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emplates\Calculator\"/>
    </mc:Choice>
  </mc:AlternateContent>
  <xr:revisionPtr revIDLastSave="0" documentId="13_ncr:1_{456601D2-C177-4DAE-AB3F-2EAC78CA2128}" xr6:coauthVersionLast="34" xr6:coauthVersionMax="34" xr10:uidLastSave="{00000000-0000-0000-0000-000000000000}"/>
  <bookViews>
    <workbookView xWindow="0" yWindow="0" windowWidth="20160" windowHeight="7995" tabRatio="659" activeTab="1" xr2:uid="{3B98A1C0-8D4C-4D14-8765-9DE09CCF327E}"/>
  </bookViews>
  <sheets>
    <sheet name="Assumptions" sheetId="11" r:id="rId1"/>
    <sheet name="Summary" sheetId="1" r:id="rId2"/>
    <sheet name="Vlookup table" sheetId="3" state="hidden" r:id="rId3"/>
    <sheet name="Loan Sch - No Offset" sheetId="5" r:id="rId4"/>
    <sheet name="Loan Sch - With Offset" sheetId="2" r:id="rId5"/>
    <sheet name="Loan Sch - Extra pay No Off" sheetId="6" r:id="rId6"/>
    <sheet name="Loan Sch - Extra pay - With Off" sheetId="4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4" i="1" l="1"/>
  <c r="B13" i="1"/>
  <c r="C5" i="6"/>
  <c r="C21" i="1"/>
  <c r="E21" i="1" s="1"/>
  <c r="D5" i="2"/>
  <c r="D21" i="1" l="1"/>
  <c r="B21" i="1"/>
  <c r="E5" i="6"/>
  <c r="B5" i="6"/>
  <c r="C5" i="5" l="1"/>
  <c r="E5" i="5" l="1"/>
  <c r="B5" i="5"/>
  <c r="D5" i="4"/>
  <c r="C5" i="4"/>
  <c r="B5" i="4" s="1"/>
  <c r="C22" i="1"/>
  <c r="C23" i="1"/>
  <c r="C5" i="2"/>
  <c r="B5" i="2" s="1"/>
  <c r="B23" i="1" l="1"/>
  <c r="B20" i="1" s="1"/>
  <c r="E23" i="1"/>
  <c r="E20" i="1" s="1"/>
  <c r="D23" i="1"/>
  <c r="D20" i="1" s="1"/>
  <c r="F5" i="6" s="1"/>
  <c r="D22" i="1"/>
  <c r="E22" i="1"/>
  <c r="B22" i="1"/>
  <c r="B11" i="1"/>
  <c r="G5" i="6"/>
  <c r="G5" i="5"/>
  <c r="E5" i="4"/>
  <c r="G5" i="4" s="1"/>
  <c r="C20" i="1"/>
  <c r="E5" i="2"/>
  <c r="G5" i="2" s="1"/>
  <c r="F5" i="2" l="1"/>
  <c r="H5" i="2" s="1"/>
  <c r="I5" i="2" s="1"/>
  <c r="C6" i="2" s="1"/>
  <c r="F5" i="4"/>
  <c r="H5" i="4" s="1"/>
  <c r="I5" i="4" s="1"/>
  <c r="C6" i="4" s="1"/>
  <c r="B6" i="4" s="1"/>
  <c r="F5" i="5"/>
  <c r="H5" i="5" s="1"/>
  <c r="I5" i="5" s="1"/>
  <c r="C6" i="5" s="1"/>
  <c r="A3" i="6"/>
  <c r="H5" i="6"/>
  <c r="I5" i="6" s="1"/>
  <c r="C6" i="6" s="1"/>
  <c r="A3" i="2"/>
  <c r="A3" i="4"/>
  <c r="A3" i="5"/>
  <c r="D6" i="6" l="1"/>
  <c r="E6" i="6" s="1"/>
  <c r="G6" i="6" s="1"/>
  <c r="F6" i="6" s="1"/>
  <c r="H6" i="6" s="1"/>
  <c r="I6" i="6" s="1"/>
  <c r="C7" i="6" s="1"/>
  <c r="D6" i="4"/>
  <c r="E6" i="4" s="1"/>
  <c r="G6" i="4" s="1"/>
  <c r="F6" i="4" s="1"/>
  <c r="B6" i="6"/>
  <c r="D6" i="5"/>
  <c r="E6" i="5" s="1"/>
  <c r="G6" i="5" s="1"/>
  <c r="F6" i="5" s="1"/>
  <c r="D6" i="2"/>
  <c r="E6" i="2" s="1"/>
  <c r="G6" i="2" s="1"/>
  <c r="F6" i="2" s="1"/>
  <c r="B6" i="2"/>
  <c r="B6" i="5"/>
  <c r="D7" i="6" l="1"/>
  <c r="E7" i="6" s="1"/>
  <c r="G7" i="6" s="1"/>
  <c r="B7" i="6"/>
  <c r="H6" i="2"/>
  <c r="I6" i="2" s="1"/>
  <c r="C7" i="2" s="1"/>
  <c r="D7" i="2" s="1"/>
  <c r="E7" i="2" s="1"/>
  <c r="G7" i="2" s="1"/>
  <c r="F7" i="2" s="1"/>
  <c r="H6" i="4"/>
  <c r="I6" i="4" s="1"/>
  <c r="C7" i="4" s="1"/>
  <c r="B7" i="4" s="1"/>
  <c r="H6" i="5"/>
  <c r="I6" i="5" s="1"/>
  <c r="C7" i="5" s="1"/>
  <c r="F7" i="6" l="1"/>
  <c r="H7" i="6" s="1"/>
  <c r="I7" i="6" s="1"/>
  <c r="C8" i="6" s="1"/>
  <c r="B7" i="2"/>
  <c r="D7" i="4"/>
  <c r="E7" i="4" s="1"/>
  <c r="G7" i="4" s="1"/>
  <c r="F7" i="4" s="1"/>
  <c r="D7" i="5"/>
  <c r="E7" i="5" s="1"/>
  <c r="G7" i="5" s="1"/>
  <c r="B7" i="5"/>
  <c r="H7" i="2"/>
  <c r="I7" i="2" s="1"/>
  <c r="C8" i="2" s="1"/>
  <c r="B8" i="6" l="1"/>
  <c r="D8" i="6"/>
  <c r="E8" i="6" s="1"/>
  <c r="G8" i="6" s="1"/>
  <c r="F8" i="6" s="1"/>
  <c r="H7" i="4"/>
  <c r="I7" i="4" s="1"/>
  <c r="C8" i="4" s="1"/>
  <c r="B8" i="4" s="1"/>
  <c r="F7" i="5"/>
  <c r="D8" i="2"/>
  <c r="E8" i="2" s="1"/>
  <c r="G8" i="2" s="1"/>
  <c r="F8" i="2" s="1"/>
  <c r="B8" i="2"/>
  <c r="H8" i="6" l="1"/>
  <c r="I8" i="6" s="1"/>
  <c r="C9" i="6" s="1"/>
  <c r="D8" i="4"/>
  <c r="E8" i="4" s="1"/>
  <c r="G8" i="4" s="1"/>
  <c r="F8" i="4" s="1"/>
  <c r="H7" i="5"/>
  <c r="I7" i="5" s="1"/>
  <c r="C8" i="5" s="1"/>
  <c r="B8" i="5" s="1"/>
  <c r="H8" i="2"/>
  <c r="I8" i="2" s="1"/>
  <c r="C9" i="2" s="1"/>
  <c r="D9" i="6" l="1"/>
  <c r="E9" i="6" s="1"/>
  <c r="G9" i="6" s="1"/>
  <c r="F9" i="6" s="1"/>
  <c r="B9" i="6"/>
  <c r="D8" i="5"/>
  <c r="E8" i="5" s="1"/>
  <c r="G8" i="5" s="1"/>
  <c r="F8" i="5" s="1"/>
  <c r="H8" i="5" s="1"/>
  <c r="I8" i="5" s="1"/>
  <c r="C9" i="5" s="1"/>
  <c r="H8" i="4"/>
  <c r="I8" i="4" s="1"/>
  <c r="C9" i="4" s="1"/>
  <c r="B9" i="4" s="1"/>
  <c r="D9" i="2"/>
  <c r="E9" i="2" s="1"/>
  <c r="G9" i="2" s="1"/>
  <c r="B9" i="2"/>
  <c r="H9" i="6" l="1"/>
  <c r="I9" i="6" s="1"/>
  <c r="C10" i="6" s="1"/>
  <c r="D9" i="4"/>
  <c r="E9" i="4" s="1"/>
  <c r="G9" i="4" s="1"/>
  <c r="F9" i="4" s="1"/>
  <c r="H9" i="4" s="1"/>
  <c r="I9" i="4" s="1"/>
  <c r="C10" i="4" s="1"/>
  <c r="B10" i="4" s="1"/>
  <c r="D9" i="5"/>
  <c r="E9" i="5" s="1"/>
  <c r="G9" i="5" s="1"/>
  <c r="F9" i="5" s="1"/>
  <c r="H9" i="5" s="1"/>
  <c r="I9" i="5" s="1"/>
  <c r="C10" i="5" s="1"/>
  <c r="B9" i="5"/>
  <c r="F9" i="2"/>
  <c r="H9" i="2" s="1"/>
  <c r="I9" i="2" s="1"/>
  <c r="C10" i="2" s="1"/>
  <c r="B10" i="6" l="1"/>
  <c r="D10" i="6"/>
  <c r="E10" i="6" s="1"/>
  <c r="G10" i="6" s="1"/>
  <c r="D10" i="4"/>
  <c r="E10" i="4" s="1"/>
  <c r="G10" i="4" s="1"/>
  <c r="F10" i="4" s="1"/>
  <c r="H10" i="4" s="1"/>
  <c r="I10" i="4" s="1"/>
  <c r="C11" i="4" s="1"/>
  <c r="B11" i="4" s="1"/>
  <c r="B10" i="5"/>
  <c r="D10" i="5"/>
  <c r="E10" i="5" s="1"/>
  <c r="G10" i="5" s="1"/>
  <c r="F10" i="5" s="1"/>
  <c r="H10" i="5" s="1"/>
  <c r="I10" i="5" s="1"/>
  <c r="C11" i="5" s="1"/>
  <c r="D10" i="2"/>
  <c r="E10" i="2" s="1"/>
  <c r="G10" i="2" s="1"/>
  <c r="F10" i="2" s="1"/>
  <c r="H10" i="2" s="1"/>
  <c r="I10" i="2" s="1"/>
  <c r="C11" i="2" s="1"/>
  <c r="B10" i="2"/>
  <c r="F10" i="6" l="1"/>
  <c r="H10" i="6" s="1"/>
  <c r="I10" i="6" s="1"/>
  <c r="C11" i="6" s="1"/>
  <c r="D11" i="5"/>
  <c r="E11" i="5" s="1"/>
  <c r="G11" i="5" s="1"/>
  <c r="F11" i="5" s="1"/>
  <c r="H11" i="5" s="1"/>
  <c r="I11" i="5" s="1"/>
  <c r="C12" i="5" s="1"/>
  <c r="B11" i="5"/>
  <c r="D11" i="2"/>
  <c r="E11" i="2" s="1"/>
  <c r="G11" i="2" s="1"/>
  <c r="F11" i="2" s="1"/>
  <c r="B11" i="2"/>
  <c r="D11" i="4"/>
  <c r="E11" i="4" s="1"/>
  <c r="G11" i="4" s="1"/>
  <c r="D11" i="6" l="1"/>
  <c r="E11" i="6" s="1"/>
  <c r="G11" i="6" s="1"/>
  <c r="B11" i="6"/>
  <c r="D12" i="5"/>
  <c r="E12" i="5" s="1"/>
  <c r="G12" i="5" s="1"/>
  <c r="F12" i="5" s="1"/>
  <c r="H12" i="5" s="1"/>
  <c r="I12" i="5" s="1"/>
  <c r="C13" i="5" s="1"/>
  <c r="B12" i="5"/>
  <c r="F11" i="4"/>
  <c r="H11" i="4" s="1"/>
  <c r="I11" i="4" s="1"/>
  <c r="C12" i="4" s="1"/>
  <c r="B12" i="4" s="1"/>
  <c r="H11" i="2"/>
  <c r="I11" i="2" s="1"/>
  <c r="C12" i="2" s="1"/>
  <c r="F11" i="6" l="1"/>
  <c r="H11" i="6" s="1"/>
  <c r="I11" i="6" s="1"/>
  <c r="C12" i="6" s="1"/>
  <c r="D13" i="5"/>
  <c r="E13" i="5" s="1"/>
  <c r="G13" i="5" s="1"/>
  <c r="B13" i="5"/>
  <c r="D12" i="2"/>
  <c r="E12" i="2" s="1"/>
  <c r="G12" i="2" s="1"/>
  <c r="B12" i="2"/>
  <c r="D12" i="4"/>
  <c r="E12" i="4" s="1"/>
  <c r="G12" i="4" s="1"/>
  <c r="B12" i="6" l="1"/>
  <c r="D12" i="6"/>
  <c r="E12" i="6" s="1"/>
  <c r="G12" i="6" s="1"/>
  <c r="F13" i="5"/>
  <c r="H13" i="5" s="1"/>
  <c r="I13" i="5" s="1"/>
  <c r="C14" i="5" s="1"/>
  <c r="F12" i="4"/>
  <c r="H12" i="4" s="1"/>
  <c r="I12" i="4" s="1"/>
  <c r="C13" i="4" s="1"/>
  <c r="B13" i="4" s="1"/>
  <c r="F12" i="2"/>
  <c r="H12" i="2" s="1"/>
  <c r="I12" i="2" s="1"/>
  <c r="C13" i="2" s="1"/>
  <c r="F12" i="6" l="1"/>
  <c r="H12" i="6" s="1"/>
  <c r="I12" i="6" s="1"/>
  <c r="C13" i="6" s="1"/>
  <c r="D14" i="5"/>
  <c r="E14" i="5" s="1"/>
  <c r="G14" i="5" s="1"/>
  <c r="B14" i="5"/>
  <c r="D13" i="2"/>
  <c r="E13" i="2" s="1"/>
  <c r="G13" i="2" s="1"/>
  <c r="B13" i="2"/>
  <c r="D13" i="4"/>
  <c r="E13" i="4" s="1"/>
  <c r="G13" i="4" s="1"/>
  <c r="D13" i="6" l="1"/>
  <c r="E13" i="6" s="1"/>
  <c r="G13" i="6" s="1"/>
  <c r="F13" i="6" s="1"/>
  <c r="B13" i="6"/>
  <c r="F14" i="5"/>
  <c r="H14" i="5" s="1"/>
  <c r="I14" i="5" s="1"/>
  <c r="C15" i="5" s="1"/>
  <c r="F13" i="4"/>
  <c r="H13" i="4" s="1"/>
  <c r="I13" i="4" s="1"/>
  <c r="C14" i="4" s="1"/>
  <c r="B14" i="4" s="1"/>
  <c r="F13" i="2"/>
  <c r="H13" i="2" s="1"/>
  <c r="I13" i="2" s="1"/>
  <c r="C14" i="2" s="1"/>
  <c r="H13" i="6" l="1"/>
  <c r="I13" i="6" s="1"/>
  <c r="C14" i="6" s="1"/>
  <c r="B15" i="5"/>
  <c r="D15" i="5"/>
  <c r="E15" i="5" s="1"/>
  <c r="G15" i="5" s="1"/>
  <c r="D14" i="2"/>
  <c r="E14" i="2" s="1"/>
  <c r="G14" i="2" s="1"/>
  <c r="B14" i="2"/>
  <c r="D14" i="4"/>
  <c r="E14" i="4" s="1"/>
  <c r="G14" i="4" s="1"/>
  <c r="D14" i="6" l="1"/>
  <c r="E14" i="6" s="1"/>
  <c r="G14" i="6" s="1"/>
  <c r="B14" i="6"/>
  <c r="F15" i="5"/>
  <c r="H15" i="5" s="1"/>
  <c r="I15" i="5" s="1"/>
  <c r="C16" i="5" s="1"/>
  <c r="F14" i="4"/>
  <c r="H14" i="4" s="1"/>
  <c r="I14" i="4" s="1"/>
  <c r="C15" i="4" s="1"/>
  <c r="B15" i="4" s="1"/>
  <c r="F14" i="2"/>
  <c r="H14" i="2" s="1"/>
  <c r="I14" i="2" s="1"/>
  <c r="C15" i="2" s="1"/>
  <c r="F14" i="6" l="1"/>
  <c r="H14" i="6" s="1"/>
  <c r="I14" i="6" s="1"/>
  <c r="C15" i="6" s="1"/>
  <c r="D16" i="5"/>
  <c r="E16" i="5" s="1"/>
  <c r="G16" i="5" s="1"/>
  <c r="B16" i="5"/>
  <c r="D15" i="2"/>
  <c r="E15" i="2" s="1"/>
  <c r="G15" i="2" s="1"/>
  <c r="F15" i="2" s="1"/>
  <c r="H15" i="2" s="1"/>
  <c r="I15" i="2" s="1"/>
  <c r="C16" i="2" s="1"/>
  <c r="B15" i="2"/>
  <c r="D15" i="4"/>
  <c r="E15" i="4" s="1"/>
  <c r="G15" i="4" s="1"/>
  <c r="D15" i="6" l="1"/>
  <c r="E15" i="6" s="1"/>
  <c r="G15" i="6" s="1"/>
  <c r="B15" i="6"/>
  <c r="F16" i="5"/>
  <c r="H16" i="5" s="1"/>
  <c r="I16" i="5" s="1"/>
  <c r="C17" i="5" s="1"/>
  <c r="D16" i="2"/>
  <c r="E16" i="2" s="1"/>
  <c r="G16" i="2" s="1"/>
  <c r="B16" i="2"/>
  <c r="F15" i="4"/>
  <c r="H15" i="4" s="1"/>
  <c r="I15" i="4" s="1"/>
  <c r="C16" i="4" s="1"/>
  <c r="B16" i="4" s="1"/>
  <c r="F15" i="6" l="1"/>
  <c r="H15" i="6" s="1"/>
  <c r="I15" i="6" s="1"/>
  <c r="C16" i="6" s="1"/>
  <c r="B17" i="5"/>
  <c r="D17" i="5"/>
  <c r="E17" i="5" s="1"/>
  <c r="G17" i="5" s="1"/>
  <c r="D16" i="4"/>
  <c r="E16" i="4" s="1"/>
  <c r="G16" i="4" s="1"/>
  <c r="F16" i="2"/>
  <c r="H16" i="2" s="1"/>
  <c r="I16" i="2" s="1"/>
  <c r="C17" i="2" s="1"/>
  <c r="B16" i="6" l="1"/>
  <c r="D16" i="6"/>
  <c r="E16" i="6" s="1"/>
  <c r="G16" i="6" s="1"/>
  <c r="F16" i="6" s="1"/>
  <c r="F17" i="5"/>
  <c r="H17" i="5" s="1"/>
  <c r="I17" i="5" s="1"/>
  <c r="C18" i="5" s="1"/>
  <c r="D17" i="2"/>
  <c r="E17" i="2" s="1"/>
  <c r="G17" i="2" s="1"/>
  <c r="F17" i="2" s="1"/>
  <c r="H17" i="2" s="1"/>
  <c r="I17" i="2" s="1"/>
  <c r="C18" i="2" s="1"/>
  <c r="B17" i="2"/>
  <c r="F16" i="4"/>
  <c r="H16" i="4" s="1"/>
  <c r="I16" i="4" s="1"/>
  <c r="C17" i="4" s="1"/>
  <c r="B17" i="4" s="1"/>
  <c r="H16" i="6" l="1"/>
  <c r="I16" i="6" s="1"/>
  <c r="C17" i="6" s="1"/>
  <c r="D18" i="5"/>
  <c r="E18" i="5" s="1"/>
  <c r="G18" i="5" s="1"/>
  <c r="B18" i="5"/>
  <c r="D18" i="2"/>
  <c r="E18" i="2" s="1"/>
  <c r="G18" i="2" s="1"/>
  <c r="B18" i="2"/>
  <c r="D17" i="4"/>
  <c r="E17" i="4" s="1"/>
  <c r="G17" i="4" s="1"/>
  <c r="D17" i="6" l="1"/>
  <c r="E17" i="6" s="1"/>
  <c r="G17" i="6" s="1"/>
  <c r="B17" i="6"/>
  <c r="F18" i="5"/>
  <c r="F17" i="4"/>
  <c r="H17" i="4" s="1"/>
  <c r="I17" i="4" s="1"/>
  <c r="C18" i="4" s="1"/>
  <c r="B18" i="4" s="1"/>
  <c r="F18" i="2"/>
  <c r="F17" i="6" l="1"/>
  <c r="H17" i="6" s="1"/>
  <c r="I17" i="6" s="1"/>
  <c r="C18" i="6" s="1"/>
  <c r="H18" i="2"/>
  <c r="I18" i="2" s="1"/>
  <c r="C19" i="2" s="1"/>
  <c r="D19" i="2" s="1"/>
  <c r="E19" i="2" s="1"/>
  <c r="G19" i="2" s="1"/>
  <c r="F19" i="2" s="1"/>
  <c r="H19" i="2" s="1"/>
  <c r="I19" i="2" s="1"/>
  <c r="C20" i="2" s="1"/>
  <c r="H18" i="5"/>
  <c r="I18" i="5" s="1"/>
  <c r="C19" i="5" s="1"/>
  <c r="B19" i="5" s="1"/>
  <c r="D18" i="4"/>
  <c r="E18" i="4" s="1"/>
  <c r="G18" i="4" s="1"/>
  <c r="D19" i="5" l="1"/>
  <c r="E19" i="5" s="1"/>
  <c r="G19" i="5" s="1"/>
  <c r="F19" i="5" s="1"/>
  <c r="H19" i="5" s="1"/>
  <c r="I19" i="5" s="1"/>
  <c r="C20" i="5" s="1"/>
  <c r="B19" i="2"/>
  <c r="D18" i="6"/>
  <c r="E18" i="6" s="1"/>
  <c r="G18" i="6" s="1"/>
  <c r="F18" i="6" s="1"/>
  <c r="H18" i="6" s="1"/>
  <c r="I18" i="6" s="1"/>
  <c r="C19" i="6" s="1"/>
  <c r="B18" i="6"/>
  <c r="D20" i="2"/>
  <c r="E20" i="2" s="1"/>
  <c r="G20" i="2" s="1"/>
  <c r="F20" i="2" s="1"/>
  <c r="H20" i="2" s="1"/>
  <c r="I20" i="2" s="1"/>
  <c r="C21" i="2" s="1"/>
  <c r="B20" i="2"/>
  <c r="F18" i="4"/>
  <c r="B19" i="6" l="1"/>
  <c r="D19" i="6"/>
  <c r="E19" i="6" s="1"/>
  <c r="G19" i="6" s="1"/>
  <c r="H18" i="4"/>
  <c r="I18" i="4" s="1"/>
  <c r="C19" i="4" s="1"/>
  <c r="B19" i="4" s="1"/>
  <c r="B20" i="5"/>
  <c r="D20" i="5"/>
  <c r="E20" i="5" s="1"/>
  <c r="G20" i="5" s="1"/>
  <c r="D21" i="2"/>
  <c r="E21" i="2" s="1"/>
  <c r="G21" i="2" s="1"/>
  <c r="F21" i="2" s="1"/>
  <c r="H21" i="2" s="1"/>
  <c r="I21" i="2" s="1"/>
  <c r="C22" i="2" s="1"/>
  <c r="B21" i="2"/>
  <c r="D19" i="4" l="1"/>
  <c r="E19" i="4" s="1"/>
  <c r="G19" i="4" s="1"/>
  <c r="F19" i="4" s="1"/>
  <c r="H19" i="4" s="1"/>
  <c r="I19" i="4" s="1"/>
  <c r="C20" i="4" s="1"/>
  <c r="B20" i="4" s="1"/>
  <c r="F19" i="6"/>
  <c r="H19" i="6" s="1"/>
  <c r="I19" i="6" s="1"/>
  <c r="C20" i="6" s="1"/>
  <c r="F20" i="5"/>
  <c r="H20" i="5" s="1"/>
  <c r="I20" i="5" s="1"/>
  <c r="C21" i="5" s="1"/>
  <c r="D22" i="2"/>
  <c r="E22" i="2" s="1"/>
  <c r="G22" i="2" s="1"/>
  <c r="F22" i="2" s="1"/>
  <c r="B22" i="2"/>
  <c r="D20" i="6" l="1"/>
  <c r="E20" i="6" s="1"/>
  <c r="G20" i="6" s="1"/>
  <c r="B20" i="6"/>
  <c r="B21" i="5"/>
  <c r="D21" i="5"/>
  <c r="E21" i="5" s="1"/>
  <c r="G21" i="5" s="1"/>
  <c r="D20" i="4"/>
  <c r="E20" i="4" s="1"/>
  <c r="G20" i="4" s="1"/>
  <c r="H22" i="2"/>
  <c r="I22" i="2" s="1"/>
  <c r="C23" i="2" s="1"/>
  <c r="F20" i="6" l="1"/>
  <c r="H20" i="6" s="1"/>
  <c r="I20" i="6" s="1"/>
  <c r="C21" i="6" s="1"/>
  <c r="F21" i="5"/>
  <c r="H21" i="5" s="1"/>
  <c r="I21" i="5" s="1"/>
  <c r="C22" i="5" s="1"/>
  <c r="D23" i="2"/>
  <c r="E23" i="2" s="1"/>
  <c r="G23" i="2" s="1"/>
  <c r="B23" i="2"/>
  <c r="F20" i="4"/>
  <c r="H20" i="4" s="1"/>
  <c r="I20" i="4" s="1"/>
  <c r="C21" i="4" s="1"/>
  <c r="B21" i="4" s="1"/>
  <c r="B21" i="6" l="1"/>
  <c r="D21" i="6"/>
  <c r="E21" i="6" s="1"/>
  <c r="G21" i="6" s="1"/>
  <c r="D22" i="5"/>
  <c r="E22" i="5" s="1"/>
  <c r="G22" i="5" s="1"/>
  <c r="B22" i="5"/>
  <c r="D21" i="4"/>
  <c r="E21" i="4" s="1"/>
  <c r="G21" i="4" s="1"/>
  <c r="F23" i="2"/>
  <c r="H23" i="2" s="1"/>
  <c r="I23" i="2" s="1"/>
  <c r="C24" i="2" s="1"/>
  <c r="F21" i="6" l="1"/>
  <c r="H21" i="6" s="1"/>
  <c r="I21" i="6" s="1"/>
  <c r="C22" i="6" s="1"/>
  <c r="F22" i="5"/>
  <c r="H22" i="5" s="1"/>
  <c r="I22" i="5" s="1"/>
  <c r="C23" i="5" s="1"/>
  <c r="D24" i="2"/>
  <c r="E24" i="2" s="1"/>
  <c r="G24" i="2" s="1"/>
  <c r="B24" i="2"/>
  <c r="F21" i="4"/>
  <c r="H21" i="4" s="1"/>
  <c r="I21" i="4" s="1"/>
  <c r="C22" i="4" s="1"/>
  <c r="B22" i="4" s="1"/>
  <c r="D22" i="6" l="1"/>
  <c r="E22" i="6" s="1"/>
  <c r="G22" i="6" s="1"/>
  <c r="F22" i="6" s="1"/>
  <c r="B22" i="6"/>
  <c r="B23" i="5"/>
  <c r="D23" i="5"/>
  <c r="E23" i="5" s="1"/>
  <c r="G23" i="5" s="1"/>
  <c r="D22" i="4"/>
  <c r="E22" i="4" s="1"/>
  <c r="G22" i="4" s="1"/>
  <c r="F24" i="2"/>
  <c r="H24" i="2" s="1"/>
  <c r="I24" i="2" s="1"/>
  <c r="C25" i="2" s="1"/>
  <c r="H22" i="6" l="1"/>
  <c r="I22" i="6" s="1"/>
  <c r="C23" i="6" s="1"/>
  <c r="F23" i="5"/>
  <c r="H23" i="5" s="1"/>
  <c r="I23" i="5" s="1"/>
  <c r="C24" i="5" s="1"/>
  <c r="D25" i="2"/>
  <c r="E25" i="2" s="1"/>
  <c r="G25" i="2" s="1"/>
  <c r="B25" i="2"/>
  <c r="F22" i="4"/>
  <c r="H22" i="4" s="1"/>
  <c r="I22" i="4" s="1"/>
  <c r="C23" i="4" s="1"/>
  <c r="B23" i="4" s="1"/>
  <c r="B23" i="6" l="1"/>
  <c r="D23" i="6"/>
  <c r="E23" i="6" s="1"/>
  <c r="G23" i="6" s="1"/>
  <c r="F23" i="6" s="1"/>
  <c r="D24" i="5"/>
  <c r="E24" i="5" s="1"/>
  <c r="G24" i="5" s="1"/>
  <c r="B24" i="5"/>
  <c r="D23" i="4"/>
  <c r="E23" i="4" s="1"/>
  <c r="G23" i="4" s="1"/>
  <c r="F25" i="2"/>
  <c r="H25" i="2" s="1"/>
  <c r="I25" i="2" s="1"/>
  <c r="C26" i="2" s="1"/>
  <c r="H23" i="6" l="1"/>
  <c r="I23" i="6" s="1"/>
  <c r="C24" i="6" s="1"/>
  <c r="F24" i="5"/>
  <c r="H24" i="5" s="1"/>
  <c r="I24" i="5" s="1"/>
  <c r="C25" i="5" s="1"/>
  <c r="D26" i="2"/>
  <c r="E26" i="2" s="1"/>
  <c r="G26" i="2" s="1"/>
  <c r="B26" i="2"/>
  <c r="F23" i="4"/>
  <c r="H23" i="4" s="1"/>
  <c r="I23" i="4" s="1"/>
  <c r="C24" i="4" s="1"/>
  <c r="B24" i="4" s="1"/>
  <c r="D24" i="6" l="1"/>
  <c r="E24" i="6" s="1"/>
  <c r="G24" i="6" s="1"/>
  <c r="F24" i="6" s="1"/>
  <c r="B24" i="6"/>
  <c r="D25" i="5"/>
  <c r="E25" i="5" s="1"/>
  <c r="G25" i="5" s="1"/>
  <c r="B25" i="5"/>
  <c r="D24" i="4"/>
  <c r="E24" i="4" s="1"/>
  <c r="G24" i="4" s="1"/>
  <c r="F26" i="2"/>
  <c r="H26" i="2" s="1"/>
  <c r="I26" i="2" s="1"/>
  <c r="C27" i="2" s="1"/>
  <c r="H24" i="6" l="1"/>
  <c r="I24" i="6" s="1"/>
  <c r="C25" i="6" s="1"/>
  <c r="F25" i="5"/>
  <c r="H25" i="5" s="1"/>
  <c r="I25" i="5" s="1"/>
  <c r="C26" i="5" s="1"/>
  <c r="D27" i="2"/>
  <c r="E27" i="2" s="1"/>
  <c r="G27" i="2" s="1"/>
  <c r="F27" i="2" s="1"/>
  <c r="H27" i="2" s="1"/>
  <c r="I27" i="2" s="1"/>
  <c r="C28" i="2" s="1"/>
  <c r="B27" i="2"/>
  <c r="F24" i="4"/>
  <c r="H24" i="4" s="1"/>
  <c r="I24" i="4" s="1"/>
  <c r="C25" i="4" s="1"/>
  <c r="B25" i="4" s="1"/>
  <c r="D25" i="6" l="1"/>
  <c r="E25" i="6" s="1"/>
  <c r="G25" i="6" s="1"/>
  <c r="F25" i="6" s="1"/>
  <c r="B25" i="6"/>
  <c r="D26" i="5"/>
  <c r="E26" i="5" s="1"/>
  <c r="G26" i="5" s="1"/>
  <c r="B26" i="5"/>
  <c r="D28" i="2"/>
  <c r="E28" i="2" s="1"/>
  <c r="G28" i="2" s="1"/>
  <c r="F28" i="2" s="1"/>
  <c r="H28" i="2" s="1"/>
  <c r="I28" i="2" s="1"/>
  <c r="C29" i="2" s="1"/>
  <c r="B28" i="2"/>
  <c r="D25" i="4"/>
  <c r="E25" i="4" s="1"/>
  <c r="G25" i="4" s="1"/>
  <c r="H25" i="6" l="1"/>
  <c r="I25" i="6" s="1"/>
  <c r="C26" i="6" s="1"/>
  <c r="F26" i="5"/>
  <c r="H26" i="5" s="1"/>
  <c r="I26" i="5" s="1"/>
  <c r="C27" i="5" s="1"/>
  <c r="D29" i="2"/>
  <c r="E29" i="2" s="1"/>
  <c r="G29" i="2" s="1"/>
  <c r="F29" i="2" s="1"/>
  <c r="H29" i="2" s="1"/>
  <c r="I29" i="2" s="1"/>
  <c r="C30" i="2" s="1"/>
  <c r="B29" i="2"/>
  <c r="F25" i="4"/>
  <c r="H25" i="4" s="1"/>
  <c r="I25" i="4" s="1"/>
  <c r="C26" i="4" s="1"/>
  <c r="B26" i="4" s="1"/>
  <c r="B26" i="6" l="1"/>
  <c r="D26" i="6"/>
  <c r="E26" i="6" s="1"/>
  <c r="G26" i="6" s="1"/>
  <c r="B27" i="5"/>
  <c r="D27" i="5"/>
  <c r="E27" i="5" s="1"/>
  <c r="G27" i="5" s="1"/>
  <c r="D30" i="2"/>
  <c r="E30" i="2" s="1"/>
  <c r="G30" i="2" s="1"/>
  <c r="F30" i="2" s="1"/>
  <c r="H30" i="2" s="1"/>
  <c r="I30" i="2" s="1"/>
  <c r="C31" i="2" s="1"/>
  <c r="B30" i="2"/>
  <c r="D26" i="4"/>
  <c r="E26" i="4" s="1"/>
  <c r="G26" i="4" s="1"/>
  <c r="F26" i="6" l="1"/>
  <c r="H26" i="6" s="1"/>
  <c r="I26" i="6" s="1"/>
  <c r="C27" i="6" s="1"/>
  <c r="F27" i="5"/>
  <c r="H27" i="5" s="1"/>
  <c r="I27" i="5" s="1"/>
  <c r="C28" i="5" s="1"/>
  <c r="D31" i="2"/>
  <c r="E31" i="2" s="1"/>
  <c r="G31" i="2" s="1"/>
  <c r="B31" i="2"/>
  <c r="F26" i="4"/>
  <c r="H26" i="4" s="1"/>
  <c r="I26" i="4" s="1"/>
  <c r="C27" i="4" s="1"/>
  <c r="B27" i="4" s="1"/>
  <c r="B27" i="6" l="1"/>
  <c r="D27" i="6"/>
  <c r="E27" i="6" s="1"/>
  <c r="G27" i="6" s="1"/>
  <c r="D28" i="5"/>
  <c r="E28" i="5" s="1"/>
  <c r="G28" i="5" s="1"/>
  <c r="B28" i="5"/>
  <c r="D27" i="4"/>
  <c r="E27" i="4" s="1"/>
  <c r="G27" i="4" s="1"/>
  <c r="F31" i="2"/>
  <c r="H31" i="2" s="1"/>
  <c r="I31" i="2" s="1"/>
  <c r="C32" i="2" s="1"/>
  <c r="F27" i="6" l="1"/>
  <c r="H27" i="6" s="1"/>
  <c r="I27" i="6" s="1"/>
  <c r="C28" i="6" s="1"/>
  <c r="F28" i="5"/>
  <c r="H28" i="5" s="1"/>
  <c r="I28" i="5" s="1"/>
  <c r="C29" i="5" s="1"/>
  <c r="D32" i="2"/>
  <c r="E32" i="2" s="1"/>
  <c r="G32" i="2" s="1"/>
  <c r="B32" i="2"/>
  <c r="F27" i="4"/>
  <c r="H27" i="4" s="1"/>
  <c r="I27" i="4" s="1"/>
  <c r="C28" i="4" s="1"/>
  <c r="B28" i="4" s="1"/>
  <c r="D28" i="6" l="1"/>
  <c r="E28" i="6" s="1"/>
  <c r="G28" i="6" s="1"/>
  <c r="B28" i="6"/>
  <c r="B29" i="5"/>
  <c r="D29" i="5"/>
  <c r="E29" i="5" s="1"/>
  <c r="G29" i="5" s="1"/>
  <c r="D28" i="4"/>
  <c r="E28" i="4" s="1"/>
  <c r="G28" i="4" s="1"/>
  <c r="F32" i="2"/>
  <c r="H32" i="2" s="1"/>
  <c r="I32" i="2" s="1"/>
  <c r="C33" i="2" s="1"/>
  <c r="F28" i="6" l="1"/>
  <c r="H28" i="6" s="1"/>
  <c r="I28" i="6" s="1"/>
  <c r="C29" i="6" s="1"/>
  <c r="F29" i="5"/>
  <c r="H29" i="5" s="1"/>
  <c r="I29" i="5" s="1"/>
  <c r="C30" i="5" s="1"/>
  <c r="D33" i="2"/>
  <c r="E33" i="2" s="1"/>
  <c r="G33" i="2" s="1"/>
  <c r="B33" i="2"/>
  <c r="F28" i="4"/>
  <c r="H28" i="4" s="1"/>
  <c r="I28" i="4" s="1"/>
  <c r="C29" i="4" s="1"/>
  <c r="B29" i="4" s="1"/>
  <c r="B29" i="6" l="1"/>
  <c r="D29" i="6"/>
  <c r="E29" i="6" s="1"/>
  <c r="G29" i="6" s="1"/>
  <c r="F29" i="6" s="1"/>
  <c r="D30" i="5"/>
  <c r="E30" i="5" s="1"/>
  <c r="G30" i="5" s="1"/>
  <c r="B30" i="5"/>
  <c r="D29" i="4"/>
  <c r="E29" i="4" s="1"/>
  <c r="G29" i="4" s="1"/>
  <c r="F33" i="2"/>
  <c r="H33" i="2" s="1"/>
  <c r="I33" i="2" s="1"/>
  <c r="C34" i="2" s="1"/>
  <c r="H29" i="6" l="1"/>
  <c r="I29" i="6" s="1"/>
  <c r="C30" i="6" s="1"/>
  <c r="F30" i="5"/>
  <c r="H30" i="5" s="1"/>
  <c r="I30" i="5" s="1"/>
  <c r="C31" i="5" s="1"/>
  <c r="D34" i="2"/>
  <c r="E34" i="2" s="1"/>
  <c r="G34" i="2" s="1"/>
  <c r="B34" i="2"/>
  <c r="F29" i="4"/>
  <c r="H29" i="4" s="1"/>
  <c r="I29" i="4" s="1"/>
  <c r="C30" i="4" s="1"/>
  <c r="B30" i="4" s="1"/>
  <c r="B30" i="6" l="1"/>
  <c r="D30" i="6"/>
  <c r="E30" i="6" s="1"/>
  <c r="G30" i="6" s="1"/>
  <c r="F30" i="6" s="1"/>
  <c r="B31" i="5"/>
  <c r="D31" i="5"/>
  <c r="E31" i="5" s="1"/>
  <c r="G31" i="5" s="1"/>
  <c r="D30" i="4"/>
  <c r="E30" i="4" s="1"/>
  <c r="G30" i="4" s="1"/>
  <c r="F34" i="2"/>
  <c r="H34" i="2" s="1"/>
  <c r="I34" i="2" s="1"/>
  <c r="C35" i="2" s="1"/>
  <c r="H30" i="6" l="1"/>
  <c r="I30" i="6" s="1"/>
  <c r="C31" i="6" s="1"/>
  <c r="F31" i="5"/>
  <c r="H31" i="5" s="1"/>
  <c r="I31" i="5" s="1"/>
  <c r="C32" i="5" s="1"/>
  <c r="D35" i="2"/>
  <c r="E35" i="2" s="1"/>
  <c r="G35" i="2" s="1"/>
  <c r="F35" i="2" s="1"/>
  <c r="H35" i="2" s="1"/>
  <c r="I35" i="2" s="1"/>
  <c r="C36" i="2" s="1"/>
  <c r="B35" i="2"/>
  <c r="F30" i="4"/>
  <c r="H30" i="4" s="1"/>
  <c r="I30" i="4" s="1"/>
  <c r="C31" i="4" s="1"/>
  <c r="B31" i="4" s="1"/>
  <c r="D31" i="6" l="1"/>
  <c r="E31" i="6" s="1"/>
  <c r="G31" i="6" s="1"/>
  <c r="B31" i="6"/>
  <c r="D32" i="5"/>
  <c r="E32" i="5" s="1"/>
  <c r="G32" i="5" s="1"/>
  <c r="B32" i="5"/>
  <c r="D36" i="2"/>
  <c r="E36" i="2" s="1"/>
  <c r="G36" i="2" s="1"/>
  <c r="B36" i="2"/>
  <c r="D31" i="4"/>
  <c r="E31" i="4" s="1"/>
  <c r="G31" i="4" s="1"/>
  <c r="F31" i="6" l="1"/>
  <c r="H31" i="6" s="1"/>
  <c r="I31" i="6" s="1"/>
  <c r="C32" i="6" s="1"/>
  <c r="F32" i="5"/>
  <c r="H32" i="5" s="1"/>
  <c r="I32" i="5" s="1"/>
  <c r="C33" i="5" s="1"/>
  <c r="F31" i="4"/>
  <c r="H31" i="4" s="1"/>
  <c r="I31" i="4" s="1"/>
  <c r="C32" i="4" s="1"/>
  <c r="B32" i="4" s="1"/>
  <c r="F36" i="2"/>
  <c r="H36" i="2" s="1"/>
  <c r="I36" i="2" s="1"/>
  <c r="C37" i="2" s="1"/>
  <c r="D32" i="6" l="1"/>
  <c r="E32" i="6" s="1"/>
  <c r="G32" i="6" s="1"/>
  <c r="F32" i="6" s="1"/>
  <c r="B32" i="6"/>
  <c r="D33" i="5"/>
  <c r="E33" i="5" s="1"/>
  <c r="G33" i="5" s="1"/>
  <c r="B33" i="5"/>
  <c r="D37" i="2"/>
  <c r="E37" i="2" s="1"/>
  <c r="G37" i="2" s="1"/>
  <c r="F37" i="2" s="1"/>
  <c r="H37" i="2" s="1"/>
  <c r="I37" i="2" s="1"/>
  <c r="C38" i="2" s="1"/>
  <c r="B37" i="2"/>
  <c r="D32" i="4"/>
  <c r="E32" i="4" s="1"/>
  <c r="G32" i="4" s="1"/>
  <c r="H32" i="6" l="1"/>
  <c r="I32" i="6" s="1"/>
  <c r="C33" i="6" s="1"/>
  <c r="F33" i="5"/>
  <c r="H33" i="5" s="1"/>
  <c r="I33" i="5" s="1"/>
  <c r="C34" i="5" s="1"/>
  <c r="D38" i="2"/>
  <c r="E38" i="2" s="1"/>
  <c r="G38" i="2" s="1"/>
  <c r="F38" i="2" s="1"/>
  <c r="H38" i="2" s="1"/>
  <c r="I38" i="2" s="1"/>
  <c r="C39" i="2" s="1"/>
  <c r="B38" i="2"/>
  <c r="F32" i="4"/>
  <c r="H32" i="4" s="1"/>
  <c r="I32" i="4" s="1"/>
  <c r="C33" i="4" s="1"/>
  <c r="B33" i="4" s="1"/>
  <c r="B33" i="6" l="1"/>
  <c r="D33" i="6"/>
  <c r="E33" i="6" s="1"/>
  <c r="G33" i="6" s="1"/>
  <c r="F33" i="6" s="1"/>
  <c r="D34" i="5"/>
  <c r="E34" i="5" s="1"/>
  <c r="G34" i="5" s="1"/>
  <c r="B34" i="5"/>
  <c r="D39" i="2"/>
  <c r="E39" i="2" s="1"/>
  <c r="G39" i="2" s="1"/>
  <c r="B39" i="2"/>
  <c r="D33" i="4"/>
  <c r="E33" i="4" s="1"/>
  <c r="G33" i="4" s="1"/>
  <c r="H33" i="6" l="1"/>
  <c r="I33" i="6" s="1"/>
  <c r="C34" i="6" s="1"/>
  <c r="F34" i="5"/>
  <c r="H34" i="5" s="1"/>
  <c r="I34" i="5" s="1"/>
  <c r="C35" i="5" s="1"/>
  <c r="F33" i="4"/>
  <c r="H33" i="4" s="1"/>
  <c r="I33" i="4" s="1"/>
  <c r="C34" i="4" s="1"/>
  <c r="B34" i="4" s="1"/>
  <c r="F39" i="2"/>
  <c r="H39" i="2" s="1"/>
  <c r="I39" i="2" s="1"/>
  <c r="C40" i="2" s="1"/>
  <c r="D34" i="6" l="1"/>
  <c r="E34" i="6" s="1"/>
  <c r="G34" i="6" s="1"/>
  <c r="B34" i="6"/>
  <c r="D35" i="5"/>
  <c r="E35" i="5" s="1"/>
  <c r="G35" i="5" s="1"/>
  <c r="B35" i="5"/>
  <c r="D40" i="2"/>
  <c r="E40" i="2" s="1"/>
  <c r="G40" i="2" s="1"/>
  <c r="F40" i="2" s="1"/>
  <c r="H40" i="2" s="1"/>
  <c r="I40" i="2" s="1"/>
  <c r="C41" i="2" s="1"/>
  <c r="B40" i="2"/>
  <c r="D34" i="4"/>
  <c r="E34" i="4" s="1"/>
  <c r="G34" i="4" s="1"/>
  <c r="F34" i="6" l="1"/>
  <c r="H34" i="6" s="1"/>
  <c r="I34" i="6" s="1"/>
  <c r="C35" i="6" s="1"/>
  <c r="F35" i="5"/>
  <c r="H35" i="5" s="1"/>
  <c r="I35" i="5" s="1"/>
  <c r="C36" i="5" s="1"/>
  <c r="D41" i="2"/>
  <c r="E41" i="2" s="1"/>
  <c r="G41" i="2" s="1"/>
  <c r="F41" i="2" s="1"/>
  <c r="H41" i="2" s="1"/>
  <c r="I41" i="2" s="1"/>
  <c r="C42" i="2" s="1"/>
  <c r="B41" i="2"/>
  <c r="F34" i="4"/>
  <c r="H34" i="4" s="1"/>
  <c r="I34" i="4" s="1"/>
  <c r="C35" i="4" s="1"/>
  <c r="B35" i="4" s="1"/>
  <c r="D35" i="6" l="1"/>
  <c r="E35" i="6" s="1"/>
  <c r="G35" i="6" s="1"/>
  <c r="B35" i="6"/>
  <c r="D36" i="5"/>
  <c r="E36" i="5" s="1"/>
  <c r="G36" i="5" s="1"/>
  <c r="B36" i="5"/>
  <c r="D42" i="2"/>
  <c r="E42" i="2" s="1"/>
  <c r="G42" i="2" s="1"/>
  <c r="F42" i="2" s="1"/>
  <c r="H42" i="2" s="1"/>
  <c r="I42" i="2" s="1"/>
  <c r="C43" i="2" s="1"/>
  <c r="B42" i="2"/>
  <c r="D35" i="4"/>
  <c r="E35" i="4" s="1"/>
  <c r="G35" i="4" s="1"/>
  <c r="F35" i="6" l="1"/>
  <c r="H35" i="6" s="1"/>
  <c r="I35" i="6" s="1"/>
  <c r="C36" i="6" s="1"/>
  <c r="F36" i="5"/>
  <c r="H36" i="5" s="1"/>
  <c r="I36" i="5" s="1"/>
  <c r="C37" i="5" s="1"/>
  <c r="D43" i="2"/>
  <c r="E43" i="2" s="1"/>
  <c r="G43" i="2" s="1"/>
  <c r="B43" i="2"/>
  <c r="F35" i="4"/>
  <c r="H35" i="4" s="1"/>
  <c r="I35" i="4" s="1"/>
  <c r="C36" i="4" s="1"/>
  <c r="B36" i="4" s="1"/>
  <c r="D36" i="6" l="1"/>
  <c r="E36" i="6" s="1"/>
  <c r="G36" i="6" s="1"/>
  <c r="B36" i="6"/>
  <c r="D37" i="5"/>
  <c r="E37" i="5" s="1"/>
  <c r="G37" i="5" s="1"/>
  <c r="B37" i="5"/>
  <c r="D36" i="4"/>
  <c r="E36" i="4" s="1"/>
  <c r="G36" i="4" s="1"/>
  <c r="F43" i="2"/>
  <c r="H43" i="2" s="1"/>
  <c r="I43" i="2" s="1"/>
  <c r="C44" i="2" s="1"/>
  <c r="F36" i="6" l="1"/>
  <c r="H36" i="6" s="1"/>
  <c r="I36" i="6" s="1"/>
  <c r="C37" i="6" s="1"/>
  <c r="F37" i="5"/>
  <c r="H37" i="5" s="1"/>
  <c r="I37" i="5" s="1"/>
  <c r="C38" i="5" s="1"/>
  <c r="D44" i="2"/>
  <c r="E44" i="2" s="1"/>
  <c r="G44" i="2" s="1"/>
  <c r="F44" i="2" s="1"/>
  <c r="H44" i="2" s="1"/>
  <c r="I44" i="2" s="1"/>
  <c r="C45" i="2" s="1"/>
  <c r="B44" i="2"/>
  <c r="F36" i="4"/>
  <c r="H36" i="4" s="1"/>
  <c r="I36" i="4" s="1"/>
  <c r="C37" i="4" s="1"/>
  <c r="B37" i="4" s="1"/>
  <c r="D37" i="6" l="1"/>
  <c r="E37" i="6" s="1"/>
  <c r="G37" i="6" s="1"/>
  <c r="B37" i="6"/>
  <c r="D38" i="5"/>
  <c r="E38" i="5" s="1"/>
  <c r="G38" i="5" s="1"/>
  <c r="B38" i="5"/>
  <c r="D45" i="2"/>
  <c r="E45" i="2" s="1"/>
  <c r="G45" i="2" s="1"/>
  <c r="B45" i="2"/>
  <c r="D37" i="4"/>
  <c r="E37" i="4" s="1"/>
  <c r="G37" i="4" s="1"/>
  <c r="F37" i="6" l="1"/>
  <c r="H37" i="6" s="1"/>
  <c r="I37" i="6" s="1"/>
  <c r="C38" i="6" s="1"/>
  <c r="F38" i="5"/>
  <c r="H38" i="5" s="1"/>
  <c r="I38" i="5" s="1"/>
  <c r="C39" i="5" s="1"/>
  <c r="F37" i="4"/>
  <c r="H37" i="4" s="1"/>
  <c r="I37" i="4" s="1"/>
  <c r="C38" i="4" s="1"/>
  <c r="B38" i="4" s="1"/>
  <c r="F45" i="2"/>
  <c r="H45" i="2" s="1"/>
  <c r="I45" i="2" s="1"/>
  <c r="C46" i="2" s="1"/>
  <c r="D38" i="6" l="1"/>
  <c r="E38" i="6" s="1"/>
  <c r="G38" i="6" s="1"/>
  <c r="B38" i="6"/>
  <c r="D39" i="5"/>
  <c r="E39" i="5" s="1"/>
  <c r="G39" i="5" s="1"/>
  <c r="B39" i="5"/>
  <c r="D46" i="2"/>
  <c r="E46" i="2" s="1"/>
  <c r="G46" i="2" s="1"/>
  <c r="F46" i="2" s="1"/>
  <c r="B46" i="2"/>
  <c r="D38" i="4"/>
  <c r="E38" i="4" s="1"/>
  <c r="G38" i="4" s="1"/>
  <c r="F38" i="6" l="1"/>
  <c r="H38" i="6" s="1"/>
  <c r="I38" i="6" s="1"/>
  <c r="C39" i="6" s="1"/>
  <c r="F39" i="5"/>
  <c r="H39" i="5" s="1"/>
  <c r="I39" i="5" s="1"/>
  <c r="C40" i="5" s="1"/>
  <c r="F38" i="4"/>
  <c r="H38" i="4" s="1"/>
  <c r="I38" i="4" s="1"/>
  <c r="C39" i="4" s="1"/>
  <c r="B39" i="4" s="1"/>
  <c r="H46" i="2"/>
  <c r="I46" i="2" s="1"/>
  <c r="C47" i="2" s="1"/>
  <c r="D39" i="6" l="1"/>
  <c r="E39" i="6" s="1"/>
  <c r="G39" i="6" s="1"/>
  <c r="B39" i="6"/>
  <c r="D40" i="5"/>
  <c r="E40" i="5" s="1"/>
  <c r="G40" i="5" s="1"/>
  <c r="B40" i="5"/>
  <c r="D47" i="2"/>
  <c r="E47" i="2" s="1"/>
  <c r="G47" i="2" s="1"/>
  <c r="B47" i="2"/>
  <c r="D39" i="4"/>
  <c r="E39" i="4" s="1"/>
  <c r="G39" i="4" s="1"/>
  <c r="F39" i="6" l="1"/>
  <c r="H39" i="6" s="1"/>
  <c r="I39" i="6" s="1"/>
  <c r="C40" i="6" s="1"/>
  <c r="F40" i="5"/>
  <c r="H40" i="5" s="1"/>
  <c r="I40" i="5" s="1"/>
  <c r="C41" i="5" s="1"/>
  <c r="F39" i="4"/>
  <c r="H39" i="4" s="1"/>
  <c r="I39" i="4" s="1"/>
  <c r="C40" i="4" s="1"/>
  <c r="B40" i="4" s="1"/>
  <c r="F47" i="2"/>
  <c r="H47" i="2" s="1"/>
  <c r="I47" i="2" s="1"/>
  <c r="C48" i="2" s="1"/>
  <c r="D40" i="6" l="1"/>
  <c r="E40" i="6" s="1"/>
  <c r="G40" i="6" s="1"/>
  <c r="B40" i="6"/>
  <c r="D41" i="5"/>
  <c r="E41" i="5" s="1"/>
  <c r="G41" i="5" s="1"/>
  <c r="B41" i="5"/>
  <c r="D48" i="2"/>
  <c r="E48" i="2" s="1"/>
  <c r="G48" i="2" s="1"/>
  <c r="F48" i="2" s="1"/>
  <c r="H48" i="2" s="1"/>
  <c r="I48" i="2" s="1"/>
  <c r="C49" i="2" s="1"/>
  <c r="B48" i="2"/>
  <c r="D40" i="4"/>
  <c r="E40" i="4" s="1"/>
  <c r="G40" i="4" s="1"/>
  <c r="F40" i="6" l="1"/>
  <c r="H40" i="6" s="1"/>
  <c r="I40" i="6" s="1"/>
  <c r="C41" i="6" s="1"/>
  <c r="F41" i="5"/>
  <c r="H41" i="5" s="1"/>
  <c r="I41" i="5" s="1"/>
  <c r="C42" i="5" s="1"/>
  <c r="D49" i="2"/>
  <c r="E49" i="2" s="1"/>
  <c r="G49" i="2" s="1"/>
  <c r="F49" i="2" s="1"/>
  <c r="H49" i="2" s="1"/>
  <c r="I49" i="2" s="1"/>
  <c r="C50" i="2" s="1"/>
  <c r="B49" i="2"/>
  <c r="F40" i="4"/>
  <c r="H40" i="4" s="1"/>
  <c r="I40" i="4" s="1"/>
  <c r="C41" i="4" s="1"/>
  <c r="B41" i="4" s="1"/>
  <c r="D41" i="6" l="1"/>
  <c r="E41" i="6" s="1"/>
  <c r="G41" i="6" s="1"/>
  <c r="B41" i="6"/>
  <c r="D42" i="5"/>
  <c r="E42" i="5" s="1"/>
  <c r="G42" i="5" s="1"/>
  <c r="B42" i="5"/>
  <c r="D50" i="2"/>
  <c r="E50" i="2" s="1"/>
  <c r="G50" i="2" s="1"/>
  <c r="B50" i="2"/>
  <c r="D41" i="4"/>
  <c r="E41" i="4" s="1"/>
  <c r="G41" i="4" s="1"/>
  <c r="F41" i="6" l="1"/>
  <c r="H41" i="6" s="1"/>
  <c r="I41" i="6" s="1"/>
  <c r="C42" i="6" s="1"/>
  <c r="F42" i="5"/>
  <c r="H42" i="5" s="1"/>
  <c r="I42" i="5" s="1"/>
  <c r="C43" i="5" s="1"/>
  <c r="F41" i="4"/>
  <c r="H41" i="4" s="1"/>
  <c r="I41" i="4" s="1"/>
  <c r="C42" i="4" s="1"/>
  <c r="B42" i="4" s="1"/>
  <c r="F50" i="2"/>
  <c r="H50" i="2" s="1"/>
  <c r="I50" i="2" s="1"/>
  <c r="C51" i="2" s="1"/>
  <c r="B42" i="6" l="1"/>
  <c r="D42" i="6"/>
  <c r="E42" i="6" s="1"/>
  <c r="G42" i="6" s="1"/>
  <c r="F42" i="6" s="1"/>
  <c r="B43" i="5"/>
  <c r="D43" i="5"/>
  <c r="E43" i="5" s="1"/>
  <c r="G43" i="5" s="1"/>
  <c r="D51" i="2"/>
  <c r="E51" i="2" s="1"/>
  <c r="G51" i="2" s="1"/>
  <c r="F51" i="2" s="1"/>
  <c r="B51" i="2"/>
  <c r="D42" i="4"/>
  <c r="E42" i="4" s="1"/>
  <c r="G42" i="4" s="1"/>
  <c r="H42" i="6" l="1"/>
  <c r="I42" i="6" s="1"/>
  <c r="C43" i="6" s="1"/>
  <c r="F43" i="5"/>
  <c r="H43" i="5" s="1"/>
  <c r="I43" i="5" s="1"/>
  <c r="C44" i="5" s="1"/>
  <c r="F42" i="4"/>
  <c r="H42" i="4" s="1"/>
  <c r="I42" i="4" s="1"/>
  <c r="C43" i="4" s="1"/>
  <c r="B43" i="4" s="1"/>
  <c r="H51" i="2"/>
  <c r="I51" i="2" s="1"/>
  <c r="C52" i="2" s="1"/>
  <c r="B52" i="2" s="1"/>
  <c r="B43" i="6" l="1"/>
  <c r="D43" i="6"/>
  <c r="E43" i="6" s="1"/>
  <c r="G43" i="6" s="1"/>
  <c r="F43" i="6" s="1"/>
  <c r="D44" i="5"/>
  <c r="E44" i="5" s="1"/>
  <c r="G44" i="5" s="1"/>
  <c r="B44" i="5"/>
  <c r="D43" i="4"/>
  <c r="E43" i="4" s="1"/>
  <c r="G43" i="4" s="1"/>
  <c r="D52" i="2"/>
  <c r="E52" i="2" s="1"/>
  <c r="G52" i="2" s="1"/>
  <c r="F52" i="2" s="1"/>
  <c r="H52" i="2" s="1"/>
  <c r="I52" i="2" s="1"/>
  <c r="C53" i="2" s="1"/>
  <c r="B53" i="2" s="1"/>
  <c r="H43" i="6" l="1"/>
  <c r="I43" i="6" s="1"/>
  <c r="C44" i="6" s="1"/>
  <c r="F44" i="5"/>
  <c r="H44" i="5" s="1"/>
  <c r="I44" i="5" s="1"/>
  <c r="C45" i="5" s="1"/>
  <c r="F43" i="4"/>
  <c r="H43" i="4" s="1"/>
  <c r="I43" i="4" s="1"/>
  <c r="C44" i="4" s="1"/>
  <c r="B44" i="4" s="1"/>
  <c r="D53" i="2"/>
  <c r="E53" i="2" s="1"/>
  <c r="G53" i="2" s="1"/>
  <c r="F53" i="2" s="1"/>
  <c r="H53" i="2" s="1"/>
  <c r="I53" i="2" s="1"/>
  <c r="C54" i="2" s="1"/>
  <c r="B54" i="2" s="1"/>
  <c r="D44" i="6" l="1"/>
  <c r="E44" i="6" s="1"/>
  <c r="G44" i="6" s="1"/>
  <c r="B44" i="6"/>
  <c r="B45" i="5"/>
  <c r="D45" i="5"/>
  <c r="E45" i="5" s="1"/>
  <c r="G45" i="5" s="1"/>
  <c r="D44" i="4"/>
  <c r="E44" i="4" s="1"/>
  <c r="G44" i="4" s="1"/>
  <c r="D54" i="2"/>
  <c r="E54" i="2" s="1"/>
  <c r="G54" i="2" s="1"/>
  <c r="F54" i="2" s="1"/>
  <c r="F44" i="6" l="1"/>
  <c r="H44" i="6" s="1"/>
  <c r="I44" i="6" s="1"/>
  <c r="C45" i="6" s="1"/>
  <c r="F45" i="5"/>
  <c r="H45" i="5" s="1"/>
  <c r="I45" i="5" s="1"/>
  <c r="C46" i="5" s="1"/>
  <c r="F44" i="4"/>
  <c r="H44" i="4" s="1"/>
  <c r="I44" i="4" s="1"/>
  <c r="C45" i="4" s="1"/>
  <c r="B45" i="4" s="1"/>
  <c r="H54" i="2"/>
  <c r="I54" i="2" s="1"/>
  <c r="C55" i="2" s="1"/>
  <c r="B45" i="6" l="1"/>
  <c r="D45" i="6"/>
  <c r="E45" i="6" s="1"/>
  <c r="G45" i="6" s="1"/>
  <c r="F45" i="6" s="1"/>
  <c r="D46" i="5"/>
  <c r="E46" i="5" s="1"/>
  <c r="G46" i="5" s="1"/>
  <c r="B46" i="5"/>
  <c r="D55" i="2"/>
  <c r="E55" i="2" s="1"/>
  <c r="G55" i="2" s="1"/>
  <c r="F55" i="2" s="1"/>
  <c r="B55" i="2"/>
  <c r="D45" i="4"/>
  <c r="E45" i="4" s="1"/>
  <c r="G45" i="4" s="1"/>
  <c r="H45" i="6" l="1"/>
  <c r="I45" i="6" s="1"/>
  <c r="C46" i="6" s="1"/>
  <c r="F46" i="5"/>
  <c r="H46" i="5" s="1"/>
  <c r="I46" i="5" s="1"/>
  <c r="C47" i="5" s="1"/>
  <c r="F45" i="4"/>
  <c r="H45" i="4" s="1"/>
  <c r="I45" i="4" s="1"/>
  <c r="C46" i="4" s="1"/>
  <c r="B46" i="4" s="1"/>
  <c r="H55" i="2"/>
  <c r="I55" i="2" s="1"/>
  <c r="C56" i="2" s="1"/>
  <c r="B46" i="6" l="1"/>
  <c r="D46" i="6"/>
  <c r="E46" i="6" s="1"/>
  <c r="G46" i="6" s="1"/>
  <c r="F46" i="6" s="1"/>
  <c r="B47" i="5"/>
  <c r="D47" i="5"/>
  <c r="E47" i="5" s="1"/>
  <c r="G47" i="5" s="1"/>
  <c r="D56" i="2"/>
  <c r="E56" i="2" s="1"/>
  <c r="G56" i="2" s="1"/>
  <c r="B56" i="2"/>
  <c r="D46" i="4"/>
  <c r="E46" i="4" s="1"/>
  <c r="G46" i="4" s="1"/>
  <c r="H46" i="6" l="1"/>
  <c r="I46" i="6" s="1"/>
  <c r="C47" i="6" s="1"/>
  <c r="F47" i="5"/>
  <c r="H47" i="5" s="1"/>
  <c r="I47" i="5" s="1"/>
  <c r="C48" i="5" s="1"/>
  <c r="F46" i="4"/>
  <c r="H46" i="4" s="1"/>
  <c r="I46" i="4" s="1"/>
  <c r="C47" i="4" s="1"/>
  <c r="B47" i="4" s="1"/>
  <c r="F56" i="2"/>
  <c r="H56" i="2" s="1"/>
  <c r="I56" i="2" s="1"/>
  <c r="C57" i="2" s="1"/>
  <c r="B47" i="6" l="1"/>
  <c r="D47" i="6"/>
  <c r="E47" i="6" s="1"/>
  <c r="G47" i="6" s="1"/>
  <c r="D48" i="5"/>
  <c r="E48" i="5" s="1"/>
  <c r="G48" i="5" s="1"/>
  <c r="B48" i="5"/>
  <c r="D57" i="2"/>
  <c r="E57" i="2" s="1"/>
  <c r="G57" i="2" s="1"/>
  <c r="F57" i="2" s="1"/>
  <c r="H57" i="2" s="1"/>
  <c r="I57" i="2" s="1"/>
  <c r="C58" i="2" s="1"/>
  <c r="B57" i="2"/>
  <c r="D47" i="4"/>
  <c r="E47" i="4" s="1"/>
  <c r="G47" i="4" s="1"/>
  <c r="F47" i="6" l="1"/>
  <c r="H47" i="6" s="1"/>
  <c r="I47" i="6" s="1"/>
  <c r="C48" i="6" s="1"/>
  <c r="F48" i="5"/>
  <c r="H48" i="5" s="1"/>
  <c r="I48" i="5" s="1"/>
  <c r="C49" i="5" s="1"/>
  <c r="D58" i="2"/>
  <c r="E58" i="2" s="1"/>
  <c r="G58" i="2" s="1"/>
  <c r="B58" i="2"/>
  <c r="F47" i="4"/>
  <c r="H47" i="4" s="1"/>
  <c r="I47" i="4" s="1"/>
  <c r="C48" i="4" s="1"/>
  <c r="B48" i="4" s="1"/>
  <c r="B48" i="6" l="1"/>
  <c r="D48" i="6"/>
  <c r="E48" i="6" s="1"/>
  <c r="G48" i="6" s="1"/>
  <c r="B49" i="5"/>
  <c r="D49" i="5"/>
  <c r="E49" i="5" s="1"/>
  <c r="G49" i="5" s="1"/>
  <c r="D48" i="4"/>
  <c r="E48" i="4" s="1"/>
  <c r="G48" i="4" s="1"/>
  <c r="F58" i="2"/>
  <c r="H58" i="2" s="1"/>
  <c r="I58" i="2" s="1"/>
  <c r="C59" i="2" s="1"/>
  <c r="F48" i="6" l="1"/>
  <c r="H48" i="6" s="1"/>
  <c r="I48" i="6" s="1"/>
  <c r="C49" i="6" s="1"/>
  <c r="F49" i="5"/>
  <c r="H49" i="5" s="1"/>
  <c r="I49" i="5" s="1"/>
  <c r="C50" i="5" s="1"/>
  <c r="D59" i="2"/>
  <c r="E59" i="2" s="1"/>
  <c r="G59" i="2" s="1"/>
  <c r="F59" i="2" s="1"/>
  <c r="B59" i="2"/>
  <c r="F48" i="4"/>
  <c r="H48" i="4" s="1"/>
  <c r="I48" i="4" s="1"/>
  <c r="C49" i="4" s="1"/>
  <c r="B49" i="4" s="1"/>
  <c r="D49" i="6" l="1"/>
  <c r="E49" i="6" s="1"/>
  <c r="G49" i="6" s="1"/>
  <c r="B49" i="6"/>
  <c r="D50" i="5"/>
  <c r="E50" i="5" s="1"/>
  <c r="G50" i="5" s="1"/>
  <c r="F50" i="5" s="1"/>
  <c r="B50" i="5"/>
  <c r="D49" i="4"/>
  <c r="E49" i="4" s="1"/>
  <c r="G49" i="4" s="1"/>
  <c r="H59" i="2"/>
  <c r="I59" i="2" s="1"/>
  <c r="C60" i="2" s="1"/>
  <c r="F49" i="6" l="1"/>
  <c r="H49" i="6" s="1"/>
  <c r="I49" i="6" s="1"/>
  <c r="C50" i="6" s="1"/>
  <c r="H50" i="5"/>
  <c r="I50" i="5" s="1"/>
  <c r="C51" i="5" s="1"/>
  <c r="D60" i="2"/>
  <c r="E60" i="2" s="1"/>
  <c r="G60" i="2" s="1"/>
  <c r="B60" i="2"/>
  <c r="F49" i="4"/>
  <c r="H49" i="4" s="1"/>
  <c r="I49" i="4" s="1"/>
  <c r="C50" i="4" s="1"/>
  <c r="B50" i="4" s="1"/>
  <c r="B50" i="6" l="1"/>
  <c r="D50" i="6"/>
  <c r="E50" i="6" s="1"/>
  <c r="G50" i="6" s="1"/>
  <c r="F50" i="6" s="1"/>
  <c r="D51" i="5"/>
  <c r="E51" i="5" s="1"/>
  <c r="G51" i="5" s="1"/>
  <c r="F51" i="5" s="1"/>
  <c r="B51" i="5"/>
  <c r="D50" i="4"/>
  <c r="E50" i="4" s="1"/>
  <c r="G50" i="4" s="1"/>
  <c r="F60" i="2"/>
  <c r="H60" i="2" s="1"/>
  <c r="I60" i="2" s="1"/>
  <c r="C61" i="2" s="1"/>
  <c r="H50" i="6" l="1"/>
  <c r="I50" i="6" s="1"/>
  <c r="C51" i="6" s="1"/>
  <c r="H51" i="5"/>
  <c r="I51" i="5" s="1"/>
  <c r="C52" i="5" s="1"/>
  <c r="D61" i="2"/>
  <c r="E61" i="2" s="1"/>
  <c r="G61" i="2" s="1"/>
  <c r="F61" i="2" s="1"/>
  <c r="B61" i="2"/>
  <c r="F50" i="4"/>
  <c r="H50" i="4" s="1"/>
  <c r="I50" i="4" s="1"/>
  <c r="C51" i="4" s="1"/>
  <c r="B51" i="4" s="1"/>
  <c r="B51" i="6" l="1"/>
  <c r="D51" i="6"/>
  <c r="E51" i="6" s="1"/>
  <c r="G51" i="6" s="1"/>
  <c r="F51" i="6" s="1"/>
  <c r="D52" i="5"/>
  <c r="E52" i="5" s="1"/>
  <c r="G52" i="5" s="1"/>
  <c r="B52" i="5"/>
  <c r="D51" i="4"/>
  <c r="E51" i="4" s="1"/>
  <c r="G51" i="4" s="1"/>
  <c r="H61" i="2"/>
  <c r="I61" i="2" s="1"/>
  <c r="C62" i="2" s="1"/>
  <c r="H51" i="6" l="1"/>
  <c r="I51" i="6" s="1"/>
  <c r="C52" i="6" s="1"/>
  <c r="F52" i="5"/>
  <c r="H52" i="5" s="1"/>
  <c r="I52" i="5" s="1"/>
  <c r="C53" i="5" s="1"/>
  <c r="D62" i="2"/>
  <c r="E62" i="2" s="1"/>
  <c r="G62" i="2" s="1"/>
  <c r="F62" i="2" s="1"/>
  <c r="H62" i="2" s="1"/>
  <c r="I62" i="2" s="1"/>
  <c r="C63" i="2" s="1"/>
  <c r="B62" i="2"/>
  <c r="F51" i="4"/>
  <c r="H51" i="4" s="1"/>
  <c r="I51" i="4" s="1"/>
  <c r="C52" i="4" s="1"/>
  <c r="B52" i="4" s="1"/>
  <c r="B52" i="6" l="1"/>
  <c r="D52" i="6"/>
  <c r="E52" i="6" s="1"/>
  <c r="G52" i="6" s="1"/>
  <c r="F52" i="6" s="1"/>
  <c r="B53" i="5"/>
  <c r="D53" i="5"/>
  <c r="E53" i="5" s="1"/>
  <c r="G53" i="5" s="1"/>
  <c r="D63" i="2"/>
  <c r="E63" i="2" s="1"/>
  <c r="G63" i="2" s="1"/>
  <c r="B63" i="2"/>
  <c r="D52" i="4"/>
  <c r="E52" i="4" s="1"/>
  <c r="G52" i="4" s="1"/>
  <c r="H52" i="6" l="1"/>
  <c r="I52" i="6" s="1"/>
  <c r="C53" i="6" s="1"/>
  <c r="F53" i="5"/>
  <c r="H53" i="5" s="1"/>
  <c r="I53" i="5" s="1"/>
  <c r="C54" i="5" s="1"/>
  <c r="F52" i="4"/>
  <c r="H52" i="4" s="1"/>
  <c r="I52" i="4" s="1"/>
  <c r="C53" i="4" s="1"/>
  <c r="B53" i="4" s="1"/>
  <c r="F63" i="2"/>
  <c r="H63" i="2" s="1"/>
  <c r="I63" i="2" s="1"/>
  <c r="C64" i="2" s="1"/>
  <c r="B53" i="6" l="1"/>
  <c r="D53" i="6"/>
  <c r="E53" i="6" s="1"/>
  <c r="G53" i="6" s="1"/>
  <c r="F53" i="6" s="1"/>
  <c r="D54" i="5"/>
  <c r="E54" i="5" s="1"/>
  <c r="G54" i="5" s="1"/>
  <c r="B54" i="5"/>
  <c r="D64" i="2"/>
  <c r="E64" i="2" s="1"/>
  <c r="G64" i="2" s="1"/>
  <c r="B64" i="2"/>
  <c r="D53" i="4"/>
  <c r="E53" i="4" s="1"/>
  <c r="G53" i="4" s="1"/>
  <c r="H53" i="6" l="1"/>
  <c r="I53" i="6" s="1"/>
  <c r="C54" i="6" s="1"/>
  <c r="F54" i="5"/>
  <c r="H54" i="5" s="1"/>
  <c r="I54" i="5" s="1"/>
  <c r="C55" i="5" s="1"/>
  <c r="F53" i="4"/>
  <c r="H53" i="4" s="1"/>
  <c r="I53" i="4" s="1"/>
  <c r="C54" i="4" s="1"/>
  <c r="B54" i="4" s="1"/>
  <c r="F64" i="2"/>
  <c r="H64" i="2" s="1"/>
  <c r="I64" i="2" s="1"/>
  <c r="C65" i="2" s="1"/>
  <c r="B54" i="6" l="1"/>
  <c r="D54" i="6"/>
  <c r="E54" i="6" s="1"/>
  <c r="G54" i="6" s="1"/>
  <c r="F54" i="6" s="1"/>
  <c r="D55" i="5"/>
  <c r="E55" i="5" s="1"/>
  <c r="G55" i="5" s="1"/>
  <c r="B55" i="5"/>
  <c r="D65" i="2"/>
  <c r="E65" i="2" s="1"/>
  <c r="G65" i="2" s="1"/>
  <c r="F65" i="2" s="1"/>
  <c r="H65" i="2" s="1"/>
  <c r="I65" i="2" s="1"/>
  <c r="C66" i="2" s="1"/>
  <c r="B65" i="2"/>
  <c r="D54" i="4"/>
  <c r="E54" i="4" s="1"/>
  <c r="G54" i="4" s="1"/>
  <c r="H54" i="6" l="1"/>
  <c r="I54" i="6" s="1"/>
  <c r="C55" i="6" s="1"/>
  <c r="F55" i="5"/>
  <c r="H55" i="5" s="1"/>
  <c r="I55" i="5" s="1"/>
  <c r="C56" i="5" s="1"/>
  <c r="D66" i="2"/>
  <c r="E66" i="2" s="1"/>
  <c r="G66" i="2" s="1"/>
  <c r="F66" i="2" s="1"/>
  <c r="H66" i="2" s="1"/>
  <c r="I66" i="2" s="1"/>
  <c r="C67" i="2" s="1"/>
  <c r="B66" i="2"/>
  <c r="F54" i="4"/>
  <c r="H54" i="4" s="1"/>
  <c r="I54" i="4" s="1"/>
  <c r="C55" i="4" s="1"/>
  <c r="B55" i="4" s="1"/>
  <c r="D55" i="6" l="1"/>
  <c r="E55" i="6" s="1"/>
  <c r="G55" i="6" s="1"/>
  <c r="B55" i="6"/>
  <c r="D56" i="5"/>
  <c r="E56" i="5" s="1"/>
  <c r="G56" i="5" s="1"/>
  <c r="B56" i="5"/>
  <c r="D67" i="2"/>
  <c r="E67" i="2" s="1"/>
  <c r="G67" i="2" s="1"/>
  <c r="B67" i="2"/>
  <c r="D55" i="4"/>
  <c r="E55" i="4" s="1"/>
  <c r="G55" i="4" s="1"/>
  <c r="F55" i="6" l="1"/>
  <c r="H55" i="6" s="1"/>
  <c r="I55" i="6" s="1"/>
  <c r="C56" i="6" s="1"/>
  <c r="F56" i="5"/>
  <c r="H56" i="5" s="1"/>
  <c r="I56" i="5" s="1"/>
  <c r="C57" i="5" s="1"/>
  <c r="F55" i="4"/>
  <c r="H55" i="4" s="1"/>
  <c r="I55" i="4" s="1"/>
  <c r="C56" i="4" s="1"/>
  <c r="B56" i="4" s="1"/>
  <c r="F67" i="2"/>
  <c r="H67" i="2" s="1"/>
  <c r="I67" i="2" s="1"/>
  <c r="C68" i="2" s="1"/>
  <c r="D56" i="6" l="1"/>
  <c r="E56" i="6" s="1"/>
  <c r="G56" i="6" s="1"/>
  <c r="B56" i="6"/>
  <c r="B57" i="5"/>
  <c r="D57" i="5"/>
  <c r="E57" i="5" s="1"/>
  <c r="G57" i="5" s="1"/>
  <c r="D68" i="2"/>
  <c r="E68" i="2" s="1"/>
  <c r="G68" i="2" s="1"/>
  <c r="F68" i="2" s="1"/>
  <c r="H68" i="2" s="1"/>
  <c r="I68" i="2" s="1"/>
  <c r="C69" i="2" s="1"/>
  <c r="B68" i="2"/>
  <c r="D56" i="4"/>
  <c r="E56" i="4" s="1"/>
  <c r="G56" i="4" s="1"/>
  <c r="F56" i="6" l="1"/>
  <c r="H56" i="6" s="1"/>
  <c r="I56" i="6" s="1"/>
  <c r="C57" i="6" s="1"/>
  <c r="F57" i="5"/>
  <c r="H57" i="5" s="1"/>
  <c r="I57" i="5" s="1"/>
  <c r="C58" i="5" s="1"/>
  <c r="D69" i="2"/>
  <c r="E69" i="2" s="1"/>
  <c r="G69" i="2" s="1"/>
  <c r="F69" i="2" s="1"/>
  <c r="H69" i="2" s="1"/>
  <c r="I69" i="2" s="1"/>
  <c r="C70" i="2" s="1"/>
  <c r="B69" i="2"/>
  <c r="F56" i="4"/>
  <c r="H56" i="4" s="1"/>
  <c r="I56" i="4" s="1"/>
  <c r="C57" i="4" s="1"/>
  <c r="B57" i="4" s="1"/>
  <c r="B57" i="6" l="1"/>
  <c r="D57" i="6"/>
  <c r="E57" i="6" s="1"/>
  <c r="G57" i="6" s="1"/>
  <c r="F57" i="6" s="1"/>
  <c r="D58" i="5"/>
  <c r="E58" i="5" s="1"/>
  <c r="G58" i="5" s="1"/>
  <c r="B58" i="5"/>
  <c r="D70" i="2"/>
  <c r="E70" i="2" s="1"/>
  <c r="G70" i="2" s="1"/>
  <c r="F70" i="2" s="1"/>
  <c r="H70" i="2" s="1"/>
  <c r="I70" i="2" s="1"/>
  <c r="C71" i="2" s="1"/>
  <c r="B70" i="2"/>
  <c r="D57" i="4"/>
  <c r="E57" i="4" s="1"/>
  <c r="G57" i="4" s="1"/>
  <c r="H57" i="6" l="1"/>
  <c r="I57" i="6" s="1"/>
  <c r="C58" i="6" s="1"/>
  <c r="F58" i="5"/>
  <c r="H58" i="5" s="1"/>
  <c r="I58" i="5" s="1"/>
  <c r="C59" i="5" s="1"/>
  <c r="D71" i="2"/>
  <c r="E71" i="2" s="1"/>
  <c r="G71" i="2" s="1"/>
  <c r="B71" i="2"/>
  <c r="F57" i="4"/>
  <c r="H57" i="4" s="1"/>
  <c r="I57" i="4" s="1"/>
  <c r="C58" i="4" s="1"/>
  <c r="B58" i="4" s="1"/>
  <c r="B58" i="6" l="1"/>
  <c r="D58" i="6"/>
  <c r="E58" i="6" s="1"/>
  <c r="G58" i="6" s="1"/>
  <c r="F58" i="6" s="1"/>
  <c r="B59" i="5"/>
  <c r="D59" i="5"/>
  <c r="E59" i="5" s="1"/>
  <c r="G59" i="5" s="1"/>
  <c r="D58" i="4"/>
  <c r="E58" i="4" s="1"/>
  <c r="G58" i="4" s="1"/>
  <c r="F71" i="2"/>
  <c r="H71" i="2" s="1"/>
  <c r="I71" i="2" s="1"/>
  <c r="C72" i="2" s="1"/>
  <c r="H58" i="6" l="1"/>
  <c r="I58" i="6" s="1"/>
  <c r="C59" i="6" s="1"/>
  <c r="F59" i="5"/>
  <c r="H59" i="5" s="1"/>
  <c r="I59" i="5" s="1"/>
  <c r="C60" i="5" s="1"/>
  <c r="D72" i="2"/>
  <c r="E72" i="2" s="1"/>
  <c r="G72" i="2" s="1"/>
  <c r="F72" i="2" s="1"/>
  <c r="H72" i="2" s="1"/>
  <c r="I72" i="2" s="1"/>
  <c r="C73" i="2" s="1"/>
  <c r="B72" i="2"/>
  <c r="F58" i="4"/>
  <c r="H58" i="4" s="1"/>
  <c r="I58" i="4" s="1"/>
  <c r="C59" i="4" s="1"/>
  <c r="B59" i="4" s="1"/>
  <c r="D59" i="6" l="1"/>
  <c r="E59" i="6" s="1"/>
  <c r="G59" i="6" s="1"/>
  <c r="B59" i="6"/>
  <c r="D60" i="5"/>
  <c r="E60" i="5" s="1"/>
  <c r="G60" i="5" s="1"/>
  <c r="B60" i="5"/>
  <c r="D73" i="2"/>
  <c r="E73" i="2" s="1"/>
  <c r="G73" i="2" s="1"/>
  <c r="F73" i="2" s="1"/>
  <c r="H73" i="2" s="1"/>
  <c r="I73" i="2" s="1"/>
  <c r="C74" i="2" s="1"/>
  <c r="B73" i="2"/>
  <c r="D59" i="4"/>
  <c r="E59" i="4" s="1"/>
  <c r="G59" i="4" s="1"/>
  <c r="F59" i="6" l="1"/>
  <c r="H59" i="6" s="1"/>
  <c r="I59" i="6" s="1"/>
  <c r="C60" i="6" s="1"/>
  <c r="F60" i="5"/>
  <c r="H60" i="5" s="1"/>
  <c r="I60" i="5" s="1"/>
  <c r="C61" i="5" s="1"/>
  <c r="D74" i="2"/>
  <c r="E74" i="2" s="1"/>
  <c r="G74" i="2" s="1"/>
  <c r="B74" i="2"/>
  <c r="F59" i="4"/>
  <c r="H59" i="4" s="1"/>
  <c r="I59" i="4" s="1"/>
  <c r="C60" i="4" s="1"/>
  <c r="B60" i="4" s="1"/>
  <c r="D60" i="6" l="1"/>
  <c r="E60" i="6" s="1"/>
  <c r="G60" i="6" s="1"/>
  <c r="F60" i="6" s="1"/>
  <c r="B60" i="6"/>
  <c r="B61" i="5"/>
  <c r="D61" i="5"/>
  <c r="E61" i="5" s="1"/>
  <c r="G61" i="5" s="1"/>
  <c r="D60" i="4"/>
  <c r="E60" i="4" s="1"/>
  <c r="G60" i="4" s="1"/>
  <c r="F74" i="2"/>
  <c r="H74" i="2" s="1"/>
  <c r="I74" i="2" s="1"/>
  <c r="C75" i="2" s="1"/>
  <c r="H60" i="6" l="1"/>
  <c r="I60" i="6" s="1"/>
  <c r="C61" i="6" s="1"/>
  <c r="F61" i="5"/>
  <c r="H61" i="5" s="1"/>
  <c r="I61" i="5" s="1"/>
  <c r="C62" i="5" s="1"/>
  <c r="D75" i="2"/>
  <c r="E75" i="2" s="1"/>
  <c r="G75" i="2" s="1"/>
  <c r="F75" i="2" s="1"/>
  <c r="H75" i="2" s="1"/>
  <c r="I75" i="2" s="1"/>
  <c r="C76" i="2" s="1"/>
  <c r="B75" i="2"/>
  <c r="F60" i="4"/>
  <c r="H60" i="4" s="1"/>
  <c r="I60" i="4" s="1"/>
  <c r="C61" i="4" s="1"/>
  <c r="B61" i="4" s="1"/>
  <c r="D61" i="6" l="1"/>
  <c r="E61" i="6" s="1"/>
  <c r="G61" i="6" s="1"/>
  <c r="B61" i="6"/>
  <c r="D62" i="5"/>
  <c r="E62" i="5" s="1"/>
  <c r="G62" i="5" s="1"/>
  <c r="B62" i="5"/>
  <c r="D76" i="2"/>
  <c r="E76" i="2" s="1"/>
  <c r="G76" i="2" s="1"/>
  <c r="B76" i="2"/>
  <c r="D61" i="4"/>
  <c r="E61" i="4" s="1"/>
  <c r="G61" i="4" s="1"/>
  <c r="F61" i="6" l="1"/>
  <c r="H61" i="6" s="1"/>
  <c r="I61" i="6" s="1"/>
  <c r="C62" i="6" s="1"/>
  <c r="F62" i="5"/>
  <c r="H62" i="5" s="1"/>
  <c r="I62" i="5" s="1"/>
  <c r="C63" i="5" s="1"/>
  <c r="F61" i="4"/>
  <c r="H61" i="4" s="1"/>
  <c r="I61" i="4" s="1"/>
  <c r="C62" i="4" s="1"/>
  <c r="B62" i="4" s="1"/>
  <c r="F76" i="2"/>
  <c r="H76" i="2" s="1"/>
  <c r="I76" i="2" s="1"/>
  <c r="C77" i="2" s="1"/>
  <c r="D62" i="6" l="1"/>
  <c r="E62" i="6" s="1"/>
  <c r="G62" i="6" s="1"/>
  <c r="B62" i="6"/>
  <c r="B63" i="5"/>
  <c r="D63" i="5"/>
  <c r="E63" i="5" s="1"/>
  <c r="G63" i="5" s="1"/>
  <c r="D77" i="2"/>
  <c r="E77" i="2" s="1"/>
  <c r="G77" i="2" s="1"/>
  <c r="B77" i="2"/>
  <c r="D62" i="4"/>
  <c r="E62" i="4" s="1"/>
  <c r="G62" i="4" s="1"/>
  <c r="F62" i="6" l="1"/>
  <c r="H62" i="6" s="1"/>
  <c r="I62" i="6" s="1"/>
  <c r="C63" i="6" s="1"/>
  <c r="F63" i="5"/>
  <c r="H63" i="5" s="1"/>
  <c r="I63" i="5" s="1"/>
  <c r="C64" i="5" s="1"/>
  <c r="F62" i="4"/>
  <c r="H62" i="4" s="1"/>
  <c r="I62" i="4" s="1"/>
  <c r="C63" i="4" s="1"/>
  <c r="B63" i="4" s="1"/>
  <c r="F77" i="2"/>
  <c r="H77" i="2" s="1"/>
  <c r="I77" i="2" s="1"/>
  <c r="C78" i="2" s="1"/>
  <c r="D63" i="6" l="1"/>
  <c r="E63" i="6" s="1"/>
  <c r="G63" i="6" s="1"/>
  <c r="F63" i="6" s="1"/>
  <c r="B63" i="6"/>
  <c r="D64" i="5"/>
  <c r="E64" i="5" s="1"/>
  <c r="G64" i="5" s="1"/>
  <c r="B64" i="5"/>
  <c r="D78" i="2"/>
  <c r="E78" i="2" s="1"/>
  <c r="G78" i="2" s="1"/>
  <c r="F78" i="2" s="1"/>
  <c r="H78" i="2" s="1"/>
  <c r="I78" i="2" s="1"/>
  <c r="C79" i="2" s="1"/>
  <c r="B78" i="2"/>
  <c r="D63" i="4"/>
  <c r="E63" i="4" s="1"/>
  <c r="G63" i="4" s="1"/>
  <c r="H63" i="6" l="1"/>
  <c r="I63" i="6" s="1"/>
  <c r="C64" i="6" s="1"/>
  <c r="F64" i="5"/>
  <c r="H64" i="5" s="1"/>
  <c r="I64" i="5" s="1"/>
  <c r="C65" i="5" s="1"/>
  <c r="D79" i="2"/>
  <c r="E79" i="2" s="1"/>
  <c r="G79" i="2" s="1"/>
  <c r="F79" i="2" s="1"/>
  <c r="H79" i="2" s="1"/>
  <c r="I79" i="2" s="1"/>
  <c r="C80" i="2" s="1"/>
  <c r="B79" i="2"/>
  <c r="F63" i="4"/>
  <c r="H63" i="4" s="1"/>
  <c r="I63" i="4" s="1"/>
  <c r="C64" i="4" s="1"/>
  <c r="B64" i="4" s="1"/>
  <c r="B64" i="6" l="1"/>
  <c r="D64" i="6"/>
  <c r="E64" i="6" s="1"/>
  <c r="G64" i="6" s="1"/>
  <c r="F64" i="6" s="1"/>
  <c r="B65" i="5"/>
  <c r="D65" i="5"/>
  <c r="E65" i="5" s="1"/>
  <c r="G65" i="5" s="1"/>
  <c r="D80" i="2"/>
  <c r="E80" i="2" s="1"/>
  <c r="G80" i="2" s="1"/>
  <c r="F80" i="2" s="1"/>
  <c r="B80" i="2"/>
  <c r="D64" i="4"/>
  <c r="E64" i="4" s="1"/>
  <c r="G64" i="4" s="1"/>
  <c r="H64" i="6" l="1"/>
  <c r="I64" i="6" s="1"/>
  <c r="C65" i="6" s="1"/>
  <c r="F65" i="5"/>
  <c r="H65" i="5" s="1"/>
  <c r="I65" i="5" s="1"/>
  <c r="C66" i="5" s="1"/>
  <c r="F64" i="4"/>
  <c r="H64" i="4" s="1"/>
  <c r="I64" i="4" s="1"/>
  <c r="C65" i="4" s="1"/>
  <c r="B65" i="4" s="1"/>
  <c r="H80" i="2"/>
  <c r="I80" i="2" s="1"/>
  <c r="C81" i="2" s="1"/>
  <c r="D65" i="6" l="1"/>
  <c r="E65" i="6" s="1"/>
  <c r="G65" i="6" s="1"/>
  <c r="B65" i="6"/>
  <c r="D66" i="5"/>
  <c r="E66" i="5" s="1"/>
  <c r="G66" i="5" s="1"/>
  <c r="B66" i="5"/>
  <c r="D81" i="2"/>
  <c r="E81" i="2" s="1"/>
  <c r="G81" i="2" s="1"/>
  <c r="B81" i="2"/>
  <c r="D65" i="4"/>
  <c r="E65" i="4" s="1"/>
  <c r="G65" i="4" s="1"/>
  <c r="F65" i="6" l="1"/>
  <c r="H65" i="6" s="1"/>
  <c r="I65" i="6" s="1"/>
  <c r="C66" i="6" s="1"/>
  <c r="F66" i="5"/>
  <c r="H66" i="5" s="1"/>
  <c r="I66" i="5" s="1"/>
  <c r="C67" i="5" s="1"/>
  <c r="F65" i="4"/>
  <c r="H65" i="4" s="1"/>
  <c r="I65" i="4" s="1"/>
  <c r="C66" i="4" s="1"/>
  <c r="B66" i="4" s="1"/>
  <c r="F81" i="2"/>
  <c r="H81" i="2" s="1"/>
  <c r="I81" i="2" s="1"/>
  <c r="C82" i="2" s="1"/>
  <c r="D66" i="6" l="1"/>
  <c r="E66" i="6" s="1"/>
  <c r="G66" i="6" s="1"/>
  <c r="B66" i="6"/>
  <c r="D67" i="5"/>
  <c r="E67" i="5" s="1"/>
  <c r="G67" i="5" s="1"/>
  <c r="B67" i="5"/>
  <c r="D82" i="2"/>
  <c r="E82" i="2" s="1"/>
  <c r="G82" i="2" s="1"/>
  <c r="B82" i="2"/>
  <c r="D66" i="4"/>
  <c r="E66" i="4" s="1"/>
  <c r="G66" i="4" s="1"/>
  <c r="F66" i="6" l="1"/>
  <c r="H66" i="6" s="1"/>
  <c r="I66" i="6" s="1"/>
  <c r="C67" i="6" s="1"/>
  <c r="F67" i="5"/>
  <c r="H67" i="5" s="1"/>
  <c r="I67" i="5" s="1"/>
  <c r="C68" i="5" s="1"/>
  <c r="F66" i="4"/>
  <c r="H66" i="4" s="1"/>
  <c r="I66" i="4" s="1"/>
  <c r="C67" i="4" s="1"/>
  <c r="B67" i="4" s="1"/>
  <c r="F82" i="2"/>
  <c r="H82" i="2" s="1"/>
  <c r="I82" i="2" s="1"/>
  <c r="C83" i="2" s="1"/>
  <c r="D67" i="6" l="1"/>
  <c r="E67" i="6" s="1"/>
  <c r="G67" i="6" s="1"/>
  <c r="B67" i="6"/>
  <c r="D68" i="5"/>
  <c r="E68" i="5" s="1"/>
  <c r="G68" i="5" s="1"/>
  <c r="B68" i="5"/>
  <c r="D83" i="2"/>
  <c r="E83" i="2" s="1"/>
  <c r="G83" i="2" s="1"/>
  <c r="F83" i="2" s="1"/>
  <c r="H83" i="2" s="1"/>
  <c r="I83" i="2" s="1"/>
  <c r="C84" i="2" s="1"/>
  <c r="B83" i="2"/>
  <c r="D67" i="4"/>
  <c r="E67" i="4" s="1"/>
  <c r="G67" i="4" s="1"/>
  <c r="F67" i="6" l="1"/>
  <c r="H67" i="6" s="1"/>
  <c r="I67" i="6" s="1"/>
  <c r="C68" i="6" s="1"/>
  <c r="F68" i="5"/>
  <c r="H68" i="5" s="1"/>
  <c r="I68" i="5" s="1"/>
  <c r="C69" i="5" s="1"/>
  <c r="D84" i="2"/>
  <c r="E84" i="2" s="1"/>
  <c r="G84" i="2" s="1"/>
  <c r="F84" i="2" s="1"/>
  <c r="H84" i="2" s="1"/>
  <c r="I84" i="2" s="1"/>
  <c r="C85" i="2" s="1"/>
  <c r="B84" i="2"/>
  <c r="F67" i="4"/>
  <c r="H67" i="4" s="1"/>
  <c r="I67" i="4" s="1"/>
  <c r="C68" i="4" s="1"/>
  <c r="B68" i="4" s="1"/>
  <c r="B68" i="6" l="1"/>
  <c r="D68" i="6"/>
  <c r="E68" i="6" s="1"/>
  <c r="G68" i="6" s="1"/>
  <c r="F68" i="6" s="1"/>
  <c r="B69" i="5"/>
  <c r="D69" i="5"/>
  <c r="E69" i="5" s="1"/>
  <c r="G69" i="5" s="1"/>
  <c r="D85" i="2"/>
  <c r="E85" i="2" s="1"/>
  <c r="G85" i="2" s="1"/>
  <c r="F85" i="2" s="1"/>
  <c r="B85" i="2"/>
  <c r="D68" i="4"/>
  <c r="E68" i="4" s="1"/>
  <c r="G68" i="4" s="1"/>
  <c r="H68" i="6" l="1"/>
  <c r="I68" i="6" s="1"/>
  <c r="C69" i="6" s="1"/>
  <c r="F69" i="5"/>
  <c r="H69" i="5" s="1"/>
  <c r="I69" i="5" s="1"/>
  <c r="C70" i="5" s="1"/>
  <c r="F68" i="4"/>
  <c r="H68" i="4" s="1"/>
  <c r="I68" i="4" s="1"/>
  <c r="C69" i="4" s="1"/>
  <c r="B69" i="4" s="1"/>
  <c r="H85" i="2"/>
  <c r="I85" i="2" s="1"/>
  <c r="C86" i="2" s="1"/>
  <c r="B69" i="6" l="1"/>
  <c r="D69" i="6"/>
  <c r="E69" i="6" s="1"/>
  <c r="G69" i="6" s="1"/>
  <c r="F69" i="6" s="1"/>
  <c r="B70" i="5"/>
  <c r="D70" i="5"/>
  <c r="E70" i="5" s="1"/>
  <c r="G70" i="5" s="1"/>
  <c r="D86" i="2"/>
  <c r="E86" i="2" s="1"/>
  <c r="G86" i="2" s="1"/>
  <c r="F86" i="2" s="1"/>
  <c r="B86" i="2"/>
  <c r="D69" i="4"/>
  <c r="E69" i="4" s="1"/>
  <c r="G69" i="4" s="1"/>
  <c r="H69" i="6" l="1"/>
  <c r="I69" i="6" s="1"/>
  <c r="C70" i="6" s="1"/>
  <c r="F70" i="5"/>
  <c r="H70" i="5" s="1"/>
  <c r="I70" i="5" s="1"/>
  <c r="C71" i="5" s="1"/>
  <c r="F69" i="4"/>
  <c r="H69" i="4" s="1"/>
  <c r="I69" i="4" s="1"/>
  <c r="C70" i="4" s="1"/>
  <c r="B70" i="4" s="1"/>
  <c r="H86" i="2"/>
  <c r="I86" i="2" s="1"/>
  <c r="C87" i="2" s="1"/>
  <c r="D70" i="6" l="1"/>
  <c r="E70" i="6" s="1"/>
  <c r="G70" i="6" s="1"/>
  <c r="B70" i="6"/>
  <c r="D71" i="5"/>
  <c r="E71" i="5" s="1"/>
  <c r="G71" i="5" s="1"/>
  <c r="B71" i="5"/>
  <c r="D87" i="2"/>
  <c r="E87" i="2" s="1"/>
  <c r="G87" i="2" s="1"/>
  <c r="F87" i="2" s="1"/>
  <c r="B87" i="2"/>
  <c r="D70" i="4"/>
  <c r="E70" i="4" s="1"/>
  <c r="G70" i="4" s="1"/>
  <c r="F70" i="6" l="1"/>
  <c r="H70" i="6" s="1"/>
  <c r="I70" i="6" s="1"/>
  <c r="C71" i="6" s="1"/>
  <c r="F71" i="5"/>
  <c r="H71" i="5" s="1"/>
  <c r="I71" i="5" s="1"/>
  <c r="C72" i="5" s="1"/>
  <c r="F70" i="4"/>
  <c r="H70" i="4" s="1"/>
  <c r="I70" i="4" s="1"/>
  <c r="C71" i="4" s="1"/>
  <c r="B71" i="4" s="1"/>
  <c r="H87" i="2"/>
  <c r="I87" i="2" s="1"/>
  <c r="C88" i="2" s="1"/>
  <c r="B71" i="6" l="1"/>
  <c r="D71" i="6"/>
  <c r="E71" i="6" s="1"/>
  <c r="G71" i="6" s="1"/>
  <c r="B72" i="5"/>
  <c r="D72" i="5"/>
  <c r="E72" i="5" s="1"/>
  <c r="G72" i="5" s="1"/>
  <c r="D88" i="2"/>
  <c r="E88" i="2" s="1"/>
  <c r="G88" i="2" s="1"/>
  <c r="B88" i="2"/>
  <c r="D71" i="4"/>
  <c r="E71" i="4" s="1"/>
  <c r="G71" i="4" s="1"/>
  <c r="F71" i="6" l="1"/>
  <c r="H71" i="6" s="1"/>
  <c r="I71" i="6" s="1"/>
  <c r="C72" i="6" s="1"/>
  <c r="F72" i="5"/>
  <c r="H72" i="5" s="1"/>
  <c r="I72" i="5" s="1"/>
  <c r="C73" i="5" s="1"/>
  <c r="F71" i="4"/>
  <c r="H71" i="4" s="1"/>
  <c r="I71" i="4" s="1"/>
  <c r="C72" i="4" s="1"/>
  <c r="B72" i="4" s="1"/>
  <c r="F88" i="2"/>
  <c r="H88" i="2" s="1"/>
  <c r="I88" i="2" s="1"/>
  <c r="C89" i="2" s="1"/>
  <c r="D72" i="6" l="1"/>
  <c r="E72" i="6" s="1"/>
  <c r="G72" i="6" s="1"/>
  <c r="B72" i="6"/>
  <c r="B73" i="5"/>
  <c r="D73" i="5"/>
  <c r="E73" i="5" s="1"/>
  <c r="G73" i="5" s="1"/>
  <c r="D89" i="2"/>
  <c r="E89" i="2" s="1"/>
  <c r="G89" i="2" s="1"/>
  <c r="B89" i="2"/>
  <c r="D72" i="4"/>
  <c r="E72" i="4" s="1"/>
  <c r="G72" i="4" s="1"/>
  <c r="F72" i="6" l="1"/>
  <c r="H72" i="6" s="1"/>
  <c r="I72" i="6" s="1"/>
  <c r="C73" i="6" s="1"/>
  <c r="F73" i="5"/>
  <c r="H73" i="5" s="1"/>
  <c r="I73" i="5" s="1"/>
  <c r="C74" i="5" s="1"/>
  <c r="F72" i="4"/>
  <c r="H72" i="4" s="1"/>
  <c r="I72" i="4" s="1"/>
  <c r="C73" i="4" s="1"/>
  <c r="B73" i="4" s="1"/>
  <c r="F89" i="2"/>
  <c r="H89" i="2" s="1"/>
  <c r="I89" i="2" s="1"/>
  <c r="C90" i="2" s="1"/>
  <c r="D73" i="6" l="1"/>
  <c r="E73" i="6" s="1"/>
  <c r="G73" i="6" s="1"/>
  <c r="B73" i="6"/>
  <c r="B74" i="5"/>
  <c r="D74" i="5"/>
  <c r="E74" i="5" s="1"/>
  <c r="G74" i="5" s="1"/>
  <c r="D90" i="2"/>
  <c r="E90" i="2" s="1"/>
  <c r="G90" i="2" s="1"/>
  <c r="B90" i="2"/>
  <c r="D73" i="4"/>
  <c r="E73" i="4" s="1"/>
  <c r="G73" i="4" s="1"/>
  <c r="F73" i="6" l="1"/>
  <c r="H73" i="6" s="1"/>
  <c r="I73" i="6" s="1"/>
  <c r="C74" i="6" s="1"/>
  <c r="F74" i="5"/>
  <c r="H74" i="5" s="1"/>
  <c r="I74" i="5" s="1"/>
  <c r="C75" i="5" s="1"/>
  <c r="F73" i="4"/>
  <c r="H73" i="4" s="1"/>
  <c r="I73" i="4" s="1"/>
  <c r="C74" i="4" s="1"/>
  <c r="B74" i="4" s="1"/>
  <c r="F90" i="2"/>
  <c r="H90" i="2" s="1"/>
  <c r="I90" i="2" s="1"/>
  <c r="C91" i="2" s="1"/>
  <c r="D74" i="6" l="1"/>
  <c r="E74" i="6" s="1"/>
  <c r="G74" i="6" s="1"/>
  <c r="B74" i="6"/>
  <c r="B75" i="5"/>
  <c r="D75" i="5"/>
  <c r="E75" i="5" s="1"/>
  <c r="G75" i="5" s="1"/>
  <c r="D91" i="2"/>
  <c r="E91" i="2" s="1"/>
  <c r="G91" i="2" s="1"/>
  <c r="B91" i="2"/>
  <c r="D74" i="4"/>
  <c r="E74" i="4" s="1"/>
  <c r="G74" i="4" s="1"/>
  <c r="F74" i="6" l="1"/>
  <c r="H74" i="6" s="1"/>
  <c r="I74" i="6" s="1"/>
  <c r="C75" i="6" s="1"/>
  <c r="F75" i="5"/>
  <c r="H75" i="5" s="1"/>
  <c r="I75" i="5" s="1"/>
  <c r="C76" i="5" s="1"/>
  <c r="F74" i="4"/>
  <c r="H74" i="4" s="1"/>
  <c r="I74" i="4" s="1"/>
  <c r="C75" i="4" s="1"/>
  <c r="B75" i="4" s="1"/>
  <c r="F91" i="2"/>
  <c r="H91" i="2" s="1"/>
  <c r="I91" i="2" s="1"/>
  <c r="C92" i="2" s="1"/>
  <c r="D75" i="6" l="1"/>
  <c r="E75" i="6" s="1"/>
  <c r="G75" i="6" s="1"/>
  <c r="B75" i="6"/>
  <c r="D76" i="5"/>
  <c r="E76" i="5" s="1"/>
  <c r="G76" i="5" s="1"/>
  <c r="B76" i="5"/>
  <c r="D92" i="2"/>
  <c r="E92" i="2" s="1"/>
  <c r="G92" i="2" s="1"/>
  <c r="F92" i="2" s="1"/>
  <c r="H92" i="2" s="1"/>
  <c r="I92" i="2" s="1"/>
  <c r="C93" i="2" s="1"/>
  <c r="B92" i="2"/>
  <c r="D75" i="4"/>
  <c r="E75" i="4" s="1"/>
  <c r="G75" i="4" s="1"/>
  <c r="F75" i="6" l="1"/>
  <c r="H75" i="6" s="1"/>
  <c r="I75" i="6" s="1"/>
  <c r="C76" i="6" s="1"/>
  <c r="F76" i="5"/>
  <c r="H76" i="5" s="1"/>
  <c r="I76" i="5" s="1"/>
  <c r="C77" i="5" s="1"/>
  <c r="D93" i="2"/>
  <c r="E93" i="2" s="1"/>
  <c r="G93" i="2" s="1"/>
  <c r="F93" i="2" s="1"/>
  <c r="H93" i="2" s="1"/>
  <c r="I93" i="2" s="1"/>
  <c r="C94" i="2" s="1"/>
  <c r="B93" i="2"/>
  <c r="F75" i="4"/>
  <c r="H75" i="4" s="1"/>
  <c r="I75" i="4" s="1"/>
  <c r="C76" i="4" s="1"/>
  <c r="B76" i="4" s="1"/>
  <c r="B76" i="6" l="1"/>
  <c r="D76" i="6"/>
  <c r="E76" i="6" s="1"/>
  <c r="G76" i="6" s="1"/>
  <c r="B77" i="5"/>
  <c r="D77" i="5"/>
  <c r="E77" i="5" s="1"/>
  <c r="G77" i="5" s="1"/>
  <c r="D94" i="2"/>
  <c r="E94" i="2" s="1"/>
  <c r="G94" i="2" s="1"/>
  <c r="B94" i="2"/>
  <c r="D76" i="4"/>
  <c r="E76" i="4" s="1"/>
  <c r="G76" i="4" s="1"/>
  <c r="F76" i="6" l="1"/>
  <c r="H76" i="6" s="1"/>
  <c r="I76" i="6" s="1"/>
  <c r="C77" i="6" s="1"/>
  <c r="F77" i="5"/>
  <c r="H77" i="5" s="1"/>
  <c r="I77" i="5" s="1"/>
  <c r="C78" i="5" s="1"/>
  <c r="F76" i="4"/>
  <c r="H76" i="4" s="1"/>
  <c r="I76" i="4" s="1"/>
  <c r="C77" i="4" s="1"/>
  <c r="B77" i="4" s="1"/>
  <c r="F94" i="2"/>
  <c r="H94" i="2" s="1"/>
  <c r="I94" i="2" s="1"/>
  <c r="C95" i="2" s="1"/>
  <c r="D77" i="6" l="1"/>
  <c r="E77" i="6" s="1"/>
  <c r="G77" i="6" s="1"/>
  <c r="B77" i="6"/>
  <c r="D78" i="5"/>
  <c r="E78" i="5" s="1"/>
  <c r="G78" i="5" s="1"/>
  <c r="F78" i="5" s="1"/>
  <c r="B78" i="5"/>
  <c r="D95" i="2"/>
  <c r="E95" i="2" s="1"/>
  <c r="G95" i="2" s="1"/>
  <c r="F95" i="2" s="1"/>
  <c r="H95" i="2" s="1"/>
  <c r="I95" i="2" s="1"/>
  <c r="C96" i="2" s="1"/>
  <c r="B95" i="2"/>
  <c r="D77" i="4"/>
  <c r="E77" i="4" s="1"/>
  <c r="G77" i="4" s="1"/>
  <c r="F77" i="6" l="1"/>
  <c r="H77" i="6" s="1"/>
  <c r="I77" i="6" s="1"/>
  <c r="C78" i="6" s="1"/>
  <c r="H78" i="5"/>
  <c r="I78" i="5" s="1"/>
  <c r="C79" i="5" s="1"/>
  <c r="D96" i="2"/>
  <c r="E96" i="2" s="1"/>
  <c r="G96" i="2" s="1"/>
  <c r="F96" i="2" s="1"/>
  <c r="H96" i="2" s="1"/>
  <c r="I96" i="2" s="1"/>
  <c r="C97" i="2" s="1"/>
  <c r="B96" i="2"/>
  <c r="F77" i="4"/>
  <c r="H77" i="4" s="1"/>
  <c r="I77" i="4" s="1"/>
  <c r="C78" i="4" s="1"/>
  <c r="B78" i="4" s="1"/>
  <c r="D78" i="6" l="1"/>
  <c r="E78" i="6" s="1"/>
  <c r="G78" i="6" s="1"/>
  <c r="B78" i="6"/>
  <c r="D79" i="5"/>
  <c r="E79" i="5" s="1"/>
  <c r="G79" i="5" s="1"/>
  <c r="B79" i="5"/>
  <c r="D97" i="2"/>
  <c r="E97" i="2" s="1"/>
  <c r="G97" i="2" s="1"/>
  <c r="F97" i="2" s="1"/>
  <c r="H97" i="2" s="1"/>
  <c r="I97" i="2" s="1"/>
  <c r="C98" i="2" s="1"/>
  <c r="B97" i="2"/>
  <c r="D78" i="4"/>
  <c r="E78" i="4" s="1"/>
  <c r="G78" i="4" s="1"/>
  <c r="F78" i="6" l="1"/>
  <c r="H78" i="6" s="1"/>
  <c r="I78" i="6" s="1"/>
  <c r="C79" i="6" s="1"/>
  <c r="F79" i="5"/>
  <c r="H79" i="5" s="1"/>
  <c r="I79" i="5" s="1"/>
  <c r="C80" i="5" s="1"/>
  <c r="D98" i="2"/>
  <c r="E98" i="2" s="1"/>
  <c r="G98" i="2" s="1"/>
  <c r="F98" i="2" s="1"/>
  <c r="B98" i="2"/>
  <c r="F78" i="4"/>
  <c r="H78" i="4" s="1"/>
  <c r="I78" i="4" s="1"/>
  <c r="C79" i="4" s="1"/>
  <c r="B79" i="4" s="1"/>
  <c r="D79" i="6" l="1"/>
  <c r="E79" i="6" s="1"/>
  <c r="G79" i="6" s="1"/>
  <c r="B79" i="6"/>
  <c r="D80" i="5"/>
  <c r="E80" i="5" s="1"/>
  <c r="G80" i="5" s="1"/>
  <c r="B80" i="5"/>
  <c r="D79" i="4"/>
  <c r="E79" i="4" s="1"/>
  <c r="G79" i="4" s="1"/>
  <c r="H98" i="2"/>
  <c r="I98" i="2" s="1"/>
  <c r="C99" i="2" s="1"/>
  <c r="F79" i="6" l="1"/>
  <c r="H79" i="6" s="1"/>
  <c r="I79" i="6" s="1"/>
  <c r="C80" i="6" s="1"/>
  <c r="F80" i="5"/>
  <c r="H80" i="5" s="1"/>
  <c r="I80" i="5" s="1"/>
  <c r="C81" i="5" s="1"/>
  <c r="D99" i="2"/>
  <c r="E99" i="2" s="1"/>
  <c r="G99" i="2" s="1"/>
  <c r="F99" i="2" s="1"/>
  <c r="B99" i="2"/>
  <c r="F79" i="4"/>
  <c r="H79" i="4" s="1"/>
  <c r="I79" i="4" s="1"/>
  <c r="C80" i="4" s="1"/>
  <c r="B80" i="4" s="1"/>
  <c r="D80" i="6" l="1"/>
  <c r="E80" i="6" s="1"/>
  <c r="G80" i="6" s="1"/>
  <c r="B80" i="6"/>
  <c r="D81" i="5"/>
  <c r="E81" i="5" s="1"/>
  <c r="G81" i="5" s="1"/>
  <c r="F81" i="5" s="1"/>
  <c r="B81" i="5"/>
  <c r="D80" i="4"/>
  <c r="E80" i="4" s="1"/>
  <c r="G80" i="4" s="1"/>
  <c r="H99" i="2"/>
  <c r="I99" i="2" s="1"/>
  <c r="C100" i="2" s="1"/>
  <c r="F80" i="6" l="1"/>
  <c r="H80" i="6" s="1"/>
  <c r="I80" i="6" s="1"/>
  <c r="C81" i="6" s="1"/>
  <c r="H81" i="5"/>
  <c r="I81" i="5" s="1"/>
  <c r="C82" i="5" s="1"/>
  <c r="D100" i="2"/>
  <c r="E100" i="2" s="1"/>
  <c r="G100" i="2" s="1"/>
  <c r="B100" i="2"/>
  <c r="F80" i="4"/>
  <c r="H80" i="4" s="1"/>
  <c r="I80" i="4" s="1"/>
  <c r="C81" i="4" s="1"/>
  <c r="B81" i="4" s="1"/>
  <c r="D81" i="6" l="1"/>
  <c r="E81" i="6" s="1"/>
  <c r="G81" i="6" s="1"/>
  <c r="F81" i="6" s="1"/>
  <c r="B81" i="6"/>
  <c r="D82" i="5"/>
  <c r="E82" i="5" s="1"/>
  <c r="G82" i="5" s="1"/>
  <c r="B82" i="5"/>
  <c r="D81" i="4"/>
  <c r="E81" i="4" s="1"/>
  <c r="G81" i="4" s="1"/>
  <c r="F100" i="2"/>
  <c r="H100" i="2" s="1"/>
  <c r="I100" i="2" s="1"/>
  <c r="C101" i="2" s="1"/>
  <c r="H81" i="6" l="1"/>
  <c r="I81" i="6" s="1"/>
  <c r="C82" i="6" s="1"/>
  <c r="F82" i="5"/>
  <c r="H82" i="5" s="1"/>
  <c r="I82" i="5" s="1"/>
  <c r="C83" i="5" s="1"/>
  <c r="D101" i="2"/>
  <c r="E101" i="2" s="1"/>
  <c r="G101" i="2" s="1"/>
  <c r="B101" i="2"/>
  <c r="F81" i="4"/>
  <c r="H81" i="4" s="1"/>
  <c r="I81" i="4" s="1"/>
  <c r="C82" i="4" s="1"/>
  <c r="B82" i="4" s="1"/>
  <c r="B82" i="6" l="1"/>
  <c r="D82" i="6"/>
  <c r="E82" i="6" s="1"/>
  <c r="G82" i="6" s="1"/>
  <c r="B83" i="5"/>
  <c r="D83" i="5"/>
  <c r="E83" i="5" s="1"/>
  <c r="G83" i="5" s="1"/>
  <c r="D82" i="4"/>
  <c r="E82" i="4" s="1"/>
  <c r="G82" i="4" s="1"/>
  <c r="F101" i="2"/>
  <c r="H101" i="2" s="1"/>
  <c r="I101" i="2" s="1"/>
  <c r="C102" i="2" s="1"/>
  <c r="F82" i="6" l="1"/>
  <c r="H82" i="6" s="1"/>
  <c r="I82" i="6" s="1"/>
  <c r="C83" i="6" s="1"/>
  <c r="F83" i="5"/>
  <c r="H83" i="5" s="1"/>
  <c r="I83" i="5" s="1"/>
  <c r="C84" i="5" s="1"/>
  <c r="D102" i="2"/>
  <c r="E102" i="2" s="1"/>
  <c r="G102" i="2" s="1"/>
  <c r="B102" i="2"/>
  <c r="F82" i="4"/>
  <c r="H82" i="4" s="1"/>
  <c r="I82" i="4" s="1"/>
  <c r="C83" i="4" s="1"/>
  <c r="B83" i="4" s="1"/>
  <c r="B83" i="6" l="1"/>
  <c r="D83" i="6"/>
  <c r="E83" i="6" s="1"/>
  <c r="G83" i="6" s="1"/>
  <c r="D84" i="5"/>
  <c r="E84" i="5" s="1"/>
  <c r="G84" i="5" s="1"/>
  <c r="F84" i="5" s="1"/>
  <c r="B84" i="5"/>
  <c r="D83" i="4"/>
  <c r="E83" i="4" s="1"/>
  <c r="G83" i="4" s="1"/>
  <c r="F102" i="2"/>
  <c r="H102" i="2" s="1"/>
  <c r="I102" i="2" s="1"/>
  <c r="C103" i="2" s="1"/>
  <c r="F83" i="6" l="1"/>
  <c r="H83" i="6" s="1"/>
  <c r="I83" i="6" s="1"/>
  <c r="C84" i="6" s="1"/>
  <c r="H84" i="5"/>
  <c r="I84" i="5" s="1"/>
  <c r="C85" i="5" s="1"/>
  <c r="D103" i="2"/>
  <c r="E103" i="2" s="1"/>
  <c r="G103" i="2" s="1"/>
  <c r="B103" i="2"/>
  <c r="F83" i="4"/>
  <c r="H83" i="4" s="1"/>
  <c r="I83" i="4" s="1"/>
  <c r="C84" i="4" s="1"/>
  <c r="B84" i="4" s="1"/>
  <c r="D84" i="6" l="1"/>
  <c r="E84" i="6" s="1"/>
  <c r="G84" i="6" s="1"/>
  <c r="B84" i="6"/>
  <c r="B85" i="5"/>
  <c r="D85" i="5"/>
  <c r="E85" i="5" s="1"/>
  <c r="G85" i="5" s="1"/>
  <c r="D84" i="4"/>
  <c r="E84" i="4" s="1"/>
  <c r="G84" i="4" s="1"/>
  <c r="F103" i="2"/>
  <c r="H103" i="2" s="1"/>
  <c r="I103" i="2" s="1"/>
  <c r="C104" i="2" s="1"/>
  <c r="F84" i="6" l="1"/>
  <c r="H84" i="6" s="1"/>
  <c r="I84" i="6" s="1"/>
  <c r="C85" i="6" s="1"/>
  <c r="F85" i="5"/>
  <c r="H85" i="5" s="1"/>
  <c r="I85" i="5" s="1"/>
  <c r="C86" i="5" s="1"/>
  <c r="D104" i="2"/>
  <c r="E104" i="2" s="1"/>
  <c r="G104" i="2" s="1"/>
  <c r="F104" i="2" s="1"/>
  <c r="H104" i="2" s="1"/>
  <c r="I104" i="2" s="1"/>
  <c r="C105" i="2" s="1"/>
  <c r="B104" i="2"/>
  <c r="F84" i="4"/>
  <c r="H84" i="4" s="1"/>
  <c r="I84" i="4" s="1"/>
  <c r="C85" i="4" s="1"/>
  <c r="B85" i="4" s="1"/>
  <c r="D85" i="6" l="1"/>
  <c r="E85" i="6" s="1"/>
  <c r="G85" i="6" s="1"/>
  <c r="B85" i="6"/>
  <c r="D86" i="5"/>
  <c r="E86" i="5" s="1"/>
  <c r="G86" i="5" s="1"/>
  <c r="B86" i="5"/>
  <c r="D105" i="2"/>
  <c r="E105" i="2" s="1"/>
  <c r="G105" i="2" s="1"/>
  <c r="B105" i="2"/>
  <c r="D85" i="4"/>
  <c r="E85" i="4" s="1"/>
  <c r="G85" i="4" s="1"/>
  <c r="F85" i="6" l="1"/>
  <c r="H85" i="6" s="1"/>
  <c r="I85" i="6" s="1"/>
  <c r="C86" i="6" s="1"/>
  <c r="F86" i="5"/>
  <c r="H86" i="5" s="1"/>
  <c r="I86" i="5" s="1"/>
  <c r="C87" i="5" s="1"/>
  <c r="F85" i="4"/>
  <c r="H85" i="4" s="1"/>
  <c r="I85" i="4" s="1"/>
  <c r="C86" i="4" s="1"/>
  <c r="B86" i="4" s="1"/>
  <c r="F105" i="2"/>
  <c r="H105" i="2" s="1"/>
  <c r="I105" i="2" s="1"/>
  <c r="C106" i="2" s="1"/>
  <c r="B86" i="6" l="1"/>
  <c r="D86" i="6"/>
  <c r="E86" i="6" s="1"/>
  <c r="G86" i="6" s="1"/>
  <c r="B87" i="5"/>
  <c r="D87" i="5"/>
  <c r="E87" i="5" s="1"/>
  <c r="G87" i="5" s="1"/>
  <c r="F87" i="5" s="1"/>
  <c r="D106" i="2"/>
  <c r="E106" i="2" s="1"/>
  <c r="G106" i="2" s="1"/>
  <c r="F106" i="2" s="1"/>
  <c r="H106" i="2" s="1"/>
  <c r="I106" i="2" s="1"/>
  <c r="C107" i="2" s="1"/>
  <c r="B106" i="2"/>
  <c r="D86" i="4"/>
  <c r="E86" i="4" s="1"/>
  <c r="G86" i="4" s="1"/>
  <c r="F86" i="6" l="1"/>
  <c r="H86" i="6" s="1"/>
  <c r="I86" i="6" s="1"/>
  <c r="C87" i="6" s="1"/>
  <c r="H87" i="5"/>
  <c r="I87" i="5" s="1"/>
  <c r="C88" i="5" s="1"/>
  <c r="D107" i="2"/>
  <c r="E107" i="2" s="1"/>
  <c r="G107" i="2" s="1"/>
  <c r="F107" i="2" s="1"/>
  <c r="H107" i="2" s="1"/>
  <c r="I107" i="2" s="1"/>
  <c r="C108" i="2" s="1"/>
  <c r="B107" i="2"/>
  <c r="F86" i="4"/>
  <c r="H86" i="4" s="1"/>
  <c r="I86" i="4" s="1"/>
  <c r="C87" i="4" s="1"/>
  <c r="B87" i="4" s="1"/>
  <c r="B87" i="6" l="1"/>
  <c r="D87" i="6"/>
  <c r="E87" i="6" s="1"/>
  <c r="G87" i="6" s="1"/>
  <c r="D88" i="5"/>
  <c r="E88" i="5" s="1"/>
  <c r="G88" i="5" s="1"/>
  <c r="B88" i="5"/>
  <c r="D108" i="2"/>
  <c r="E108" i="2" s="1"/>
  <c r="G108" i="2" s="1"/>
  <c r="F108" i="2" s="1"/>
  <c r="H108" i="2" s="1"/>
  <c r="I108" i="2" s="1"/>
  <c r="C109" i="2" s="1"/>
  <c r="B108" i="2"/>
  <c r="D87" i="4"/>
  <c r="E87" i="4" s="1"/>
  <c r="G87" i="4" s="1"/>
  <c r="F87" i="6" l="1"/>
  <c r="H87" i="6" s="1"/>
  <c r="I87" i="6" s="1"/>
  <c r="C88" i="6" s="1"/>
  <c r="F88" i="5"/>
  <c r="H88" i="5" s="1"/>
  <c r="I88" i="5" s="1"/>
  <c r="C89" i="5" s="1"/>
  <c r="D109" i="2"/>
  <c r="E109" i="2" s="1"/>
  <c r="G109" i="2" s="1"/>
  <c r="B109" i="2"/>
  <c r="F87" i="4"/>
  <c r="H87" i="4" s="1"/>
  <c r="I87" i="4" s="1"/>
  <c r="C88" i="4" s="1"/>
  <c r="B88" i="4" s="1"/>
  <c r="B88" i="6" l="1"/>
  <c r="D88" i="6"/>
  <c r="E88" i="6" s="1"/>
  <c r="G88" i="6" s="1"/>
  <c r="F88" i="6" s="1"/>
  <c r="B89" i="5"/>
  <c r="D89" i="5"/>
  <c r="E89" i="5" s="1"/>
  <c r="G89" i="5" s="1"/>
  <c r="D88" i="4"/>
  <c r="E88" i="4" s="1"/>
  <c r="G88" i="4" s="1"/>
  <c r="F109" i="2"/>
  <c r="H109" i="2" s="1"/>
  <c r="I109" i="2" s="1"/>
  <c r="C110" i="2" s="1"/>
  <c r="H88" i="6" l="1"/>
  <c r="I88" i="6" s="1"/>
  <c r="C89" i="6" s="1"/>
  <c r="F89" i="5"/>
  <c r="H89" i="5" s="1"/>
  <c r="I89" i="5" s="1"/>
  <c r="C90" i="5" s="1"/>
  <c r="D110" i="2"/>
  <c r="E110" i="2" s="1"/>
  <c r="G110" i="2" s="1"/>
  <c r="B110" i="2"/>
  <c r="F88" i="4"/>
  <c r="H88" i="4" s="1"/>
  <c r="I88" i="4" s="1"/>
  <c r="C89" i="4" s="1"/>
  <c r="B89" i="4" s="1"/>
  <c r="B89" i="6" l="1"/>
  <c r="D89" i="6"/>
  <c r="E89" i="6" s="1"/>
  <c r="G89" i="6" s="1"/>
  <c r="F89" i="6" s="1"/>
  <c r="D90" i="5"/>
  <c r="E90" i="5" s="1"/>
  <c r="G90" i="5" s="1"/>
  <c r="F90" i="5" s="1"/>
  <c r="B90" i="5"/>
  <c r="D89" i="4"/>
  <c r="E89" i="4" s="1"/>
  <c r="G89" i="4" s="1"/>
  <c r="F110" i="2"/>
  <c r="H110" i="2" s="1"/>
  <c r="I110" i="2" s="1"/>
  <c r="C111" i="2" s="1"/>
  <c r="H89" i="6" l="1"/>
  <c r="I89" i="6" s="1"/>
  <c r="C90" i="6" s="1"/>
  <c r="H90" i="5"/>
  <c r="I90" i="5" s="1"/>
  <c r="C91" i="5" s="1"/>
  <c r="D111" i="2"/>
  <c r="E111" i="2" s="1"/>
  <c r="G111" i="2" s="1"/>
  <c r="F111" i="2" s="1"/>
  <c r="H111" i="2" s="1"/>
  <c r="I111" i="2" s="1"/>
  <c r="C112" i="2" s="1"/>
  <c r="B111" i="2"/>
  <c r="F89" i="4"/>
  <c r="H89" i="4" s="1"/>
  <c r="I89" i="4" s="1"/>
  <c r="C90" i="4" s="1"/>
  <c r="B90" i="4" s="1"/>
  <c r="B90" i="6" l="1"/>
  <c r="D90" i="6"/>
  <c r="E90" i="6" s="1"/>
  <c r="G90" i="6" s="1"/>
  <c r="F90" i="6" s="1"/>
  <c r="D91" i="5"/>
  <c r="E91" i="5" s="1"/>
  <c r="G91" i="5" s="1"/>
  <c r="B91" i="5"/>
  <c r="D112" i="2"/>
  <c r="E112" i="2" s="1"/>
  <c r="G112" i="2" s="1"/>
  <c r="B112" i="2"/>
  <c r="D90" i="4"/>
  <c r="E90" i="4" s="1"/>
  <c r="G90" i="4" s="1"/>
  <c r="H90" i="6" l="1"/>
  <c r="I90" i="6" s="1"/>
  <c r="C91" i="6" s="1"/>
  <c r="F91" i="5"/>
  <c r="H91" i="5" s="1"/>
  <c r="I91" i="5" s="1"/>
  <c r="C92" i="5" s="1"/>
  <c r="F90" i="4"/>
  <c r="H90" i="4" s="1"/>
  <c r="I90" i="4" s="1"/>
  <c r="C91" i="4" s="1"/>
  <c r="B91" i="4" s="1"/>
  <c r="F112" i="2"/>
  <c r="H112" i="2" s="1"/>
  <c r="I112" i="2" s="1"/>
  <c r="C113" i="2" s="1"/>
  <c r="B91" i="6" l="1"/>
  <c r="D91" i="6"/>
  <c r="E91" i="6" s="1"/>
  <c r="G91" i="6" s="1"/>
  <c r="F91" i="6" s="1"/>
  <c r="D92" i="5"/>
  <c r="E92" i="5" s="1"/>
  <c r="G92" i="5" s="1"/>
  <c r="B92" i="5"/>
  <c r="D113" i="2"/>
  <c r="E113" i="2" s="1"/>
  <c r="G113" i="2" s="1"/>
  <c r="F113" i="2" s="1"/>
  <c r="H113" i="2" s="1"/>
  <c r="I113" i="2" s="1"/>
  <c r="C114" i="2" s="1"/>
  <c r="B113" i="2"/>
  <c r="D91" i="4"/>
  <c r="E91" i="4" s="1"/>
  <c r="G91" i="4" s="1"/>
  <c r="H91" i="6" l="1"/>
  <c r="I91" i="6" s="1"/>
  <c r="C92" i="6" s="1"/>
  <c r="F92" i="5"/>
  <c r="H92" i="5" s="1"/>
  <c r="I92" i="5" s="1"/>
  <c r="C93" i="5" s="1"/>
  <c r="D114" i="2"/>
  <c r="E114" i="2" s="1"/>
  <c r="G114" i="2" s="1"/>
  <c r="F114" i="2" s="1"/>
  <c r="H114" i="2" s="1"/>
  <c r="I114" i="2" s="1"/>
  <c r="C115" i="2" s="1"/>
  <c r="B114" i="2"/>
  <c r="F91" i="4"/>
  <c r="H91" i="4" s="1"/>
  <c r="I91" i="4" s="1"/>
  <c r="C92" i="4" s="1"/>
  <c r="B92" i="4" s="1"/>
  <c r="D92" i="6" l="1"/>
  <c r="E92" i="6" s="1"/>
  <c r="G92" i="6" s="1"/>
  <c r="B92" i="6"/>
  <c r="D93" i="5"/>
  <c r="E93" i="5" s="1"/>
  <c r="G93" i="5" s="1"/>
  <c r="B93" i="5"/>
  <c r="D115" i="2"/>
  <c r="E115" i="2" s="1"/>
  <c r="G115" i="2" s="1"/>
  <c r="B115" i="2"/>
  <c r="D92" i="4"/>
  <c r="E92" i="4" s="1"/>
  <c r="G92" i="4" s="1"/>
  <c r="F92" i="6" l="1"/>
  <c r="H92" i="6" s="1"/>
  <c r="I92" i="6" s="1"/>
  <c r="C93" i="6" s="1"/>
  <c r="F93" i="5"/>
  <c r="H93" i="5" s="1"/>
  <c r="I93" i="5" s="1"/>
  <c r="C94" i="5" s="1"/>
  <c r="F92" i="4"/>
  <c r="H92" i="4" s="1"/>
  <c r="I92" i="4" s="1"/>
  <c r="C93" i="4" s="1"/>
  <c r="B93" i="4" s="1"/>
  <c r="F115" i="2"/>
  <c r="H115" i="2" s="1"/>
  <c r="I115" i="2" s="1"/>
  <c r="C116" i="2" s="1"/>
  <c r="B93" i="6" l="1"/>
  <c r="D93" i="6"/>
  <c r="E93" i="6" s="1"/>
  <c r="G93" i="6" s="1"/>
  <c r="F93" i="6" s="1"/>
  <c r="D94" i="5"/>
  <c r="E94" i="5" s="1"/>
  <c r="G94" i="5" s="1"/>
  <c r="B94" i="5"/>
  <c r="D116" i="2"/>
  <c r="E116" i="2" s="1"/>
  <c r="G116" i="2" s="1"/>
  <c r="B116" i="2"/>
  <c r="D93" i="4"/>
  <c r="E93" i="4" s="1"/>
  <c r="G93" i="4" s="1"/>
  <c r="H93" i="6" l="1"/>
  <c r="I93" i="6" s="1"/>
  <c r="C94" i="6" s="1"/>
  <c r="F94" i="5"/>
  <c r="H94" i="5" s="1"/>
  <c r="I94" i="5" s="1"/>
  <c r="C95" i="5" s="1"/>
  <c r="F93" i="4"/>
  <c r="H93" i="4" s="1"/>
  <c r="I93" i="4" s="1"/>
  <c r="C94" i="4" s="1"/>
  <c r="B94" i="4" s="1"/>
  <c r="F116" i="2"/>
  <c r="H116" i="2" s="1"/>
  <c r="I116" i="2" s="1"/>
  <c r="C117" i="2" s="1"/>
  <c r="B94" i="6" l="1"/>
  <c r="D94" i="6"/>
  <c r="E94" i="6" s="1"/>
  <c r="G94" i="6" s="1"/>
  <c r="F94" i="6" s="1"/>
  <c r="D95" i="5"/>
  <c r="E95" i="5" s="1"/>
  <c r="G95" i="5" s="1"/>
  <c r="B95" i="5"/>
  <c r="D117" i="2"/>
  <c r="E117" i="2" s="1"/>
  <c r="G117" i="2" s="1"/>
  <c r="F117" i="2" s="1"/>
  <c r="H117" i="2" s="1"/>
  <c r="I117" i="2" s="1"/>
  <c r="C118" i="2" s="1"/>
  <c r="B117" i="2"/>
  <c r="D94" i="4"/>
  <c r="E94" i="4" s="1"/>
  <c r="G94" i="4" s="1"/>
  <c r="H94" i="6" l="1"/>
  <c r="I94" i="6" s="1"/>
  <c r="C95" i="6" s="1"/>
  <c r="F95" i="5"/>
  <c r="H95" i="5" s="1"/>
  <c r="I95" i="5" s="1"/>
  <c r="C96" i="5" s="1"/>
  <c r="D118" i="2"/>
  <c r="E118" i="2" s="1"/>
  <c r="G118" i="2" s="1"/>
  <c r="F118" i="2" s="1"/>
  <c r="H118" i="2" s="1"/>
  <c r="I118" i="2" s="1"/>
  <c r="C119" i="2" s="1"/>
  <c r="B118" i="2"/>
  <c r="F94" i="4"/>
  <c r="H94" i="4" s="1"/>
  <c r="I94" i="4" s="1"/>
  <c r="C95" i="4" s="1"/>
  <c r="B95" i="4" s="1"/>
  <c r="B95" i="6" l="1"/>
  <c r="D95" i="6"/>
  <c r="E95" i="6" s="1"/>
  <c r="G95" i="6" s="1"/>
  <c r="F95" i="6" s="1"/>
  <c r="D96" i="5"/>
  <c r="E96" i="5" s="1"/>
  <c r="G96" i="5" s="1"/>
  <c r="B96" i="5"/>
  <c r="D119" i="2"/>
  <c r="E119" i="2" s="1"/>
  <c r="G119" i="2" s="1"/>
  <c r="B119" i="2"/>
  <c r="D95" i="4"/>
  <c r="E95" i="4" s="1"/>
  <c r="G95" i="4" s="1"/>
  <c r="H95" i="6" l="1"/>
  <c r="I95" i="6" s="1"/>
  <c r="C96" i="6" s="1"/>
  <c r="F96" i="5"/>
  <c r="H96" i="5" s="1"/>
  <c r="I96" i="5" s="1"/>
  <c r="C97" i="5" s="1"/>
  <c r="F95" i="4"/>
  <c r="H95" i="4" s="1"/>
  <c r="I95" i="4" s="1"/>
  <c r="C96" i="4" s="1"/>
  <c r="B96" i="4" s="1"/>
  <c r="F119" i="2"/>
  <c r="H119" i="2" s="1"/>
  <c r="I119" i="2" s="1"/>
  <c r="C120" i="2" s="1"/>
  <c r="B96" i="6" l="1"/>
  <c r="D96" i="6"/>
  <c r="E96" i="6" s="1"/>
  <c r="G96" i="6" s="1"/>
  <c r="F96" i="6" s="1"/>
  <c r="B97" i="5"/>
  <c r="D97" i="5"/>
  <c r="E97" i="5" s="1"/>
  <c r="G97" i="5" s="1"/>
  <c r="F97" i="5" s="1"/>
  <c r="D120" i="2"/>
  <c r="E120" i="2" s="1"/>
  <c r="G120" i="2" s="1"/>
  <c r="F120" i="2" s="1"/>
  <c r="H120" i="2" s="1"/>
  <c r="I120" i="2" s="1"/>
  <c r="C121" i="2" s="1"/>
  <c r="B120" i="2"/>
  <c r="D96" i="4"/>
  <c r="E96" i="4" s="1"/>
  <c r="G96" i="4" s="1"/>
  <c r="H96" i="6" l="1"/>
  <c r="I96" i="6" s="1"/>
  <c r="C97" i="6" s="1"/>
  <c r="H97" i="5"/>
  <c r="I97" i="5" s="1"/>
  <c r="C98" i="5" s="1"/>
  <c r="D121" i="2"/>
  <c r="E121" i="2" s="1"/>
  <c r="G121" i="2" s="1"/>
  <c r="B121" i="2"/>
  <c r="F96" i="4"/>
  <c r="H96" i="4" s="1"/>
  <c r="I96" i="4" s="1"/>
  <c r="C97" i="4" s="1"/>
  <c r="B97" i="4" s="1"/>
  <c r="B97" i="6" l="1"/>
  <c r="D97" i="6"/>
  <c r="E97" i="6" s="1"/>
  <c r="G97" i="6" s="1"/>
  <c r="F97" i="6" s="1"/>
  <c r="D98" i="5"/>
  <c r="E98" i="5" s="1"/>
  <c r="G98" i="5" s="1"/>
  <c r="B98" i="5"/>
  <c r="D97" i="4"/>
  <c r="E97" i="4" s="1"/>
  <c r="G97" i="4" s="1"/>
  <c r="F121" i="2"/>
  <c r="H121" i="2" s="1"/>
  <c r="I121" i="2" s="1"/>
  <c r="C122" i="2" s="1"/>
  <c r="H97" i="6" l="1"/>
  <c r="I97" i="6" s="1"/>
  <c r="C98" i="6" s="1"/>
  <c r="F98" i="5"/>
  <c r="H98" i="5" s="1"/>
  <c r="I98" i="5" s="1"/>
  <c r="C99" i="5" s="1"/>
  <c r="D122" i="2"/>
  <c r="E122" i="2" s="1"/>
  <c r="G122" i="2" s="1"/>
  <c r="F122" i="2" s="1"/>
  <c r="H122" i="2" s="1"/>
  <c r="I122" i="2" s="1"/>
  <c r="C123" i="2" s="1"/>
  <c r="B122" i="2"/>
  <c r="F97" i="4"/>
  <c r="H97" i="4" s="1"/>
  <c r="I97" i="4" s="1"/>
  <c r="C98" i="4" s="1"/>
  <c r="B98" i="4" s="1"/>
  <c r="B98" i="6" l="1"/>
  <c r="D98" i="6"/>
  <c r="E98" i="6" s="1"/>
  <c r="G98" i="6" s="1"/>
  <c r="B99" i="5"/>
  <c r="D99" i="5"/>
  <c r="E99" i="5" s="1"/>
  <c r="G99" i="5" s="1"/>
  <c r="D123" i="2"/>
  <c r="E123" i="2" s="1"/>
  <c r="G123" i="2" s="1"/>
  <c r="F123" i="2" s="1"/>
  <c r="H123" i="2" s="1"/>
  <c r="I123" i="2" s="1"/>
  <c r="C124" i="2" s="1"/>
  <c r="B123" i="2"/>
  <c r="D98" i="4"/>
  <c r="E98" i="4" s="1"/>
  <c r="G98" i="4" s="1"/>
  <c r="F98" i="6" l="1"/>
  <c r="H98" i="6" s="1"/>
  <c r="I98" i="6" s="1"/>
  <c r="C99" i="6" s="1"/>
  <c r="F99" i="5"/>
  <c r="H99" i="5" s="1"/>
  <c r="I99" i="5" s="1"/>
  <c r="C100" i="5" s="1"/>
  <c r="D124" i="2"/>
  <c r="E124" i="2" s="1"/>
  <c r="G124" i="2" s="1"/>
  <c r="F124" i="2" s="1"/>
  <c r="H124" i="2" s="1"/>
  <c r="I124" i="2" s="1"/>
  <c r="C125" i="2" s="1"/>
  <c r="B124" i="2"/>
  <c r="F98" i="4"/>
  <c r="H98" i="4" s="1"/>
  <c r="I98" i="4" s="1"/>
  <c r="C99" i="4" s="1"/>
  <c r="B99" i="4" s="1"/>
  <c r="B99" i="6" l="1"/>
  <c r="D99" i="6"/>
  <c r="E99" i="6" s="1"/>
  <c r="G99" i="6" s="1"/>
  <c r="F99" i="6" s="1"/>
  <c r="D100" i="5"/>
  <c r="E100" i="5" s="1"/>
  <c r="G100" i="5" s="1"/>
  <c r="B100" i="5"/>
  <c r="D125" i="2"/>
  <c r="E125" i="2" s="1"/>
  <c r="G125" i="2" s="1"/>
  <c r="F125" i="2" s="1"/>
  <c r="H125" i="2" s="1"/>
  <c r="I125" i="2" s="1"/>
  <c r="C126" i="2" s="1"/>
  <c r="B125" i="2"/>
  <c r="D99" i="4"/>
  <c r="E99" i="4" s="1"/>
  <c r="G99" i="4" s="1"/>
  <c r="H99" i="6" l="1"/>
  <c r="I99" i="6" s="1"/>
  <c r="C100" i="6" s="1"/>
  <c r="F100" i="5"/>
  <c r="H100" i="5" s="1"/>
  <c r="I100" i="5" s="1"/>
  <c r="C101" i="5" s="1"/>
  <c r="D126" i="2"/>
  <c r="E126" i="2" s="1"/>
  <c r="G126" i="2" s="1"/>
  <c r="F126" i="2" s="1"/>
  <c r="H126" i="2" s="1"/>
  <c r="I126" i="2" s="1"/>
  <c r="C127" i="2" s="1"/>
  <c r="B126" i="2"/>
  <c r="F99" i="4"/>
  <c r="H99" i="4" s="1"/>
  <c r="I99" i="4" s="1"/>
  <c r="C100" i="4" s="1"/>
  <c r="B100" i="4" s="1"/>
  <c r="B100" i="6" l="1"/>
  <c r="D100" i="6"/>
  <c r="E100" i="6" s="1"/>
  <c r="G100" i="6" s="1"/>
  <c r="F100" i="6" s="1"/>
  <c r="B101" i="5"/>
  <c r="D101" i="5"/>
  <c r="E101" i="5" s="1"/>
  <c r="G101" i="5" s="1"/>
  <c r="F101" i="5" s="1"/>
  <c r="D127" i="2"/>
  <c r="E127" i="2" s="1"/>
  <c r="G127" i="2" s="1"/>
  <c r="F127" i="2" s="1"/>
  <c r="B127" i="2"/>
  <c r="D100" i="4"/>
  <c r="E100" i="4" s="1"/>
  <c r="G100" i="4" s="1"/>
  <c r="H100" i="6" l="1"/>
  <c r="I100" i="6" s="1"/>
  <c r="C101" i="6" s="1"/>
  <c r="H101" i="5"/>
  <c r="I101" i="5" s="1"/>
  <c r="C102" i="5" s="1"/>
  <c r="F100" i="4"/>
  <c r="H100" i="4" s="1"/>
  <c r="I100" i="4" s="1"/>
  <c r="C101" i="4" s="1"/>
  <c r="B101" i="4" s="1"/>
  <c r="H127" i="2"/>
  <c r="I127" i="2" s="1"/>
  <c r="C128" i="2" s="1"/>
  <c r="B101" i="6" l="1"/>
  <c r="D101" i="6"/>
  <c r="E101" i="6" s="1"/>
  <c r="G101" i="6" s="1"/>
  <c r="F101" i="6" s="1"/>
  <c r="D102" i="5"/>
  <c r="E102" i="5" s="1"/>
  <c r="G102" i="5" s="1"/>
  <c r="B102" i="5"/>
  <c r="D128" i="2"/>
  <c r="E128" i="2" s="1"/>
  <c r="G128" i="2" s="1"/>
  <c r="B128" i="2"/>
  <c r="D101" i="4"/>
  <c r="E101" i="4" s="1"/>
  <c r="G101" i="4" s="1"/>
  <c r="H101" i="6" l="1"/>
  <c r="I101" i="6" s="1"/>
  <c r="C102" i="6" s="1"/>
  <c r="F102" i="5"/>
  <c r="H102" i="5" s="1"/>
  <c r="I102" i="5" s="1"/>
  <c r="C103" i="5" s="1"/>
  <c r="F101" i="4"/>
  <c r="H101" i="4" s="1"/>
  <c r="I101" i="4" s="1"/>
  <c r="C102" i="4" s="1"/>
  <c r="B102" i="4" s="1"/>
  <c r="F128" i="2"/>
  <c r="H128" i="2" s="1"/>
  <c r="I128" i="2" s="1"/>
  <c r="C129" i="2" s="1"/>
  <c r="D102" i="6" l="1"/>
  <c r="E102" i="6" s="1"/>
  <c r="G102" i="6" s="1"/>
  <c r="F102" i="6" s="1"/>
  <c r="B102" i="6"/>
  <c r="B103" i="5"/>
  <c r="D103" i="5"/>
  <c r="E103" i="5" s="1"/>
  <c r="G103" i="5" s="1"/>
  <c r="F103" i="5" s="1"/>
  <c r="D129" i="2"/>
  <c r="E129" i="2" s="1"/>
  <c r="G129" i="2" s="1"/>
  <c r="B129" i="2"/>
  <c r="D102" i="4"/>
  <c r="E102" i="4" s="1"/>
  <c r="G102" i="4" s="1"/>
  <c r="H102" i="6" l="1"/>
  <c r="I102" i="6" s="1"/>
  <c r="C103" i="6" s="1"/>
  <c r="H103" i="5"/>
  <c r="I103" i="5" s="1"/>
  <c r="C104" i="5" s="1"/>
  <c r="F102" i="4"/>
  <c r="H102" i="4" s="1"/>
  <c r="I102" i="4" s="1"/>
  <c r="C103" i="4" s="1"/>
  <c r="B103" i="4" s="1"/>
  <c r="F129" i="2"/>
  <c r="H129" i="2" s="1"/>
  <c r="I129" i="2" s="1"/>
  <c r="C130" i="2" s="1"/>
  <c r="D103" i="6" l="1"/>
  <c r="E103" i="6" s="1"/>
  <c r="G103" i="6" s="1"/>
  <c r="B103" i="6"/>
  <c r="D104" i="5"/>
  <c r="E104" i="5" s="1"/>
  <c r="G104" i="5" s="1"/>
  <c r="B104" i="5"/>
  <c r="D130" i="2"/>
  <c r="E130" i="2" s="1"/>
  <c r="G130" i="2" s="1"/>
  <c r="F130" i="2" s="1"/>
  <c r="H130" i="2" s="1"/>
  <c r="I130" i="2" s="1"/>
  <c r="C131" i="2" s="1"/>
  <c r="B130" i="2"/>
  <c r="D103" i="4"/>
  <c r="E103" i="4" s="1"/>
  <c r="G103" i="4" s="1"/>
  <c r="F103" i="6" l="1"/>
  <c r="H103" i="6" s="1"/>
  <c r="I103" i="6" s="1"/>
  <c r="C104" i="6" s="1"/>
  <c r="F104" i="5"/>
  <c r="H104" i="5" s="1"/>
  <c r="I104" i="5" s="1"/>
  <c r="C105" i="5" s="1"/>
  <c r="D131" i="2"/>
  <c r="E131" i="2" s="1"/>
  <c r="G131" i="2" s="1"/>
  <c r="F131" i="2" s="1"/>
  <c r="H131" i="2" s="1"/>
  <c r="I131" i="2" s="1"/>
  <c r="C132" i="2" s="1"/>
  <c r="B131" i="2"/>
  <c r="F103" i="4"/>
  <c r="H103" i="4" s="1"/>
  <c r="I103" i="4" s="1"/>
  <c r="C104" i="4" s="1"/>
  <c r="B104" i="4" s="1"/>
  <c r="D104" i="6" l="1"/>
  <c r="E104" i="6" s="1"/>
  <c r="G104" i="6" s="1"/>
  <c r="B104" i="6"/>
  <c r="B105" i="5"/>
  <c r="D105" i="5"/>
  <c r="E105" i="5" s="1"/>
  <c r="G105" i="5" s="1"/>
  <c r="D132" i="2"/>
  <c r="E132" i="2" s="1"/>
  <c r="G132" i="2" s="1"/>
  <c r="F132" i="2" s="1"/>
  <c r="B132" i="2"/>
  <c r="D104" i="4"/>
  <c r="E104" i="4" s="1"/>
  <c r="G104" i="4" s="1"/>
  <c r="F104" i="6" l="1"/>
  <c r="H104" i="6" s="1"/>
  <c r="I104" i="6" s="1"/>
  <c r="C105" i="6" s="1"/>
  <c r="F105" i="5"/>
  <c r="H105" i="5" s="1"/>
  <c r="I105" i="5" s="1"/>
  <c r="C106" i="5" s="1"/>
  <c r="F104" i="4"/>
  <c r="H104" i="4" s="1"/>
  <c r="I104" i="4" s="1"/>
  <c r="C105" i="4" s="1"/>
  <c r="B105" i="4" s="1"/>
  <c r="H132" i="2"/>
  <c r="I132" i="2" s="1"/>
  <c r="C133" i="2" s="1"/>
  <c r="D105" i="6" l="1"/>
  <c r="E105" i="6" s="1"/>
  <c r="G105" i="6" s="1"/>
  <c r="B105" i="6"/>
  <c r="D106" i="5"/>
  <c r="E106" i="5" s="1"/>
  <c r="G106" i="5" s="1"/>
  <c r="B106" i="5"/>
  <c r="D133" i="2"/>
  <c r="E133" i="2" s="1"/>
  <c r="G133" i="2" s="1"/>
  <c r="F133" i="2" s="1"/>
  <c r="B133" i="2"/>
  <c r="D105" i="4"/>
  <c r="E105" i="4" s="1"/>
  <c r="G105" i="4" s="1"/>
  <c r="F105" i="6" l="1"/>
  <c r="H105" i="6" s="1"/>
  <c r="I105" i="6" s="1"/>
  <c r="C106" i="6" s="1"/>
  <c r="F106" i="5"/>
  <c r="H106" i="5" s="1"/>
  <c r="I106" i="5" s="1"/>
  <c r="C107" i="5" s="1"/>
  <c r="F105" i="4"/>
  <c r="H105" i="4" s="1"/>
  <c r="I105" i="4" s="1"/>
  <c r="C106" i="4" s="1"/>
  <c r="B106" i="4" s="1"/>
  <c r="H133" i="2"/>
  <c r="I133" i="2" s="1"/>
  <c r="C134" i="2" s="1"/>
  <c r="B106" i="6" l="1"/>
  <c r="D106" i="6"/>
  <c r="E106" i="6" s="1"/>
  <c r="G106" i="6" s="1"/>
  <c r="F106" i="6" s="1"/>
  <c r="B107" i="5"/>
  <c r="D107" i="5"/>
  <c r="E107" i="5" s="1"/>
  <c r="G107" i="5" s="1"/>
  <c r="F107" i="5" s="1"/>
  <c r="D134" i="2"/>
  <c r="E134" i="2" s="1"/>
  <c r="G134" i="2" s="1"/>
  <c r="F134" i="2" s="1"/>
  <c r="B134" i="2"/>
  <c r="D106" i="4"/>
  <c r="E106" i="4" s="1"/>
  <c r="G106" i="4" s="1"/>
  <c r="H106" i="6" l="1"/>
  <c r="I106" i="6" s="1"/>
  <c r="C107" i="6" s="1"/>
  <c r="H107" i="5"/>
  <c r="I107" i="5" s="1"/>
  <c r="C108" i="5" s="1"/>
  <c r="F106" i="4"/>
  <c r="H106" i="4" s="1"/>
  <c r="I106" i="4" s="1"/>
  <c r="C107" i="4" s="1"/>
  <c r="B107" i="4" s="1"/>
  <c r="H134" i="2"/>
  <c r="I134" i="2" s="1"/>
  <c r="C135" i="2" s="1"/>
  <c r="B107" i="6" l="1"/>
  <c r="D107" i="6"/>
  <c r="E107" i="6" s="1"/>
  <c r="G107" i="6" s="1"/>
  <c r="F107" i="6" s="1"/>
  <c r="D108" i="5"/>
  <c r="E108" i="5" s="1"/>
  <c r="G108" i="5" s="1"/>
  <c r="B108" i="5"/>
  <c r="D135" i="2"/>
  <c r="E135" i="2" s="1"/>
  <c r="G135" i="2" s="1"/>
  <c r="F135" i="2" s="1"/>
  <c r="B135" i="2"/>
  <c r="D107" i="4"/>
  <c r="E107" i="4" s="1"/>
  <c r="G107" i="4" s="1"/>
  <c r="H107" i="6" l="1"/>
  <c r="I107" i="6" s="1"/>
  <c r="C108" i="6" s="1"/>
  <c r="F108" i="5"/>
  <c r="H108" i="5" s="1"/>
  <c r="I108" i="5" s="1"/>
  <c r="C109" i="5" s="1"/>
  <c r="F107" i="4"/>
  <c r="H107" i="4" s="1"/>
  <c r="I107" i="4" s="1"/>
  <c r="C108" i="4" s="1"/>
  <c r="B108" i="4" s="1"/>
  <c r="H135" i="2"/>
  <c r="I135" i="2" s="1"/>
  <c r="C136" i="2" s="1"/>
  <c r="B108" i="6" l="1"/>
  <c r="D108" i="6"/>
  <c r="E108" i="6" s="1"/>
  <c r="G108" i="6" s="1"/>
  <c r="F108" i="6" s="1"/>
  <c r="D109" i="5"/>
  <c r="E109" i="5" s="1"/>
  <c r="G109" i="5" s="1"/>
  <c r="B109" i="5"/>
  <c r="D136" i="2"/>
  <c r="E136" i="2" s="1"/>
  <c r="G136" i="2" s="1"/>
  <c r="F136" i="2" s="1"/>
  <c r="B136" i="2"/>
  <c r="D108" i="4"/>
  <c r="E108" i="4" s="1"/>
  <c r="G108" i="4" s="1"/>
  <c r="H108" i="6" l="1"/>
  <c r="I108" i="6" s="1"/>
  <c r="C109" i="6" s="1"/>
  <c r="F109" i="5"/>
  <c r="H109" i="5" s="1"/>
  <c r="I109" i="5" s="1"/>
  <c r="C110" i="5" s="1"/>
  <c r="F108" i="4"/>
  <c r="H108" i="4" s="1"/>
  <c r="I108" i="4" s="1"/>
  <c r="C109" i="4" s="1"/>
  <c r="B109" i="4" s="1"/>
  <c r="H136" i="2"/>
  <c r="I136" i="2" s="1"/>
  <c r="C137" i="2" s="1"/>
  <c r="D109" i="6" l="1"/>
  <c r="E109" i="6" s="1"/>
  <c r="G109" i="6" s="1"/>
  <c r="B109" i="6"/>
  <c r="D110" i="5"/>
  <c r="E110" i="5" s="1"/>
  <c r="G110" i="5" s="1"/>
  <c r="B110" i="5"/>
  <c r="D137" i="2"/>
  <c r="E137" i="2" s="1"/>
  <c r="G137" i="2" s="1"/>
  <c r="F137" i="2" s="1"/>
  <c r="B137" i="2"/>
  <c r="D109" i="4"/>
  <c r="E109" i="4" s="1"/>
  <c r="G109" i="4" s="1"/>
  <c r="F109" i="6" l="1"/>
  <c r="H109" i="6" s="1"/>
  <c r="I109" i="6" s="1"/>
  <c r="C110" i="6" s="1"/>
  <c r="F110" i="5"/>
  <c r="H110" i="5" s="1"/>
  <c r="I110" i="5" s="1"/>
  <c r="C111" i="5" s="1"/>
  <c r="F109" i="4"/>
  <c r="H109" i="4" s="1"/>
  <c r="I109" i="4" s="1"/>
  <c r="C110" i="4" s="1"/>
  <c r="B110" i="4" s="1"/>
  <c r="H137" i="2"/>
  <c r="I137" i="2" s="1"/>
  <c r="C138" i="2" s="1"/>
  <c r="D110" i="6" l="1"/>
  <c r="E110" i="6" s="1"/>
  <c r="G110" i="6" s="1"/>
  <c r="B110" i="6"/>
  <c r="B111" i="5"/>
  <c r="D111" i="5"/>
  <c r="E111" i="5" s="1"/>
  <c r="G111" i="5" s="1"/>
  <c r="D138" i="2"/>
  <c r="E138" i="2" s="1"/>
  <c r="G138" i="2" s="1"/>
  <c r="B138" i="2"/>
  <c r="D110" i="4"/>
  <c r="E110" i="4" s="1"/>
  <c r="G110" i="4" s="1"/>
  <c r="F110" i="6" l="1"/>
  <c r="H110" i="6" s="1"/>
  <c r="I110" i="6" s="1"/>
  <c r="C111" i="6" s="1"/>
  <c r="F111" i="5"/>
  <c r="H111" i="5" s="1"/>
  <c r="I111" i="5" s="1"/>
  <c r="C112" i="5" s="1"/>
  <c r="F110" i="4"/>
  <c r="H110" i="4" s="1"/>
  <c r="I110" i="4" s="1"/>
  <c r="C111" i="4" s="1"/>
  <c r="B111" i="4" s="1"/>
  <c r="F138" i="2"/>
  <c r="H138" i="2" s="1"/>
  <c r="I138" i="2" s="1"/>
  <c r="C139" i="2" s="1"/>
  <c r="D111" i="6" l="1"/>
  <c r="E111" i="6" s="1"/>
  <c r="G111" i="6" s="1"/>
  <c r="B111" i="6"/>
  <c r="B112" i="5"/>
  <c r="D112" i="5"/>
  <c r="E112" i="5" s="1"/>
  <c r="G112" i="5" s="1"/>
  <c r="D139" i="2"/>
  <c r="E139" i="2" s="1"/>
  <c r="G139" i="2" s="1"/>
  <c r="B139" i="2"/>
  <c r="D111" i="4"/>
  <c r="E111" i="4" s="1"/>
  <c r="G111" i="4" s="1"/>
  <c r="F111" i="6" l="1"/>
  <c r="H111" i="6" s="1"/>
  <c r="I111" i="6" s="1"/>
  <c r="C112" i="6" s="1"/>
  <c r="F112" i="5"/>
  <c r="H112" i="5" s="1"/>
  <c r="I112" i="5" s="1"/>
  <c r="C113" i="5" s="1"/>
  <c r="F111" i="4"/>
  <c r="H111" i="4" s="1"/>
  <c r="I111" i="4" s="1"/>
  <c r="C112" i="4" s="1"/>
  <c r="B112" i="4" s="1"/>
  <c r="F139" i="2"/>
  <c r="H139" i="2" s="1"/>
  <c r="I139" i="2" s="1"/>
  <c r="C140" i="2" s="1"/>
  <c r="D112" i="6" l="1"/>
  <c r="E112" i="6" s="1"/>
  <c r="G112" i="6" s="1"/>
  <c r="B112" i="6"/>
  <c r="D113" i="5"/>
  <c r="E113" i="5" s="1"/>
  <c r="G113" i="5" s="1"/>
  <c r="B113" i="5"/>
  <c r="D140" i="2"/>
  <c r="E140" i="2" s="1"/>
  <c r="G140" i="2" s="1"/>
  <c r="B140" i="2"/>
  <c r="D112" i="4"/>
  <c r="E112" i="4" s="1"/>
  <c r="G112" i="4" s="1"/>
  <c r="F112" i="6" l="1"/>
  <c r="H112" i="6" s="1"/>
  <c r="I112" i="6" s="1"/>
  <c r="C113" i="6" s="1"/>
  <c r="F113" i="5"/>
  <c r="H113" i="5" s="1"/>
  <c r="I113" i="5" s="1"/>
  <c r="C114" i="5" s="1"/>
  <c r="F112" i="4"/>
  <c r="H112" i="4" s="1"/>
  <c r="I112" i="4" s="1"/>
  <c r="C113" i="4" s="1"/>
  <c r="B113" i="4" s="1"/>
  <c r="F140" i="2"/>
  <c r="H140" i="2" s="1"/>
  <c r="I140" i="2" s="1"/>
  <c r="C141" i="2" s="1"/>
  <c r="D113" i="6" l="1"/>
  <c r="E113" i="6" s="1"/>
  <c r="G113" i="6" s="1"/>
  <c r="B113" i="6"/>
  <c r="D114" i="5"/>
  <c r="E114" i="5" s="1"/>
  <c r="G114" i="5" s="1"/>
  <c r="B114" i="5"/>
  <c r="D141" i="2"/>
  <c r="E141" i="2" s="1"/>
  <c r="G141" i="2" s="1"/>
  <c r="B141" i="2"/>
  <c r="D113" i="4"/>
  <c r="E113" i="4" s="1"/>
  <c r="G113" i="4" s="1"/>
  <c r="F113" i="6" l="1"/>
  <c r="H113" i="6" s="1"/>
  <c r="I113" i="6" s="1"/>
  <c r="C114" i="6" s="1"/>
  <c r="F114" i="5"/>
  <c r="H114" i="5" s="1"/>
  <c r="I114" i="5" s="1"/>
  <c r="C115" i="5" s="1"/>
  <c r="F113" i="4"/>
  <c r="H113" i="4" s="1"/>
  <c r="I113" i="4" s="1"/>
  <c r="C114" i="4" s="1"/>
  <c r="B114" i="4" s="1"/>
  <c r="F141" i="2"/>
  <c r="H141" i="2" s="1"/>
  <c r="I141" i="2" s="1"/>
  <c r="C142" i="2" s="1"/>
  <c r="B114" i="6" l="1"/>
  <c r="D114" i="6"/>
  <c r="E114" i="6" s="1"/>
  <c r="G114" i="6" s="1"/>
  <c r="F114" i="6" s="1"/>
  <c r="B115" i="5"/>
  <c r="D115" i="5"/>
  <c r="E115" i="5" s="1"/>
  <c r="G115" i="5" s="1"/>
  <c r="F115" i="5" s="1"/>
  <c r="D142" i="2"/>
  <c r="E142" i="2" s="1"/>
  <c r="G142" i="2" s="1"/>
  <c r="F142" i="2" s="1"/>
  <c r="H142" i="2" s="1"/>
  <c r="I142" i="2" s="1"/>
  <c r="C143" i="2" s="1"/>
  <c r="B142" i="2"/>
  <c r="D114" i="4"/>
  <c r="E114" i="4" s="1"/>
  <c r="G114" i="4" s="1"/>
  <c r="H114" i="6" l="1"/>
  <c r="I114" i="6" s="1"/>
  <c r="C115" i="6" s="1"/>
  <c r="H115" i="5"/>
  <c r="I115" i="5" s="1"/>
  <c r="C116" i="5" s="1"/>
  <c r="D143" i="2"/>
  <c r="E143" i="2" s="1"/>
  <c r="G143" i="2" s="1"/>
  <c r="B143" i="2"/>
  <c r="F114" i="4"/>
  <c r="H114" i="4" s="1"/>
  <c r="I114" i="4" s="1"/>
  <c r="C115" i="4" s="1"/>
  <c r="B115" i="4" s="1"/>
  <c r="B115" i="6" l="1"/>
  <c r="D115" i="6"/>
  <c r="E115" i="6" s="1"/>
  <c r="G115" i="6" s="1"/>
  <c r="F115" i="6" s="1"/>
  <c r="B116" i="5"/>
  <c r="D116" i="5"/>
  <c r="E116" i="5" s="1"/>
  <c r="G116" i="5" s="1"/>
  <c r="F116" i="5" s="1"/>
  <c r="D115" i="4"/>
  <c r="E115" i="4" s="1"/>
  <c r="G115" i="4" s="1"/>
  <c r="F143" i="2"/>
  <c r="H143" i="2" s="1"/>
  <c r="I143" i="2" s="1"/>
  <c r="C144" i="2" s="1"/>
  <c r="H115" i="6" l="1"/>
  <c r="I115" i="6" s="1"/>
  <c r="C116" i="6" s="1"/>
  <c r="H116" i="5"/>
  <c r="I116" i="5" s="1"/>
  <c r="C117" i="5" s="1"/>
  <c r="D144" i="2"/>
  <c r="E144" i="2" s="1"/>
  <c r="G144" i="2" s="1"/>
  <c r="B144" i="2"/>
  <c r="F115" i="4"/>
  <c r="H115" i="4" s="1"/>
  <c r="I115" i="4" s="1"/>
  <c r="C116" i="4" s="1"/>
  <c r="B116" i="4" s="1"/>
  <c r="B116" i="6" l="1"/>
  <c r="D116" i="6"/>
  <c r="E116" i="6" s="1"/>
  <c r="G116" i="6" s="1"/>
  <c r="F116" i="6" s="1"/>
  <c r="B117" i="5"/>
  <c r="D117" i="5"/>
  <c r="E117" i="5" s="1"/>
  <c r="G117" i="5" s="1"/>
  <c r="F117" i="5" s="1"/>
  <c r="D116" i="4"/>
  <c r="E116" i="4" s="1"/>
  <c r="G116" i="4" s="1"/>
  <c r="F144" i="2"/>
  <c r="H144" i="2" s="1"/>
  <c r="I144" i="2" s="1"/>
  <c r="C145" i="2" s="1"/>
  <c r="H116" i="6" l="1"/>
  <c r="I116" i="6" s="1"/>
  <c r="C117" i="6" s="1"/>
  <c r="H117" i="5"/>
  <c r="I117" i="5" s="1"/>
  <c r="C118" i="5" s="1"/>
  <c r="D145" i="2"/>
  <c r="E145" i="2" s="1"/>
  <c r="G145" i="2" s="1"/>
  <c r="F145" i="2" s="1"/>
  <c r="H145" i="2" s="1"/>
  <c r="I145" i="2" s="1"/>
  <c r="C146" i="2" s="1"/>
  <c r="B145" i="2"/>
  <c r="F116" i="4"/>
  <c r="H116" i="4" s="1"/>
  <c r="I116" i="4" s="1"/>
  <c r="C117" i="4" s="1"/>
  <c r="B117" i="4" s="1"/>
  <c r="B117" i="6" l="1"/>
  <c r="D117" i="6"/>
  <c r="E117" i="6" s="1"/>
  <c r="G117" i="6" s="1"/>
  <c r="F117" i="6" s="1"/>
  <c r="D118" i="5"/>
  <c r="E118" i="5" s="1"/>
  <c r="G118" i="5" s="1"/>
  <c r="F118" i="5" s="1"/>
  <c r="B118" i="5"/>
  <c r="D146" i="2"/>
  <c r="E146" i="2" s="1"/>
  <c r="G146" i="2" s="1"/>
  <c r="B146" i="2"/>
  <c r="D117" i="4"/>
  <c r="E117" i="4" s="1"/>
  <c r="G117" i="4" s="1"/>
  <c r="H117" i="6" l="1"/>
  <c r="I117" i="6" s="1"/>
  <c r="C118" i="6" s="1"/>
  <c r="H118" i="5"/>
  <c r="I118" i="5" s="1"/>
  <c r="C119" i="5" s="1"/>
  <c r="F117" i="4"/>
  <c r="H117" i="4" s="1"/>
  <c r="I117" i="4" s="1"/>
  <c r="C118" i="4" s="1"/>
  <c r="B118" i="4" s="1"/>
  <c r="F146" i="2"/>
  <c r="H146" i="2" s="1"/>
  <c r="I146" i="2" s="1"/>
  <c r="C147" i="2" s="1"/>
  <c r="D118" i="6" l="1"/>
  <c r="E118" i="6" s="1"/>
  <c r="G118" i="6" s="1"/>
  <c r="B118" i="6"/>
  <c r="B119" i="5"/>
  <c r="D119" i="5"/>
  <c r="E119" i="5" s="1"/>
  <c r="G119" i="5" s="1"/>
  <c r="F119" i="5" s="1"/>
  <c r="D147" i="2"/>
  <c r="E147" i="2" s="1"/>
  <c r="G147" i="2" s="1"/>
  <c r="B147" i="2"/>
  <c r="D118" i="4"/>
  <c r="E118" i="4" s="1"/>
  <c r="G118" i="4" s="1"/>
  <c r="F118" i="6" l="1"/>
  <c r="H118" i="6" s="1"/>
  <c r="I118" i="6" s="1"/>
  <c r="C119" i="6" s="1"/>
  <c r="H119" i="5"/>
  <c r="I119" i="5" s="1"/>
  <c r="C120" i="5" s="1"/>
  <c r="F118" i="4"/>
  <c r="H118" i="4" s="1"/>
  <c r="I118" i="4" s="1"/>
  <c r="C119" i="4" s="1"/>
  <c r="B119" i="4" s="1"/>
  <c r="F147" i="2"/>
  <c r="H147" i="2" s="1"/>
  <c r="I147" i="2" s="1"/>
  <c r="C148" i="2" s="1"/>
  <c r="D119" i="6" l="1"/>
  <c r="E119" i="6" s="1"/>
  <c r="G119" i="6" s="1"/>
  <c r="F119" i="6" s="1"/>
  <c r="B119" i="6"/>
  <c r="D120" i="5"/>
  <c r="E120" i="5" s="1"/>
  <c r="G120" i="5" s="1"/>
  <c r="B120" i="5"/>
  <c r="D148" i="2"/>
  <c r="E148" i="2" s="1"/>
  <c r="G148" i="2" s="1"/>
  <c r="F148" i="2" s="1"/>
  <c r="H148" i="2" s="1"/>
  <c r="I148" i="2" s="1"/>
  <c r="C149" i="2" s="1"/>
  <c r="B148" i="2"/>
  <c r="D119" i="4"/>
  <c r="E119" i="4" s="1"/>
  <c r="G119" i="4" s="1"/>
  <c r="H119" i="6" l="1"/>
  <c r="I119" i="6" s="1"/>
  <c r="C120" i="6" s="1"/>
  <c r="F120" i="5"/>
  <c r="H120" i="5" s="1"/>
  <c r="I120" i="5" s="1"/>
  <c r="C121" i="5" s="1"/>
  <c r="D149" i="2"/>
  <c r="E149" i="2" s="1"/>
  <c r="G149" i="2" s="1"/>
  <c r="B149" i="2"/>
  <c r="F119" i="4"/>
  <c r="H119" i="4" s="1"/>
  <c r="I119" i="4" s="1"/>
  <c r="C120" i="4" s="1"/>
  <c r="B120" i="4" s="1"/>
  <c r="B120" i="6" l="1"/>
  <c r="D120" i="6"/>
  <c r="E120" i="6" s="1"/>
  <c r="G120" i="6" s="1"/>
  <c r="F120" i="6" s="1"/>
  <c r="B121" i="5"/>
  <c r="D121" i="5"/>
  <c r="E121" i="5" s="1"/>
  <c r="G121" i="5" s="1"/>
  <c r="D120" i="4"/>
  <c r="E120" i="4" s="1"/>
  <c r="G120" i="4" s="1"/>
  <c r="F149" i="2"/>
  <c r="H149" i="2" s="1"/>
  <c r="I149" i="2" s="1"/>
  <c r="C150" i="2" s="1"/>
  <c r="H120" i="6" l="1"/>
  <c r="I120" i="6" s="1"/>
  <c r="C121" i="6" s="1"/>
  <c r="F121" i="5"/>
  <c r="H121" i="5" s="1"/>
  <c r="I121" i="5" s="1"/>
  <c r="C122" i="5" s="1"/>
  <c r="D150" i="2"/>
  <c r="E150" i="2" s="1"/>
  <c r="G150" i="2" s="1"/>
  <c r="F150" i="2" s="1"/>
  <c r="H150" i="2" s="1"/>
  <c r="I150" i="2" s="1"/>
  <c r="C151" i="2" s="1"/>
  <c r="B150" i="2"/>
  <c r="F120" i="4"/>
  <c r="H120" i="4" s="1"/>
  <c r="I120" i="4" s="1"/>
  <c r="C121" i="4" s="1"/>
  <c r="B121" i="4" s="1"/>
  <c r="D121" i="6" l="1"/>
  <c r="E121" i="6" s="1"/>
  <c r="G121" i="6" s="1"/>
  <c r="F121" i="6" s="1"/>
  <c r="B121" i="6"/>
  <c r="D122" i="5"/>
  <c r="E122" i="5" s="1"/>
  <c r="G122" i="5" s="1"/>
  <c r="B122" i="5"/>
  <c r="D151" i="2"/>
  <c r="E151" i="2" s="1"/>
  <c r="G151" i="2" s="1"/>
  <c r="B151" i="2"/>
  <c r="D121" i="4"/>
  <c r="E121" i="4" s="1"/>
  <c r="G121" i="4" s="1"/>
  <c r="H121" i="6" l="1"/>
  <c r="I121" i="6" s="1"/>
  <c r="C122" i="6" s="1"/>
  <c r="F122" i="5"/>
  <c r="H122" i="5" s="1"/>
  <c r="I122" i="5" s="1"/>
  <c r="C123" i="5" s="1"/>
  <c r="F121" i="4"/>
  <c r="H121" i="4" s="1"/>
  <c r="I121" i="4" s="1"/>
  <c r="C122" i="4" s="1"/>
  <c r="B122" i="4" s="1"/>
  <c r="F151" i="2"/>
  <c r="H151" i="2" s="1"/>
  <c r="I151" i="2" s="1"/>
  <c r="C152" i="2" s="1"/>
  <c r="D122" i="6" l="1"/>
  <c r="E122" i="6" s="1"/>
  <c r="G122" i="6" s="1"/>
  <c r="B122" i="6"/>
  <c r="B123" i="5"/>
  <c r="D123" i="5"/>
  <c r="E123" i="5" s="1"/>
  <c r="G123" i="5" s="1"/>
  <c r="F123" i="5" s="1"/>
  <c r="D152" i="2"/>
  <c r="E152" i="2" s="1"/>
  <c r="G152" i="2" s="1"/>
  <c r="F152" i="2" s="1"/>
  <c r="H152" i="2" s="1"/>
  <c r="I152" i="2" s="1"/>
  <c r="C153" i="2" s="1"/>
  <c r="B152" i="2"/>
  <c r="D122" i="4"/>
  <c r="E122" i="4" s="1"/>
  <c r="G122" i="4" s="1"/>
  <c r="F122" i="6" l="1"/>
  <c r="H122" i="6" s="1"/>
  <c r="I122" i="6" s="1"/>
  <c r="C123" i="6" s="1"/>
  <c r="H123" i="5"/>
  <c r="I123" i="5" s="1"/>
  <c r="C124" i="5" s="1"/>
  <c r="D153" i="2"/>
  <c r="E153" i="2" s="1"/>
  <c r="G153" i="2" s="1"/>
  <c r="F153" i="2" s="1"/>
  <c r="H153" i="2" s="1"/>
  <c r="I153" i="2" s="1"/>
  <c r="C154" i="2" s="1"/>
  <c r="B153" i="2"/>
  <c r="F122" i="4"/>
  <c r="H122" i="4" s="1"/>
  <c r="I122" i="4" s="1"/>
  <c r="C123" i="4" s="1"/>
  <c r="B123" i="4" s="1"/>
  <c r="B123" i="6" l="1"/>
  <c r="D123" i="6"/>
  <c r="E123" i="6" s="1"/>
  <c r="G123" i="6" s="1"/>
  <c r="F123" i="6" s="1"/>
  <c r="D124" i="5"/>
  <c r="E124" i="5" s="1"/>
  <c r="G124" i="5" s="1"/>
  <c r="B124" i="5"/>
  <c r="D154" i="2"/>
  <c r="E154" i="2" s="1"/>
  <c r="G154" i="2" s="1"/>
  <c r="B154" i="2"/>
  <c r="D123" i="4"/>
  <c r="E123" i="4" s="1"/>
  <c r="G123" i="4" s="1"/>
  <c r="H123" i="6" l="1"/>
  <c r="I123" i="6" s="1"/>
  <c r="C124" i="6" s="1"/>
  <c r="F124" i="5"/>
  <c r="H124" i="5" s="1"/>
  <c r="I124" i="5" s="1"/>
  <c r="C125" i="5" s="1"/>
  <c r="F123" i="4"/>
  <c r="H123" i="4" s="1"/>
  <c r="I123" i="4" s="1"/>
  <c r="C124" i="4" s="1"/>
  <c r="B124" i="4" s="1"/>
  <c r="F154" i="2"/>
  <c r="H154" i="2" s="1"/>
  <c r="I154" i="2" s="1"/>
  <c r="C155" i="2" s="1"/>
  <c r="B124" i="6" l="1"/>
  <c r="D124" i="6"/>
  <c r="E124" i="6" s="1"/>
  <c r="G124" i="6" s="1"/>
  <c r="F124" i="6" s="1"/>
  <c r="B125" i="5"/>
  <c r="D125" i="5"/>
  <c r="E125" i="5" s="1"/>
  <c r="G125" i="5" s="1"/>
  <c r="D155" i="2"/>
  <c r="E155" i="2" s="1"/>
  <c r="G155" i="2" s="1"/>
  <c r="B155" i="2"/>
  <c r="D124" i="4"/>
  <c r="E124" i="4" s="1"/>
  <c r="G124" i="4" s="1"/>
  <c r="H124" i="6" l="1"/>
  <c r="I124" i="6" s="1"/>
  <c r="C125" i="6" s="1"/>
  <c r="F125" i="5"/>
  <c r="H125" i="5" s="1"/>
  <c r="I125" i="5" s="1"/>
  <c r="C126" i="5" s="1"/>
  <c r="F124" i="4"/>
  <c r="H124" i="4" s="1"/>
  <c r="I124" i="4" s="1"/>
  <c r="C125" i="4" s="1"/>
  <c r="B125" i="4" s="1"/>
  <c r="F155" i="2"/>
  <c r="H155" i="2" s="1"/>
  <c r="I155" i="2" s="1"/>
  <c r="C156" i="2" s="1"/>
  <c r="D125" i="6" l="1"/>
  <c r="E125" i="6" s="1"/>
  <c r="G125" i="6" s="1"/>
  <c r="B125" i="6"/>
  <c r="D126" i="5"/>
  <c r="E126" i="5" s="1"/>
  <c r="G126" i="5" s="1"/>
  <c r="B126" i="5"/>
  <c r="D156" i="2"/>
  <c r="E156" i="2" s="1"/>
  <c r="G156" i="2" s="1"/>
  <c r="B156" i="2"/>
  <c r="D125" i="4"/>
  <c r="E125" i="4" s="1"/>
  <c r="G125" i="4" s="1"/>
  <c r="F125" i="6" l="1"/>
  <c r="H125" i="6" s="1"/>
  <c r="I125" i="6" s="1"/>
  <c r="C126" i="6" s="1"/>
  <c r="F126" i="5"/>
  <c r="H126" i="5" s="1"/>
  <c r="I126" i="5" s="1"/>
  <c r="C127" i="5" s="1"/>
  <c r="F125" i="4"/>
  <c r="H125" i="4" s="1"/>
  <c r="I125" i="4" s="1"/>
  <c r="C126" i="4" s="1"/>
  <c r="B126" i="4" s="1"/>
  <c r="F156" i="2"/>
  <c r="H156" i="2" s="1"/>
  <c r="I156" i="2" s="1"/>
  <c r="C157" i="2" s="1"/>
  <c r="B126" i="6" l="1"/>
  <c r="D126" i="6"/>
  <c r="E126" i="6" s="1"/>
  <c r="G126" i="6" s="1"/>
  <c r="F126" i="6" s="1"/>
  <c r="B127" i="5"/>
  <c r="D127" i="5"/>
  <c r="E127" i="5" s="1"/>
  <c r="G127" i="5" s="1"/>
  <c r="D157" i="2"/>
  <c r="E157" i="2" s="1"/>
  <c r="G157" i="2" s="1"/>
  <c r="F157" i="2" s="1"/>
  <c r="H157" i="2" s="1"/>
  <c r="I157" i="2" s="1"/>
  <c r="C158" i="2" s="1"/>
  <c r="B157" i="2"/>
  <c r="D126" i="4"/>
  <c r="E126" i="4" s="1"/>
  <c r="G126" i="4" s="1"/>
  <c r="H126" i="6" l="1"/>
  <c r="I126" i="6" s="1"/>
  <c r="C127" i="6" s="1"/>
  <c r="F127" i="5"/>
  <c r="H127" i="5" s="1"/>
  <c r="I127" i="5" s="1"/>
  <c r="C128" i="5" s="1"/>
  <c r="D158" i="2"/>
  <c r="E158" i="2" s="1"/>
  <c r="G158" i="2" s="1"/>
  <c r="B158" i="2"/>
  <c r="F126" i="4"/>
  <c r="H126" i="4" s="1"/>
  <c r="I126" i="4" s="1"/>
  <c r="C127" i="4" s="1"/>
  <c r="B127" i="4" s="1"/>
  <c r="D127" i="6" l="1"/>
  <c r="E127" i="6" s="1"/>
  <c r="G127" i="6" s="1"/>
  <c r="B127" i="6"/>
  <c r="D128" i="5"/>
  <c r="E128" i="5" s="1"/>
  <c r="G128" i="5" s="1"/>
  <c r="B128" i="5"/>
  <c r="D127" i="4"/>
  <c r="E127" i="4" s="1"/>
  <c r="G127" i="4" s="1"/>
  <c r="F158" i="2"/>
  <c r="H158" i="2" s="1"/>
  <c r="I158" i="2" s="1"/>
  <c r="C159" i="2" s="1"/>
  <c r="F127" i="6" l="1"/>
  <c r="H127" i="6" s="1"/>
  <c r="I127" i="6" s="1"/>
  <c r="C128" i="6" s="1"/>
  <c r="F128" i="5"/>
  <c r="H128" i="5" s="1"/>
  <c r="I128" i="5" s="1"/>
  <c r="C129" i="5" s="1"/>
  <c r="D159" i="2"/>
  <c r="E159" i="2" s="1"/>
  <c r="G159" i="2" s="1"/>
  <c r="F159" i="2" s="1"/>
  <c r="H159" i="2" s="1"/>
  <c r="I159" i="2" s="1"/>
  <c r="C160" i="2" s="1"/>
  <c r="B159" i="2"/>
  <c r="F127" i="4"/>
  <c r="H127" i="4" s="1"/>
  <c r="I127" i="4" s="1"/>
  <c r="C128" i="4" s="1"/>
  <c r="B128" i="4" s="1"/>
  <c r="D128" i="6" l="1"/>
  <c r="E128" i="6" s="1"/>
  <c r="G128" i="6" s="1"/>
  <c r="B128" i="6"/>
  <c r="B129" i="5"/>
  <c r="D129" i="5"/>
  <c r="E129" i="5" s="1"/>
  <c r="G129" i="5" s="1"/>
  <c r="D160" i="2"/>
  <c r="E160" i="2" s="1"/>
  <c r="G160" i="2" s="1"/>
  <c r="F160" i="2" s="1"/>
  <c r="H160" i="2" s="1"/>
  <c r="I160" i="2" s="1"/>
  <c r="C161" i="2" s="1"/>
  <c r="B160" i="2"/>
  <c r="D128" i="4"/>
  <c r="E128" i="4" s="1"/>
  <c r="G128" i="4" s="1"/>
  <c r="F128" i="6" l="1"/>
  <c r="H128" i="6" s="1"/>
  <c r="I128" i="6" s="1"/>
  <c r="C129" i="6" s="1"/>
  <c r="F129" i="5"/>
  <c r="H129" i="5" s="1"/>
  <c r="I129" i="5" s="1"/>
  <c r="C130" i="5" s="1"/>
  <c r="D161" i="2"/>
  <c r="E161" i="2" s="1"/>
  <c r="G161" i="2" s="1"/>
  <c r="F161" i="2" s="1"/>
  <c r="H161" i="2" s="1"/>
  <c r="I161" i="2" s="1"/>
  <c r="C162" i="2" s="1"/>
  <c r="B161" i="2"/>
  <c r="F128" i="4"/>
  <c r="H128" i="4" s="1"/>
  <c r="I128" i="4" s="1"/>
  <c r="C129" i="4" s="1"/>
  <c r="B129" i="4" s="1"/>
  <c r="B129" i="6" l="1"/>
  <c r="D129" i="6"/>
  <c r="E129" i="6" s="1"/>
  <c r="G129" i="6" s="1"/>
  <c r="F129" i="6" s="1"/>
  <c r="D130" i="5"/>
  <c r="E130" i="5" s="1"/>
  <c r="G130" i="5" s="1"/>
  <c r="B130" i="5"/>
  <c r="D162" i="2"/>
  <c r="E162" i="2" s="1"/>
  <c r="G162" i="2" s="1"/>
  <c r="B162" i="2"/>
  <c r="D129" i="4"/>
  <c r="E129" i="4" s="1"/>
  <c r="G129" i="4" s="1"/>
  <c r="H129" i="6" l="1"/>
  <c r="I129" i="6" s="1"/>
  <c r="C130" i="6" s="1"/>
  <c r="F130" i="5"/>
  <c r="H130" i="5" s="1"/>
  <c r="I130" i="5" s="1"/>
  <c r="C131" i="5" s="1"/>
  <c r="F129" i="4"/>
  <c r="H129" i="4" s="1"/>
  <c r="I129" i="4" s="1"/>
  <c r="C130" i="4" s="1"/>
  <c r="B130" i="4" s="1"/>
  <c r="F162" i="2"/>
  <c r="H162" i="2" s="1"/>
  <c r="I162" i="2" s="1"/>
  <c r="C163" i="2" s="1"/>
  <c r="B130" i="6" l="1"/>
  <c r="D130" i="6"/>
  <c r="E130" i="6" s="1"/>
  <c r="G130" i="6" s="1"/>
  <c r="F130" i="6" s="1"/>
  <c r="B131" i="5"/>
  <c r="D131" i="5"/>
  <c r="E131" i="5" s="1"/>
  <c r="G131" i="5" s="1"/>
  <c r="D163" i="2"/>
  <c r="E163" i="2" s="1"/>
  <c r="G163" i="2" s="1"/>
  <c r="B163" i="2"/>
  <c r="D130" i="4"/>
  <c r="E130" i="4" s="1"/>
  <c r="G130" i="4" s="1"/>
  <c r="H130" i="6" l="1"/>
  <c r="I130" i="6" s="1"/>
  <c r="C131" i="6" s="1"/>
  <c r="F131" i="5"/>
  <c r="H131" i="5" s="1"/>
  <c r="I131" i="5" s="1"/>
  <c r="C132" i="5" s="1"/>
  <c r="F130" i="4"/>
  <c r="H130" i="4" s="1"/>
  <c r="I130" i="4" s="1"/>
  <c r="C131" i="4" s="1"/>
  <c r="B131" i="4" s="1"/>
  <c r="F163" i="2"/>
  <c r="H163" i="2" s="1"/>
  <c r="I163" i="2" s="1"/>
  <c r="C164" i="2" s="1"/>
  <c r="B131" i="6" l="1"/>
  <c r="D131" i="6"/>
  <c r="E131" i="6" s="1"/>
  <c r="G131" i="6" s="1"/>
  <c r="F131" i="6" s="1"/>
  <c r="D132" i="5"/>
  <c r="E132" i="5" s="1"/>
  <c r="G132" i="5" s="1"/>
  <c r="B132" i="5"/>
  <c r="D164" i="2"/>
  <c r="E164" i="2" s="1"/>
  <c r="G164" i="2" s="1"/>
  <c r="F164" i="2" s="1"/>
  <c r="H164" i="2" s="1"/>
  <c r="I164" i="2" s="1"/>
  <c r="C165" i="2" s="1"/>
  <c r="B164" i="2"/>
  <c r="D131" i="4"/>
  <c r="E131" i="4" s="1"/>
  <c r="G131" i="4" s="1"/>
  <c r="H131" i="6" l="1"/>
  <c r="I131" i="6" s="1"/>
  <c r="C132" i="6" s="1"/>
  <c r="F132" i="5"/>
  <c r="H132" i="5" s="1"/>
  <c r="I132" i="5" s="1"/>
  <c r="C133" i="5" s="1"/>
  <c r="D165" i="2"/>
  <c r="E165" i="2" s="1"/>
  <c r="G165" i="2" s="1"/>
  <c r="F165" i="2" s="1"/>
  <c r="H165" i="2" s="1"/>
  <c r="I165" i="2" s="1"/>
  <c r="C166" i="2" s="1"/>
  <c r="B165" i="2"/>
  <c r="F131" i="4"/>
  <c r="H131" i="4" s="1"/>
  <c r="I131" i="4" s="1"/>
  <c r="C132" i="4" s="1"/>
  <c r="B132" i="4" s="1"/>
  <c r="B132" i="6" l="1"/>
  <c r="D132" i="6"/>
  <c r="E132" i="6" s="1"/>
  <c r="G132" i="6" s="1"/>
  <c r="F132" i="6" s="1"/>
  <c r="B133" i="5"/>
  <c r="D133" i="5"/>
  <c r="E133" i="5" s="1"/>
  <c r="G133" i="5" s="1"/>
  <c r="D166" i="2"/>
  <c r="E166" i="2" s="1"/>
  <c r="G166" i="2" s="1"/>
  <c r="B166" i="2"/>
  <c r="D132" i="4"/>
  <c r="E132" i="4" s="1"/>
  <c r="G132" i="4" s="1"/>
  <c r="H132" i="6" l="1"/>
  <c r="I132" i="6" s="1"/>
  <c r="C133" i="6" s="1"/>
  <c r="F133" i="5"/>
  <c r="H133" i="5" s="1"/>
  <c r="I133" i="5" s="1"/>
  <c r="C134" i="5" s="1"/>
  <c r="F132" i="4"/>
  <c r="H132" i="4" s="1"/>
  <c r="I132" i="4" s="1"/>
  <c r="C133" i="4" s="1"/>
  <c r="B133" i="4" s="1"/>
  <c r="F166" i="2"/>
  <c r="H166" i="2" s="1"/>
  <c r="I166" i="2" s="1"/>
  <c r="C167" i="2" s="1"/>
  <c r="D133" i="6" l="1"/>
  <c r="E133" i="6" s="1"/>
  <c r="G133" i="6" s="1"/>
  <c r="B133" i="6"/>
  <c r="D134" i="5"/>
  <c r="E134" i="5" s="1"/>
  <c r="G134" i="5" s="1"/>
  <c r="B134" i="5"/>
  <c r="D167" i="2"/>
  <c r="E167" i="2" s="1"/>
  <c r="G167" i="2" s="1"/>
  <c r="F167" i="2" s="1"/>
  <c r="H167" i="2" s="1"/>
  <c r="I167" i="2" s="1"/>
  <c r="C168" i="2" s="1"/>
  <c r="B167" i="2"/>
  <c r="D133" i="4"/>
  <c r="E133" i="4" s="1"/>
  <c r="G133" i="4" s="1"/>
  <c r="F133" i="6" l="1"/>
  <c r="H133" i="6" s="1"/>
  <c r="I133" i="6" s="1"/>
  <c r="C134" i="6" s="1"/>
  <c r="F134" i="5"/>
  <c r="H134" i="5" s="1"/>
  <c r="I134" i="5" s="1"/>
  <c r="C135" i="5" s="1"/>
  <c r="D168" i="2"/>
  <c r="E168" i="2" s="1"/>
  <c r="G168" i="2" s="1"/>
  <c r="B168" i="2"/>
  <c r="F133" i="4"/>
  <c r="H133" i="4" s="1"/>
  <c r="I133" i="4" s="1"/>
  <c r="C134" i="4" s="1"/>
  <c r="B134" i="4" s="1"/>
  <c r="D134" i="6" l="1"/>
  <c r="E134" i="6" s="1"/>
  <c r="G134" i="6" s="1"/>
  <c r="B134" i="6"/>
  <c r="B135" i="5"/>
  <c r="D135" i="5"/>
  <c r="E135" i="5" s="1"/>
  <c r="G135" i="5" s="1"/>
  <c r="D134" i="4"/>
  <c r="E134" i="4" s="1"/>
  <c r="G134" i="4" s="1"/>
  <c r="F168" i="2"/>
  <c r="H168" i="2" s="1"/>
  <c r="I168" i="2" s="1"/>
  <c r="C169" i="2" s="1"/>
  <c r="F134" i="6" l="1"/>
  <c r="H134" i="6" s="1"/>
  <c r="I134" i="6" s="1"/>
  <c r="C135" i="6" s="1"/>
  <c r="F135" i="5"/>
  <c r="H135" i="5" s="1"/>
  <c r="I135" i="5" s="1"/>
  <c r="C136" i="5" s="1"/>
  <c r="D169" i="2"/>
  <c r="E169" i="2" s="1"/>
  <c r="G169" i="2" s="1"/>
  <c r="B169" i="2"/>
  <c r="F134" i="4"/>
  <c r="H134" i="4" s="1"/>
  <c r="I134" i="4" s="1"/>
  <c r="C135" i="4" s="1"/>
  <c r="B135" i="4" s="1"/>
  <c r="B135" i="6" l="1"/>
  <c r="D135" i="6"/>
  <c r="E135" i="6" s="1"/>
  <c r="G135" i="6" s="1"/>
  <c r="F135" i="6" s="1"/>
  <c r="D136" i="5"/>
  <c r="E136" i="5" s="1"/>
  <c r="G136" i="5" s="1"/>
  <c r="B136" i="5"/>
  <c r="D135" i="4"/>
  <c r="E135" i="4" s="1"/>
  <c r="G135" i="4" s="1"/>
  <c r="F169" i="2"/>
  <c r="H169" i="2" s="1"/>
  <c r="I169" i="2" s="1"/>
  <c r="C170" i="2" s="1"/>
  <c r="H135" i="6" l="1"/>
  <c r="I135" i="6" s="1"/>
  <c r="C136" i="6" s="1"/>
  <c r="F136" i="5"/>
  <c r="H136" i="5" s="1"/>
  <c r="I136" i="5" s="1"/>
  <c r="C137" i="5" s="1"/>
  <c r="D170" i="2"/>
  <c r="E170" i="2" s="1"/>
  <c r="G170" i="2" s="1"/>
  <c r="F170" i="2" s="1"/>
  <c r="H170" i="2" s="1"/>
  <c r="I170" i="2" s="1"/>
  <c r="C171" i="2" s="1"/>
  <c r="B170" i="2"/>
  <c r="F135" i="4"/>
  <c r="H135" i="4" s="1"/>
  <c r="I135" i="4" s="1"/>
  <c r="C136" i="4" s="1"/>
  <c r="B136" i="4" s="1"/>
  <c r="D136" i="6" l="1"/>
  <c r="E136" i="6" s="1"/>
  <c r="G136" i="6" s="1"/>
  <c r="B136" i="6"/>
  <c r="B137" i="5"/>
  <c r="D137" i="5"/>
  <c r="E137" i="5" s="1"/>
  <c r="G137" i="5" s="1"/>
  <c r="D171" i="2"/>
  <c r="E171" i="2" s="1"/>
  <c r="G171" i="2" s="1"/>
  <c r="F171" i="2" s="1"/>
  <c r="H171" i="2" s="1"/>
  <c r="I171" i="2" s="1"/>
  <c r="C172" i="2" s="1"/>
  <c r="B171" i="2"/>
  <c r="D136" i="4"/>
  <c r="E136" i="4" s="1"/>
  <c r="G136" i="4" s="1"/>
  <c r="F136" i="6" l="1"/>
  <c r="H136" i="6" s="1"/>
  <c r="I136" i="6" s="1"/>
  <c r="C137" i="6" s="1"/>
  <c r="F137" i="5"/>
  <c r="H137" i="5" s="1"/>
  <c r="I137" i="5" s="1"/>
  <c r="C138" i="5" s="1"/>
  <c r="D172" i="2"/>
  <c r="E172" i="2" s="1"/>
  <c r="G172" i="2" s="1"/>
  <c r="F172" i="2" s="1"/>
  <c r="H172" i="2" s="1"/>
  <c r="I172" i="2" s="1"/>
  <c r="C173" i="2" s="1"/>
  <c r="B172" i="2"/>
  <c r="F136" i="4"/>
  <c r="H136" i="4" s="1"/>
  <c r="I136" i="4" s="1"/>
  <c r="C137" i="4" s="1"/>
  <c r="B137" i="4" s="1"/>
  <c r="D137" i="6" l="1"/>
  <c r="E137" i="6" s="1"/>
  <c r="G137" i="6" s="1"/>
  <c r="B137" i="6"/>
  <c r="D138" i="5"/>
  <c r="E138" i="5" s="1"/>
  <c r="G138" i="5" s="1"/>
  <c r="B138" i="5"/>
  <c r="D173" i="2"/>
  <c r="E173" i="2" s="1"/>
  <c r="G173" i="2" s="1"/>
  <c r="B173" i="2"/>
  <c r="D137" i="4"/>
  <c r="E137" i="4" s="1"/>
  <c r="G137" i="4" s="1"/>
  <c r="F137" i="6" l="1"/>
  <c r="H137" i="6" s="1"/>
  <c r="I137" i="6" s="1"/>
  <c r="C138" i="6" s="1"/>
  <c r="F138" i="5"/>
  <c r="H138" i="5" s="1"/>
  <c r="I138" i="5" s="1"/>
  <c r="C139" i="5" s="1"/>
  <c r="F137" i="4"/>
  <c r="H137" i="4" s="1"/>
  <c r="I137" i="4" s="1"/>
  <c r="C138" i="4" s="1"/>
  <c r="B138" i="4" s="1"/>
  <c r="F173" i="2"/>
  <c r="H173" i="2" s="1"/>
  <c r="I173" i="2" s="1"/>
  <c r="C174" i="2" s="1"/>
  <c r="D138" i="6" l="1"/>
  <c r="E138" i="6" s="1"/>
  <c r="G138" i="6" s="1"/>
  <c r="B138" i="6"/>
  <c r="B139" i="5"/>
  <c r="D139" i="5"/>
  <c r="E139" i="5" s="1"/>
  <c r="G139" i="5" s="1"/>
  <c r="D174" i="2"/>
  <c r="E174" i="2" s="1"/>
  <c r="G174" i="2" s="1"/>
  <c r="F174" i="2" s="1"/>
  <c r="H174" i="2" s="1"/>
  <c r="I174" i="2" s="1"/>
  <c r="C175" i="2" s="1"/>
  <c r="B174" i="2"/>
  <c r="D138" i="4"/>
  <c r="E138" i="4" s="1"/>
  <c r="G138" i="4" s="1"/>
  <c r="F138" i="6" l="1"/>
  <c r="H138" i="6" s="1"/>
  <c r="I138" i="6" s="1"/>
  <c r="C139" i="6" s="1"/>
  <c r="F139" i="5"/>
  <c r="H139" i="5" s="1"/>
  <c r="I139" i="5" s="1"/>
  <c r="C140" i="5" s="1"/>
  <c r="D175" i="2"/>
  <c r="E175" i="2" s="1"/>
  <c r="G175" i="2" s="1"/>
  <c r="B175" i="2"/>
  <c r="F138" i="4"/>
  <c r="H138" i="4" s="1"/>
  <c r="I138" i="4" s="1"/>
  <c r="C139" i="4" s="1"/>
  <c r="B139" i="4" s="1"/>
  <c r="B139" i="6" l="1"/>
  <c r="D139" i="6"/>
  <c r="E139" i="6" s="1"/>
  <c r="G139" i="6" s="1"/>
  <c r="F139" i="6" s="1"/>
  <c r="D140" i="5"/>
  <c r="E140" i="5" s="1"/>
  <c r="G140" i="5" s="1"/>
  <c r="B140" i="5"/>
  <c r="D139" i="4"/>
  <c r="E139" i="4" s="1"/>
  <c r="G139" i="4" s="1"/>
  <c r="F175" i="2"/>
  <c r="H175" i="2" s="1"/>
  <c r="I175" i="2" s="1"/>
  <c r="C176" i="2" s="1"/>
  <c r="H139" i="6" l="1"/>
  <c r="I139" i="6" s="1"/>
  <c r="C140" i="6" s="1"/>
  <c r="F140" i="5"/>
  <c r="H140" i="5" s="1"/>
  <c r="I140" i="5" s="1"/>
  <c r="C141" i="5" s="1"/>
  <c r="D176" i="2"/>
  <c r="E176" i="2" s="1"/>
  <c r="G176" i="2" s="1"/>
  <c r="F176" i="2" s="1"/>
  <c r="H176" i="2" s="1"/>
  <c r="I176" i="2" s="1"/>
  <c r="C177" i="2" s="1"/>
  <c r="B176" i="2"/>
  <c r="F139" i="4"/>
  <c r="H139" i="4" s="1"/>
  <c r="I139" i="4" s="1"/>
  <c r="C140" i="4" s="1"/>
  <c r="B140" i="4" s="1"/>
  <c r="D140" i="6" l="1"/>
  <c r="E140" i="6" s="1"/>
  <c r="G140" i="6" s="1"/>
  <c r="B140" i="6"/>
  <c r="B141" i="5"/>
  <c r="D141" i="5"/>
  <c r="E141" i="5" s="1"/>
  <c r="G141" i="5" s="1"/>
  <c r="D177" i="2"/>
  <c r="E177" i="2" s="1"/>
  <c r="G177" i="2" s="1"/>
  <c r="F177" i="2" s="1"/>
  <c r="H177" i="2" s="1"/>
  <c r="I177" i="2" s="1"/>
  <c r="C178" i="2" s="1"/>
  <c r="B177" i="2"/>
  <c r="D140" i="4"/>
  <c r="E140" i="4" s="1"/>
  <c r="G140" i="4" s="1"/>
  <c r="F140" i="6" l="1"/>
  <c r="H140" i="6" s="1"/>
  <c r="I140" i="6" s="1"/>
  <c r="C141" i="6" s="1"/>
  <c r="F141" i="5"/>
  <c r="H141" i="5" s="1"/>
  <c r="I141" i="5" s="1"/>
  <c r="C142" i="5" s="1"/>
  <c r="D178" i="2"/>
  <c r="E178" i="2" s="1"/>
  <c r="G178" i="2" s="1"/>
  <c r="F178" i="2" s="1"/>
  <c r="H178" i="2" s="1"/>
  <c r="I178" i="2" s="1"/>
  <c r="C179" i="2" s="1"/>
  <c r="B178" i="2"/>
  <c r="F140" i="4"/>
  <c r="H140" i="4" s="1"/>
  <c r="I140" i="4" s="1"/>
  <c r="C141" i="4" s="1"/>
  <c r="B141" i="4" s="1"/>
  <c r="B141" i="6" l="1"/>
  <c r="D141" i="6"/>
  <c r="E141" i="6" s="1"/>
  <c r="G141" i="6" s="1"/>
  <c r="F141" i="6" s="1"/>
  <c r="D142" i="5"/>
  <c r="E142" i="5" s="1"/>
  <c r="G142" i="5" s="1"/>
  <c r="B142" i="5"/>
  <c r="D179" i="2"/>
  <c r="E179" i="2" s="1"/>
  <c r="G179" i="2" s="1"/>
  <c r="B179" i="2"/>
  <c r="D141" i="4"/>
  <c r="E141" i="4" s="1"/>
  <c r="G141" i="4" s="1"/>
  <c r="H141" i="6" l="1"/>
  <c r="I141" i="6" s="1"/>
  <c r="C142" i="6" s="1"/>
  <c r="F142" i="5"/>
  <c r="H142" i="5" s="1"/>
  <c r="I142" i="5" s="1"/>
  <c r="C143" i="5" s="1"/>
  <c r="F141" i="4"/>
  <c r="H141" i="4" s="1"/>
  <c r="I141" i="4" s="1"/>
  <c r="C142" i="4" s="1"/>
  <c r="B142" i="4" s="1"/>
  <c r="F179" i="2"/>
  <c r="H179" i="2" s="1"/>
  <c r="I179" i="2" s="1"/>
  <c r="C180" i="2" s="1"/>
  <c r="B142" i="6" l="1"/>
  <c r="D142" i="6"/>
  <c r="E142" i="6" s="1"/>
  <c r="G142" i="6" s="1"/>
  <c r="F142" i="6" s="1"/>
  <c r="B143" i="5"/>
  <c r="D143" i="5"/>
  <c r="E143" i="5" s="1"/>
  <c r="G143" i="5" s="1"/>
  <c r="D180" i="2"/>
  <c r="E180" i="2" s="1"/>
  <c r="G180" i="2" s="1"/>
  <c r="B180" i="2"/>
  <c r="D142" i="4"/>
  <c r="E142" i="4" s="1"/>
  <c r="G142" i="4" s="1"/>
  <c r="H142" i="6" l="1"/>
  <c r="I142" i="6" s="1"/>
  <c r="C143" i="6" s="1"/>
  <c r="F143" i="5"/>
  <c r="H143" i="5" s="1"/>
  <c r="I143" i="5" s="1"/>
  <c r="C144" i="5" s="1"/>
  <c r="F142" i="4"/>
  <c r="H142" i="4" s="1"/>
  <c r="I142" i="4" s="1"/>
  <c r="C143" i="4" s="1"/>
  <c r="B143" i="4" s="1"/>
  <c r="F180" i="2"/>
  <c r="H180" i="2" s="1"/>
  <c r="I180" i="2" s="1"/>
  <c r="C181" i="2" s="1"/>
  <c r="D143" i="6" l="1"/>
  <c r="E143" i="6" s="1"/>
  <c r="G143" i="6" s="1"/>
  <c r="B143" i="6"/>
  <c r="D144" i="5"/>
  <c r="E144" i="5" s="1"/>
  <c r="G144" i="5" s="1"/>
  <c r="B144" i="5"/>
  <c r="D181" i="2"/>
  <c r="E181" i="2" s="1"/>
  <c r="G181" i="2" s="1"/>
  <c r="F181" i="2" s="1"/>
  <c r="H181" i="2" s="1"/>
  <c r="I181" i="2" s="1"/>
  <c r="C182" i="2" s="1"/>
  <c r="B181" i="2"/>
  <c r="D143" i="4"/>
  <c r="E143" i="4" s="1"/>
  <c r="G143" i="4" s="1"/>
  <c r="F143" i="6" l="1"/>
  <c r="H143" i="6" s="1"/>
  <c r="I143" i="6" s="1"/>
  <c r="C144" i="6" s="1"/>
  <c r="F144" i="5"/>
  <c r="H144" i="5" s="1"/>
  <c r="I144" i="5" s="1"/>
  <c r="C145" i="5" s="1"/>
  <c r="D182" i="2"/>
  <c r="E182" i="2" s="1"/>
  <c r="G182" i="2" s="1"/>
  <c r="F182" i="2" s="1"/>
  <c r="H182" i="2" s="1"/>
  <c r="I182" i="2" s="1"/>
  <c r="C183" i="2" s="1"/>
  <c r="B182" i="2"/>
  <c r="F143" i="4"/>
  <c r="H143" i="4" s="1"/>
  <c r="I143" i="4" s="1"/>
  <c r="C144" i="4" s="1"/>
  <c r="B144" i="4" s="1"/>
  <c r="B144" i="6" l="1"/>
  <c r="D144" i="6"/>
  <c r="E144" i="6" s="1"/>
  <c r="G144" i="6" s="1"/>
  <c r="F144" i="6" s="1"/>
  <c r="B145" i="5"/>
  <c r="D145" i="5"/>
  <c r="E145" i="5" s="1"/>
  <c r="G145" i="5" s="1"/>
  <c r="D183" i="2"/>
  <c r="E183" i="2" s="1"/>
  <c r="G183" i="2" s="1"/>
  <c r="B183" i="2"/>
  <c r="D144" i="4"/>
  <c r="E144" i="4" s="1"/>
  <c r="G144" i="4" s="1"/>
  <c r="H144" i="6" l="1"/>
  <c r="I144" i="6" s="1"/>
  <c r="C145" i="6" s="1"/>
  <c r="F145" i="5"/>
  <c r="H145" i="5" s="1"/>
  <c r="I145" i="5" s="1"/>
  <c r="C146" i="5" s="1"/>
  <c r="F144" i="4"/>
  <c r="H144" i="4" s="1"/>
  <c r="I144" i="4" s="1"/>
  <c r="C145" i="4" s="1"/>
  <c r="B145" i="4" s="1"/>
  <c r="F183" i="2"/>
  <c r="H183" i="2" s="1"/>
  <c r="I183" i="2" s="1"/>
  <c r="C184" i="2" s="1"/>
  <c r="B145" i="6" l="1"/>
  <c r="D145" i="6"/>
  <c r="E145" i="6" s="1"/>
  <c r="G145" i="6" s="1"/>
  <c r="F145" i="6" s="1"/>
  <c r="D146" i="5"/>
  <c r="E146" i="5" s="1"/>
  <c r="G146" i="5" s="1"/>
  <c r="B146" i="5"/>
  <c r="D184" i="2"/>
  <c r="E184" i="2" s="1"/>
  <c r="G184" i="2" s="1"/>
  <c r="B184" i="2"/>
  <c r="D145" i="4"/>
  <c r="E145" i="4" s="1"/>
  <c r="G145" i="4" s="1"/>
  <c r="H145" i="6" l="1"/>
  <c r="I145" i="6" s="1"/>
  <c r="C146" i="6" s="1"/>
  <c r="F146" i="5"/>
  <c r="H146" i="5" s="1"/>
  <c r="I146" i="5" s="1"/>
  <c r="C147" i="5" s="1"/>
  <c r="F145" i="4"/>
  <c r="H145" i="4" s="1"/>
  <c r="I145" i="4" s="1"/>
  <c r="C146" i="4" s="1"/>
  <c r="B146" i="4" s="1"/>
  <c r="F184" i="2"/>
  <c r="H184" i="2" s="1"/>
  <c r="I184" i="2" s="1"/>
  <c r="C185" i="2" s="1"/>
  <c r="B146" i="6" l="1"/>
  <c r="D146" i="6"/>
  <c r="E146" i="6" s="1"/>
  <c r="G146" i="6" s="1"/>
  <c r="D147" i="5"/>
  <c r="E147" i="5" s="1"/>
  <c r="G147" i="5" s="1"/>
  <c r="B147" i="5"/>
  <c r="D185" i="2"/>
  <c r="E185" i="2" s="1"/>
  <c r="G185" i="2" s="1"/>
  <c r="F185" i="2" s="1"/>
  <c r="H185" i="2" s="1"/>
  <c r="I185" i="2" s="1"/>
  <c r="C186" i="2" s="1"/>
  <c r="B185" i="2"/>
  <c r="D146" i="4"/>
  <c r="E146" i="4" s="1"/>
  <c r="G146" i="4" s="1"/>
  <c r="F146" i="6" l="1"/>
  <c r="H146" i="6" s="1"/>
  <c r="I146" i="6" s="1"/>
  <c r="C147" i="6" s="1"/>
  <c r="F147" i="5"/>
  <c r="H147" i="5" s="1"/>
  <c r="I147" i="5" s="1"/>
  <c r="C148" i="5" s="1"/>
  <c r="D186" i="2"/>
  <c r="E186" i="2" s="1"/>
  <c r="G186" i="2" s="1"/>
  <c r="F186" i="2" s="1"/>
  <c r="H186" i="2" s="1"/>
  <c r="I186" i="2" s="1"/>
  <c r="C187" i="2" s="1"/>
  <c r="B186" i="2"/>
  <c r="F146" i="4"/>
  <c r="H146" i="4" s="1"/>
  <c r="I146" i="4" s="1"/>
  <c r="C147" i="4" s="1"/>
  <c r="B147" i="4" s="1"/>
  <c r="B147" i="6" l="1"/>
  <c r="D147" i="6"/>
  <c r="E147" i="6" s="1"/>
  <c r="G147" i="6" s="1"/>
  <c r="F147" i="6" s="1"/>
  <c r="B148" i="5"/>
  <c r="D148" i="5"/>
  <c r="E148" i="5" s="1"/>
  <c r="G148" i="5" s="1"/>
  <c r="D187" i="2"/>
  <c r="E187" i="2" s="1"/>
  <c r="G187" i="2" s="1"/>
  <c r="F187" i="2" s="1"/>
  <c r="H187" i="2" s="1"/>
  <c r="I187" i="2" s="1"/>
  <c r="C188" i="2" s="1"/>
  <c r="B187" i="2"/>
  <c r="D147" i="4"/>
  <c r="E147" i="4" s="1"/>
  <c r="G147" i="4" s="1"/>
  <c r="H147" i="6" l="1"/>
  <c r="I147" i="6" s="1"/>
  <c r="C148" i="6" s="1"/>
  <c r="F148" i="5"/>
  <c r="H148" i="5" s="1"/>
  <c r="I148" i="5" s="1"/>
  <c r="C149" i="5" s="1"/>
  <c r="D188" i="2"/>
  <c r="E188" i="2" s="1"/>
  <c r="G188" i="2" s="1"/>
  <c r="B188" i="2"/>
  <c r="F147" i="4"/>
  <c r="H147" i="4" s="1"/>
  <c r="I147" i="4" s="1"/>
  <c r="C148" i="4" s="1"/>
  <c r="B148" i="4" s="1"/>
  <c r="B148" i="6" l="1"/>
  <c r="D148" i="6"/>
  <c r="E148" i="6" s="1"/>
  <c r="G148" i="6" s="1"/>
  <c r="F148" i="6" s="1"/>
  <c r="B149" i="5"/>
  <c r="D149" i="5"/>
  <c r="E149" i="5" s="1"/>
  <c r="G149" i="5" s="1"/>
  <c r="D148" i="4"/>
  <c r="E148" i="4" s="1"/>
  <c r="G148" i="4" s="1"/>
  <c r="F188" i="2"/>
  <c r="H188" i="2" s="1"/>
  <c r="I188" i="2" s="1"/>
  <c r="C189" i="2" s="1"/>
  <c r="H148" i="6" l="1"/>
  <c r="I148" i="6" s="1"/>
  <c r="C149" i="6" s="1"/>
  <c r="F149" i="5"/>
  <c r="H149" i="5" s="1"/>
  <c r="I149" i="5" s="1"/>
  <c r="C150" i="5" s="1"/>
  <c r="D189" i="2"/>
  <c r="E189" i="2" s="1"/>
  <c r="G189" i="2" s="1"/>
  <c r="F189" i="2" s="1"/>
  <c r="H189" i="2" s="1"/>
  <c r="I189" i="2" s="1"/>
  <c r="C190" i="2" s="1"/>
  <c r="B189" i="2"/>
  <c r="F148" i="4"/>
  <c r="H148" i="4" s="1"/>
  <c r="I148" i="4" s="1"/>
  <c r="C149" i="4" s="1"/>
  <c r="B149" i="4" s="1"/>
  <c r="D149" i="6" l="1"/>
  <c r="E149" i="6" s="1"/>
  <c r="G149" i="6" s="1"/>
  <c r="B149" i="6"/>
  <c r="D150" i="5"/>
  <c r="E150" i="5" s="1"/>
  <c r="G150" i="5" s="1"/>
  <c r="B150" i="5"/>
  <c r="D190" i="2"/>
  <c r="E190" i="2" s="1"/>
  <c r="G190" i="2" s="1"/>
  <c r="B190" i="2"/>
  <c r="D149" i="4"/>
  <c r="E149" i="4" s="1"/>
  <c r="G149" i="4" s="1"/>
  <c r="F149" i="6" l="1"/>
  <c r="H149" i="6" s="1"/>
  <c r="I149" i="6" s="1"/>
  <c r="C150" i="6" s="1"/>
  <c r="F150" i="5"/>
  <c r="H150" i="5" s="1"/>
  <c r="I150" i="5" s="1"/>
  <c r="C151" i="5" s="1"/>
  <c r="F149" i="4"/>
  <c r="H149" i="4" s="1"/>
  <c r="I149" i="4" s="1"/>
  <c r="C150" i="4" s="1"/>
  <c r="B150" i="4" s="1"/>
  <c r="F190" i="2"/>
  <c r="H190" i="2" s="1"/>
  <c r="I190" i="2" s="1"/>
  <c r="C191" i="2" s="1"/>
  <c r="B150" i="6" l="1"/>
  <c r="D150" i="6"/>
  <c r="E150" i="6" s="1"/>
  <c r="G150" i="6" s="1"/>
  <c r="F150" i="6" s="1"/>
  <c r="B151" i="5"/>
  <c r="D151" i="5"/>
  <c r="E151" i="5" s="1"/>
  <c r="G151" i="5" s="1"/>
  <c r="D191" i="2"/>
  <c r="E191" i="2" s="1"/>
  <c r="G191" i="2" s="1"/>
  <c r="F191" i="2" s="1"/>
  <c r="H191" i="2" s="1"/>
  <c r="I191" i="2" s="1"/>
  <c r="C192" i="2" s="1"/>
  <c r="B191" i="2"/>
  <c r="D150" i="4"/>
  <c r="E150" i="4" s="1"/>
  <c r="G150" i="4" s="1"/>
  <c r="H150" i="6" l="1"/>
  <c r="I150" i="6" s="1"/>
  <c r="C151" i="6" s="1"/>
  <c r="F151" i="5"/>
  <c r="H151" i="5" s="1"/>
  <c r="I151" i="5" s="1"/>
  <c r="C152" i="5" s="1"/>
  <c r="D192" i="2"/>
  <c r="E192" i="2" s="1"/>
  <c r="G192" i="2" s="1"/>
  <c r="F192" i="2" s="1"/>
  <c r="H192" i="2" s="1"/>
  <c r="I192" i="2" s="1"/>
  <c r="C193" i="2" s="1"/>
  <c r="B192" i="2"/>
  <c r="F150" i="4"/>
  <c r="H150" i="4" s="1"/>
  <c r="I150" i="4" s="1"/>
  <c r="C151" i="4" s="1"/>
  <c r="B151" i="4" s="1"/>
  <c r="B151" i="6" l="1"/>
  <c r="D151" i="6"/>
  <c r="E151" i="6" s="1"/>
  <c r="G151" i="6" s="1"/>
  <c r="F151" i="6" s="1"/>
  <c r="D152" i="5"/>
  <c r="E152" i="5" s="1"/>
  <c r="G152" i="5" s="1"/>
  <c r="B152" i="5"/>
  <c r="D193" i="2"/>
  <c r="E193" i="2" s="1"/>
  <c r="G193" i="2" s="1"/>
  <c r="F193" i="2" s="1"/>
  <c r="H193" i="2" s="1"/>
  <c r="I193" i="2" s="1"/>
  <c r="C194" i="2" s="1"/>
  <c r="B193" i="2"/>
  <c r="D151" i="4"/>
  <c r="E151" i="4" s="1"/>
  <c r="G151" i="4" s="1"/>
  <c r="H151" i="6" l="1"/>
  <c r="I151" i="6" s="1"/>
  <c r="C152" i="6" s="1"/>
  <c r="F152" i="5"/>
  <c r="H152" i="5" s="1"/>
  <c r="I152" i="5" s="1"/>
  <c r="C153" i="5" s="1"/>
  <c r="D194" i="2"/>
  <c r="E194" i="2" s="1"/>
  <c r="G194" i="2" s="1"/>
  <c r="F194" i="2" s="1"/>
  <c r="H194" i="2" s="1"/>
  <c r="I194" i="2" s="1"/>
  <c r="C195" i="2" s="1"/>
  <c r="B194" i="2"/>
  <c r="F151" i="4"/>
  <c r="H151" i="4" s="1"/>
  <c r="I151" i="4" s="1"/>
  <c r="C152" i="4" s="1"/>
  <c r="B152" i="4" s="1"/>
  <c r="B152" i="6" l="1"/>
  <c r="D152" i="6"/>
  <c r="E152" i="6" s="1"/>
  <c r="G152" i="6" s="1"/>
  <c r="F152" i="6" s="1"/>
  <c r="D153" i="5"/>
  <c r="E153" i="5" s="1"/>
  <c r="G153" i="5" s="1"/>
  <c r="B153" i="5"/>
  <c r="D195" i="2"/>
  <c r="E195" i="2" s="1"/>
  <c r="G195" i="2" s="1"/>
  <c r="B195" i="2"/>
  <c r="D152" i="4"/>
  <c r="E152" i="4" s="1"/>
  <c r="G152" i="4" s="1"/>
  <c r="H152" i="6" l="1"/>
  <c r="I152" i="6" s="1"/>
  <c r="C153" i="6" s="1"/>
  <c r="F153" i="5"/>
  <c r="H153" i="5" s="1"/>
  <c r="I153" i="5" s="1"/>
  <c r="C154" i="5" s="1"/>
  <c r="F152" i="4"/>
  <c r="H152" i="4" s="1"/>
  <c r="I152" i="4" s="1"/>
  <c r="C153" i="4" s="1"/>
  <c r="B153" i="4" s="1"/>
  <c r="F195" i="2"/>
  <c r="H195" i="2" s="1"/>
  <c r="I195" i="2" s="1"/>
  <c r="C196" i="2" s="1"/>
  <c r="D153" i="6" l="1"/>
  <c r="E153" i="6" s="1"/>
  <c r="G153" i="6" s="1"/>
  <c r="B153" i="6"/>
  <c r="D154" i="5"/>
  <c r="E154" i="5" s="1"/>
  <c r="G154" i="5" s="1"/>
  <c r="B154" i="5"/>
  <c r="D196" i="2"/>
  <c r="E196" i="2" s="1"/>
  <c r="G196" i="2" s="1"/>
  <c r="B196" i="2"/>
  <c r="D153" i="4"/>
  <c r="E153" i="4" s="1"/>
  <c r="G153" i="4" s="1"/>
  <c r="F153" i="6" l="1"/>
  <c r="H153" i="6" s="1"/>
  <c r="I153" i="6" s="1"/>
  <c r="C154" i="6" s="1"/>
  <c r="F154" i="5"/>
  <c r="H154" i="5" s="1"/>
  <c r="I154" i="5" s="1"/>
  <c r="C155" i="5" s="1"/>
  <c r="F153" i="4"/>
  <c r="H153" i="4" s="1"/>
  <c r="I153" i="4" s="1"/>
  <c r="C154" i="4" s="1"/>
  <c r="B154" i="4" s="1"/>
  <c r="F196" i="2"/>
  <c r="H196" i="2" s="1"/>
  <c r="I196" i="2" s="1"/>
  <c r="C197" i="2" s="1"/>
  <c r="D154" i="6" l="1"/>
  <c r="E154" i="6" s="1"/>
  <c r="G154" i="6" s="1"/>
  <c r="B154" i="6"/>
  <c r="D155" i="5"/>
  <c r="E155" i="5" s="1"/>
  <c r="G155" i="5" s="1"/>
  <c r="B155" i="5"/>
  <c r="D197" i="2"/>
  <c r="E197" i="2" s="1"/>
  <c r="G197" i="2" s="1"/>
  <c r="B197" i="2"/>
  <c r="D154" i="4"/>
  <c r="E154" i="4" s="1"/>
  <c r="G154" i="4" s="1"/>
  <c r="F154" i="6" l="1"/>
  <c r="H154" i="6" s="1"/>
  <c r="I154" i="6" s="1"/>
  <c r="C155" i="6" s="1"/>
  <c r="F155" i="5"/>
  <c r="H155" i="5" s="1"/>
  <c r="I155" i="5" s="1"/>
  <c r="C156" i="5" s="1"/>
  <c r="F154" i="4"/>
  <c r="H154" i="4" s="1"/>
  <c r="I154" i="4" s="1"/>
  <c r="C155" i="4" s="1"/>
  <c r="B155" i="4" s="1"/>
  <c r="F197" i="2"/>
  <c r="H197" i="2" s="1"/>
  <c r="I197" i="2" s="1"/>
  <c r="C198" i="2" s="1"/>
  <c r="D155" i="6" l="1"/>
  <c r="E155" i="6" s="1"/>
  <c r="G155" i="6" s="1"/>
  <c r="B155" i="6"/>
  <c r="D156" i="5"/>
  <c r="E156" i="5" s="1"/>
  <c r="G156" i="5" s="1"/>
  <c r="B156" i="5"/>
  <c r="D198" i="2"/>
  <c r="E198" i="2" s="1"/>
  <c r="G198" i="2" s="1"/>
  <c r="F198" i="2" s="1"/>
  <c r="H198" i="2" s="1"/>
  <c r="I198" i="2" s="1"/>
  <c r="C199" i="2" s="1"/>
  <c r="B198" i="2"/>
  <c r="D155" i="4"/>
  <c r="E155" i="4" s="1"/>
  <c r="G155" i="4" s="1"/>
  <c r="F155" i="6" l="1"/>
  <c r="H155" i="6" s="1"/>
  <c r="I155" i="6" s="1"/>
  <c r="C156" i="6" s="1"/>
  <c r="F156" i="5"/>
  <c r="H156" i="5" s="1"/>
  <c r="I156" i="5" s="1"/>
  <c r="C157" i="5" s="1"/>
  <c r="D199" i="2"/>
  <c r="E199" i="2" s="1"/>
  <c r="G199" i="2" s="1"/>
  <c r="F199" i="2" s="1"/>
  <c r="H199" i="2" s="1"/>
  <c r="I199" i="2" s="1"/>
  <c r="C200" i="2" s="1"/>
  <c r="B199" i="2"/>
  <c r="F155" i="4"/>
  <c r="H155" i="4" s="1"/>
  <c r="I155" i="4" s="1"/>
  <c r="C156" i="4" s="1"/>
  <c r="B156" i="4" s="1"/>
  <c r="D156" i="6" l="1"/>
  <c r="E156" i="6" s="1"/>
  <c r="G156" i="6" s="1"/>
  <c r="B156" i="6"/>
  <c r="D157" i="5"/>
  <c r="E157" i="5" s="1"/>
  <c r="G157" i="5" s="1"/>
  <c r="B157" i="5"/>
  <c r="D200" i="2"/>
  <c r="E200" i="2" s="1"/>
  <c r="G200" i="2" s="1"/>
  <c r="F200" i="2" s="1"/>
  <c r="H200" i="2" s="1"/>
  <c r="I200" i="2" s="1"/>
  <c r="C201" i="2" s="1"/>
  <c r="B200" i="2"/>
  <c r="D156" i="4"/>
  <c r="E156" i="4" s="1"/>
  <c r="G156" i="4" s="1"/>
  <c r="F156" i="6" l="1"/>
  <c r="H156" i="6" s="1"/>
  <c r="I156" i="6" s="1"/>
  <c r="C157" i="6" s="1"/>
  <c r="F157" i="5"/>
  <c r="H157" i="5" s="1"/>
  <c r="I157" i="5" s="1"/>
  <c r="C158" i="5" s="1"/>
  <c r="D201" i="2"/>
  <c r="E201" i="2" s="1"/>
  <c r="G201" i="2" s="1"/>
  <c r="F201" i="2" s="1"/>
  <c r="H201" i="2" s="1"/>
  <c r="I201" i="2" s="1"/>
  <c r="C202" i="2" s="1"/>
  <c r="B201" i="2"/>
  <c r="F156" i="4"/>
  <c r="H156" i="4" s="1"/>
  <c r="I156" i="4" s="1"/>
  <c r="C157" i="4" s="1"/>
  <c r="B157" i="4" s="1"/>
  <c r="B157" i="6" l="1"/>
  <c r="D157" i="6"/>
  <c r="E157" i="6" s="1"/>
  <c r="G157" i="6" s="1"/>
  <c r="F157" i="6" s="1"/>
  <c r="D158" i="5"/>
  <c r="E158" i="5" s="1"/>
  <c r="G158" i="5" s="1"/>
  <c r="B158" i="5"/>
  <c r="D202" i="2"/>
  <c r="E202" i="2" s="1"/>
  <c r="G202" i="2" s="1"/>
  <c r="F202" i="2" s="1"/>
  <c r="H202" i="2" s="1"/>
  <c r="I202" i="2" s="1"/>
  <c r="C203" i="2" s="1"/>
  <c r="B202" i="2"/>
  <c r="D157" i="4"/>
  <c r="E157" i="4" s="1"/>
  <c r="G157" i="4" s="1"/>
  <c r="H157" i="6" l="1"/>
  <c r="I157" i="6" s="1"/>
  <c r="C158" i="6" s="1"/>
  <c r="F158" i="5"/>
  <c r="H158" i="5" s="1"/>
  <c r="I158" i="5" s="1"/>
  <c r="C159" i="5" s="1"/>
  <c r="D203" i="2"/>
  <c r="E203" i="2" s="1"/>
  <c r="G203" i="2" s="1"/>
  <c r="F203" i="2" s="1"/>
  <c r="B203" i="2"/>
  <c r="F157" i="4"/>
  <c r="H157" i="4" s="1"/>
  <c r="I157" i="4" s="1"/>
  <c r="C158" i="4" s="1"/>
  <c r="B158" i="4" s="1"/>
  <c r="B158" i="6" l="1"/>
  <c r="D158" i="6"/>
  <c r="E158" i="6" s="1"/>
  <c r="G158" i="6" s="1"/>
  <c r="F158" i="6" s="1"/>
  <c r="D159" i="5"/>
  <c r="E159" i="5" s="1"/>
  <c r="G159" i="5" s="1"/>
  <c r="B159" i="5"/>
  <c r="D158" i="4"/>
  <c r="E158" i="4" s="1"/>
  <c r="G158" i="4" s="1"/>
  <c r="H203" i="2"/>
  <c r="I203" i="2" s="1"/>
  <c r="C204" i="2" s="1"/>
  <c r="H158" i="6" l="1"/>
  <c r="I158" i="6" s="1"/>
  <c r="C159" i="6" s="1"/>
  <c r="F159" i="5"/>
  <c r="H159" i="5" s="1"/>
  <c r="I159" i="5" s="1"/>
  <c r="C160" i="5" s="1"/>
  <c r="D204" i="2"/>
  <c r="E204" i="2" s="1"/>
  <c r="G204" i="2" s="1"/>
  <c r="F204" i="2" s="1"/>
  <c r="B204" i="2"/>
  <c r="F158" i="4"/>
  <c r="H158" i="4" s="1"/>
  <c r="I158" i="4" s="1"/>
  <c r="C159" i="4" s="1"/>
  <c r="B159" i="4" s="1"/>
  <c r="B159" i="6" l="1"/>
  <c r="D159" i="6"/>
  <c r="E159" i="6" s="1"/>
  <c r="G159" i="6" s="1"/>
  <c r="F159" i="6" s="1"/>
  <c r="D160" i="5"/>
  <c r="E160" i="5" s="1"/>
  <c r="G160" i="5" s="1"/>
  <c r="B160" i="5"/>
  <c r="D159" i="4"/>
  <c r="E159" i="4" s="1"/>
  <c r="G159" i="4" s="1"/>
  <c r="H204" i="2"/>
  <c r="I204" i="2" s="1"/>
  <c r="C205" i="2" s="1"/>
  <c r="H159" i="6" l="1"/>
  <c r="I159" i="6" s="1"/>
  <c r="C160" i="6" s="1"/>
  <c r="F160" i="5"/>
  <c r="H160" i="5" s="1"/>
  <c r="I160" i="5" s="1"/>
  <c r="C161" i="5" s="1"/>
  <c r="D205" i="2"/>
  <c r="E205" i="2" s="1"/>
  <c r="G205" i="2" s="1"/>
  <c r="B205" i="2"/>
  <c r="F159" i="4"/>
  <c r="H159" i="4" s="1"/>
  <c r="I159" i="4" s="1"/>
  <c r="C160" i="4" s="1"/>
  <c r="B160" i="4" s="1"/>
  <c r="B160" i="6" l="1"/>
  <c r="D160" i="6"/>
  <c r="E160" i="6" s="1"/>
  <c r="G160" i="6" s="1"/>
  <c r="F160" i="6" s="1"/>
  <c r="B161" i="5"/>
  <c r="D161" i="5"/>
  <c r="E161" i="5" s="1"/>
  <c r="G161" i="5" s="1"/>
  <c r="D160" i="4"/>
  <c r="E160" i="4" s="1"/>
  <c r="G160" i="4" s="1"/>
  <c r="F205" i="2"/>
  <c r="H205" i="2" s="1"/>
  <c r="I205" i="2" s="1"/>
  <c r="C206" i="2" s="1"/>
  <c r="H160" i="6" l="1"/>
  <c r="I160" i="6" s="1"/>
  <c r="C161" i="6" s="1"/>
  <c r="F161" i="5"/>
  <c r="H161" i="5" s="1"/>
  <c r="I161" i="5" s="1"/>
  <c r="C162" i="5" s="1"/>
  <c r="D206" i="2"/>
  <c r="E206" i="2" s="1"/>
  <c r="G206" i="2" s="1"/>
  <c r="F206" i="2" s="1"/>
  <c r="H206" i="2" s="1"/>
  <c r="I206" i="2" s="1"/>
  <c r="C207" i="2" s="1"/>
  <c r="B206" i="2"/>
  <c r="F160" i="4"/>
  <c r="H160" i="4" s="1"/>
  <c r="I160" i="4" s="1"/>
  <c r="C161" i="4" s="1"/>
  <c r="B161" i="4" s="1"/>
  <c r="B161" i="6" l="1"/>
  <c r="D161" i="6"/>
  <c r="E161" i="6" s="1"/>
  <c r="G161" i="6" s="1"/>
  <c r="F161" i="6" s="1"/>
  <c r="D162" i="5"/>
  <c r="E162" i="5" s="1"/>
  <c r="G162" i="5" s="1"/>
  <c r="B162" i="5"/>
  <c r="D207" i="2"/>
  <c r="E207" i="2" s="1"/>
  <c r="G207" i="2" s="1"/>
  <c r="F207" i="2" s="1"/>
  <c r="B207" i="2"/>
  <c r="D161" i="4"/>
  <c r="E161" i="4" s="1"/>
  <c r="G161" i="4" s="1"/>
  <c r="H161" i="6" l="1"/>
  <c r="I161" i="6" s="1"/>
  <c r="C162" i="6" s="1"/>
  <c r="F162" i="5"/>
  <c r="H162" i="5" s="1"/>
  <c r="I162" i="5" s="1"/>
  <c r="C163" i="5" s="1"/>
  <c r="F161" i="4"/>
  <c r="H161" i="4" s="1"/>
  <c r="I161" i="4" s="1"/>
  <c r="C162" i="4" s="1"/>
  <c r="B162" i="4" s="1"/>
  <c r="H207" i="2"/>
  <c r="I207" i="2" s="1"/>
  <c r="C208" i="2" s="1"/>
  <c r="B162" i="6" l="1"/>
  <c r="D162" i="6"/>
  <c r="E162" i="6" s="1"/>
  <c r="G162" i="6" s="1"/>
  <c r="F162" i="6" s="1"/>
  <c r="B163" i="5"/>
  <c r="D163" i="5"/>
  <c r="E163" i="5" s="1"/>
  <c r="G163" i="5" s="1"/>
  <c r="D208" i="2"/>
  <c r="E208" i="2" s="1"/>
  <c r="G208" i="2" s="1"/>
  <c r="F208" i="2" s="1"/>
  <c r="B208" i="2"/>
  <c r="D162" i="4"/>
  <c r="E162" i="4" s="1"/>
  <c r="G162" i="4" s="1"/>
  <c r="H162" i="6" l="1"/>
  <c r="I162" i="6" s="1"/>
  <c r="C163" i="6" s="1"/>
  <c r="F163" i="5"/>
  <c r="H163" i="5" s="1"/>
  <c r="I163" i="5" s="1"/>
  <c r="C164" i="5" s="1"/>
  <c r="F162" i="4"/>
  <c r="H162" i="4" s="1"/>
  <c r="I162" i="4" s="1"/>
  <c r="C163" i="4" s="1"/>
  <c r="B163" i="4" s="1"/>
  <c r="H208" i="2"/>
  <c r="I208" i="2" s="1"/>
  <c r="C209" i="2" s="1"/>
  <c r="B163" i="6" l="1"/>
  <c r="D163" i="6"/>
  <c r="E163" i="6" s="1"/>
  <c r="G163" i="6" s="1"/>
  <c r="F163" i="6" s="1"/>
  <c r="D164" i="5"/>
  <c r="E164" i="5" s="1"/>
  <c r="G164" i="5" s="1"/>
  <c r="B164" i="5"/>
  <c r="D209" i="2"/>
  <c r="E209" i="2" s="1"/>
  <c r="G209" i="2" s="1"/>
  <c r="F209" i="2" s="1"/>
  <c r="B209" i="2"/>
  <c r="D163" i="4"/>
  <c r="E163" i="4" s="1"/>
  <c r="G163" i="4" s="1"/>
  <c r="H163" i="6" l="1"/>
  <c r="I163" i="6" s="1"/>
  <c r="C164" i="6" s="1"/>
  <c r="F164" i="5"/>
  <c r="H164" i="5" s="1"/>
  <c r="I164" i="5" s="1"/>
  <c r="C165" i="5" s="1"/>
  <c r="F163" i="4"/>
  <c r="H163" i="4" s="1"/>
  <c r="I163" i="4" s="1"/>
  <c r="C164" i="4" s="1"/>
  <c r="B164" i="4" s="1"/>
  <c r="H209" i="2"/>
  <c r="I209" i="2" s="1"/>
  <c r="C210" i="2" s="1"/>
  <c r="B164" i="6" l="1"/>
  <c r="D164" i="6"/>
  <c r="E164" i="6" s="1"/>
  <c r="G164" i="6" s="1"/>
  <c r="F164" i="6" s="1"/>
  <c r="B165" i="5"/>
  <c r="D165" i="5"/>
  <c r="E165" i="5" s="1"/>
  <c r="G165" i="5" s="1"/>
  <c r="D210" i="2"/>
  <c r="E210" i="2" s="1"/>
  <c r="G210" i="2" s="1"/>
  <c r="F210" i="2" s="1"/>
  <c r="B210" i="2"/>
  <c r="D164" i="4"/>
  <c r="E164" i="4" s="1"/>
  <c r="G164" i="4" s="1"/>
  <c r="H164" i="6" l="1"/>
  <c r="I164" i="6" s="1"/>
  <c r="C165" i="6" s="1"/>
  <c r="F165" i="5"/>
  <c r="H165" i="5" s="1"/>
  <c r="I165" i="5" s="1"/>
  <c r="C166" i="5" s="1"/>
  <c r="F164" i="4"/>
  <c r="H164" i="4" s="1"/>
  <c r="I164" i="4" s="1"/>
  <c r="C165" i="4" s="1"/>
  <c r="B165" i="4" s="1"/>
  <c r="H210" i="2"/>
  <c r="I210" i="2" s="1"/>
  <c r="C211" i="2" s="1"/>
  <c r="D165" i="6" l="1"/>
  <c r="E165" i="6" s="1"/>
  <c r="G165" i="6" s="1"/>
  <c r="B165" i="6"/>
  <c r="D166" i="5"/>
  <c r="E166" i="5" s="1"/>
  <c r="G166" i="5" s="1"/>
  <c r="B166" i="5"/>
  <c r="D211" i="2"/>
  <c r="E211" i="2" s="1"/>
  <c r="G211" i="2" s="1"/>
  <c r="B211" i="2"/>
  <c r="D165" i="4"/>
  <c r="E165" i="4" s="1"/>
  <c r="G165" i="4" s="1"/>
  <c r="F165" i="6" l="1"/>
  <c r="H165" i="6" s="1"/>
  <c r="I165" i="6" s="1"/>
  <c r="C166" i="6" s="1"/>
  <c r="F166" i="5"/>
  <c r="H166" i="5" s="1"/>
  <c r="I166" i="5" s="1"/>
  <c r="C167" i="5" s="1"/>
  <c r="F165" i="4"/>
  <c r="H165" i="4" s="1"/>
  <c r="I165" i="4" s="1"/>
  <c r="C166" i="4" s="1"/>
  <c r="B166" i="4" s="1"/>
  <c r="F211" i="2"/>
  <c r="H211" i="2" s="1"/>
  <c r="I211" i="2" s="1"/>
  <c r="C212" i="2" s="1"/>
  <c r="D166" i="6" l="1"/>
  <c r="E166" i="6" s="1"/>
  <c r="G166" i="6" s="1"/>
  <c r="B166" i="6"/>
  <c r="B167" i="5"/>
  <c r="D167" i="5"/>
  <c r="E167" i="5" s="1"/>
  <c r="G167" i="5" s="1"/>
  <c r="D212" i="2"/>
  <c r="E212" i="2" s="1"/>
  <c r="G212" i="2" s="1"/>
  <c r="F212" i="2" s="1"/>
  <c r="H212" i="2" s="1"/>
  <c r="I212" i="2" s="1"/>
  <c r="C213" i="2" s="1"/>
  <c r="B212" i="2"/>
  <c r="D166" i="4"/>
  <c r="E166" i="4" s="1"/>
  <c r="G166" i="4" s="1"/>
  <c r="F166" i="6" l="1"/>
  <c r="H166" i="6" s="1"/>
  <c r="I166" i="6" s="1"/>
  <c r="C167" i="6" s="1"/>
  <c r="F167" i="5"/>
  <c r="H167" i="5" s="1"/>
  <c r="I167" i="5" s="1"/>
  <c r="C168" i="5" s="1"/>
  <c r="D213" i="2"/>
  <c r="E213" i="2" s="1"/>
  <c r="G213" i="2" s="1"/>
  <c r="F213" i="2" s="1"/>
  <c r="B213" i="2"/>
  <c r="F166" i="4"/>
  <c r="H166" i="4" s="1"/>
  <c r="I166" i="4" s="1"/>
  <c r="C167" i="4" s="1"/>
  <c r="B167" i="4" s="1"/>
  <c r="B167" i="6" l="1"/>
  <c r="D167" i="6"/>
  <c r="E167" i="6" s="1"/>
  <c r="G167" i="6" s="1"/>
  <c r="F167" i="6" s="1"/>
  <c r="D168" i="5"/>
  <c r="E168" i="5" s="1"/>
  <c r="G168" i="5" s="1"/>
  <c r="B168" i="5"/>
  <c r="D167" i="4"/>
  <c r="E167" i="4" s="1"/>
  <c r="G167" i="4" s="1"/>
  <c r="H213" i="2"/>
  <c r="I213" i="2" s="1"/>
  <c r="C214" i="2" s="1"/>
  <c r="H167" i="6" l="1"/>
  <c r="I167" i="6" s="1"/>
  <c r="C168" i="6" s="1"/>
  <c r="F168" i="5"/>
  <c r="H168" i="5" s="1"/>
  <c r="I168" i="5" s="1"/>
  <c r="C169" i="5" s="1"/>
  <c r="D214" i="2"/>
  <c r="E214" i="2" s="1"/>
  <c r="G214" i="2" s="1"/>
  <c r="F214" i="2" s="1"/>
  <c r="B214" i="2"/>
  <c r="F167" i="4"/>
  <c r="H167" i="4" s="1"/>
  <c r="I167" i="4" s="1"/>
  <c r="C168" i="4" s="1"/>
  <c r="B168" i="4" s="1"/>
  <c r="B168" i="6" l="1"/>
  <c r="D168" i="6"/>
  <c r="E168" i="6" s="1"/>
  <c r="G168" i="6" s="1"/>
  <c r="F168" i="6" s="1"/>
  <c r="D169" i="5"/>
  <c r="E169" i="5" s="1"/>
  <c r="G169" i="5" s="1"/>
  <c r="B169" i="5"/>
  <c r="D168" i="4"/>
  <c r="E168" i="4" s="1"/>
  <c r="G168" i="4" s="1"/>
  <c r="H214" i="2"/>
  <c r="I214" i="2" s="1"/>
  <c r="C215" i="2" s="1"/>
  <c r="H168" i="6" l="1"/>
  <c r="I168" i="6" s="1"/>
  <c r="C169" i="6" s="1"/>
  <c r="F169" i="5"/>
  <c r="H169" i="5" s="1"/>
  <c r="I169" i="5" s="1"/>
  <c r="C170" i="5" s="1"/>
  <c r="D215" i="2"/>
  <c r="E215" i="2" s="1"/>
  <c r="G215" i="2" s="1"/>
  <c r="F215" i="2" s="1"/>
  <c r="B215" i="2"/>
  <c r="F168" i="4"/>
  <c r="H168" i="4" s="1"/>
  <c r="I168" i="4" s="1"/>
  <c r="C169" i="4" s="1"/>
  <c r="B169" i="4" s="1"/>
  <c r="B169" i="6" l="1"/>
  <c r="D169" i="6"/>
  <c r="E169" i="6" s="1"/>
  <c r="G169" i="6" s="1"/>
  <c r="F169" i="6" s="1"/>
  <c r="B170" i="5"/>
  <c r="D170" i="5"/>
  <c r="E170" i="5" s="1"/>
  <c r="G170" i="5" s="1"/>
  <c r="D169" i="4"/>
  <c r="E169" i="4" s="1"/>
  <c r="G169" i="4" s="1"/>
  <c r="H215" i="2"/>
  <c r="I215" i="2" s="1"/>
  <c r="C216" i="2" s="1"/>
  <c r="H169" i="6" l="1"/>
  <c r="I169" i="6" s="1"/>
  <c r="C170" i="6" s="1"/>
  <c r="F170" i="5"/>
  <c r="H170" i="5" s="1"/>
  <c r="I170" i="5" s="1"/>
  <c r="C171" i="5" s="1"/>
  <c r="D216" i="2"/>
  <c r="E216" i="2" s="1"/>
  <c r="G216" i="2" s="1"/>
  <c r="B216" i="2"/>
  <c r="F169" i="4"/>
  <c r="H169" i="4" s="1"/>
  <c r="I169" i="4" s="1"/>
  <c r="C170" i="4" s="1"/>
  <c r="B170" i="4" s="1"/>
  <c r="B170" i="6" l="1"/>
  <c r="D170" i="6"/>
  <c r="E170" i="6" s="1"/>
  <c r="G170" i="6" s="1"/>
  <c r="F170" i="6" s="1"/>
  <c r="D171" i="5"/>
  <c r="E171" i="5" s="1"/>
  <c r="G171" i="5" s="1"/>
  <c r="B171" i="5"/>
  <c r="D170" i="4"/>
  <c r="E170" i="4" s="1"/>
  <c r="G170" i="4" s="1"/>
  <c r="F216" i="2"/>
  <c r="H216" i="2" s="1"/>
  <c r="I216" i="2" s="1"/>
  <c r="C217" i="2" s="1"/>
  <c r="H170" i="6" l="1"/>
  <c r="I170" i="6" s="1"/>
  <c r="C171" i="6" s="1"/>
  <c r="F171" i="5"/>
  <c r="H171" i="5" s="1"/>
  <c r="I171" i="5" s="1"/>
  <c r="C172" i="5" s="1"/>
  <c r="D217" i="2"/>
  <c r="E217" i="2" s="1"/>
  <c r="G217" i="2" s="1"/>
  <c r="F217" i="2" s="1"/>
  <c r="H217" i="2" s="1"/>
  <c r="I217" i="2" s="1"/>
  <c r="C218" i="2" s="1"/>
  <c r="B217" i="2"/>
  <c r="F170" i="4"/>
  <c r="H170" i="4" s="1"/>
  <c r="I170" i="4" s="1"/>
  <c r="C171" i="4" s="1"/>
  <c r="B171" i="4" s="1"/>
  <c r="B171" i="6" l="1"/>
  <c r="D171" i="6"/>
  <c r="E171" i="6" s="1"/>
  <c r="G171" i="6" s="1"/>
  <c r="F171" i="6" s="1"/>
  <c r="D172" i="5"/>
  <c r="E172" i="5" s="1"/>
  <c r="G172" i="5" s="1"/>
  <c r="B172" i="5"/>
  <c r="D218" i="2"/>
  <c r="E218" i="2" s="1"/>
  <c r="G218" i="2" s="1"/>
  <c r="F218" i="2" s="1"/>
  <c r="H218" i="2" s="1"/>
  <c r="I218" i="2" s="1"/>
  <c r="C219" i="2" s="1"/>
  <c r="B218" i="2"/>
  <c r="D171" i="4"/>
  <c r="E171" i="4" s="1"/>
  <c r="G171" i="4" s="1"/>
  <c r="H171" i="6" l="1"/>
  <c r="I171" i="6" s="1"/>
  <c r="C172" i="6" s="1"/>
  <c r="F172" i="5"/>
  <c r="H172" i="5" s="1"/>
  <c r="I172" i="5" s="1"/>
  <c r="C173" i="5" s="1"/>
  <c r="D219" i="2"/>
  <c r="E219" i="2" s="1"/>
  <c r="G219" i="2" s="1"/>
  <c r="F219" i="2" s="1"/>
  <c r="B219" i="2"/>
  <c r="F171" i="4"/>
  <c r="H171" i="4" s="1"/>
  <c r="I171" i="4" s="1"/>
  <c r="C172" i="4" s="1"/>
  <c r="B172" i="4" s="1"/>
  <c r="D172" i="6" l="1"/>
  <c r="E172" i="6" s="1"/>
  <c r="G172" i="6" s="1"/>
  <c r="B172" i="6"/>
  <c r="B173" i="5"/>
  <c r="D173" i="5"/>
  <c r="E173" i="5" s="1"/>
  <c r="G173" i="5" s="1"/>
  <c r="D172" i="4"/>
  <c r="E172" i="4" s="1"/>
  <c r="G172" i="4" s="1"/>
  <c r="H219" i="2"/>
  <c r="I219" i="2" s="1"/>
  <c r="C220" i="2" s="1"/>
  <c r="F172" i="6" l="1"/>
  <c r="H172" i="6" s="1"/>
  <c r="I172" i="6" s="1"/>
  <c r="C173" i="6" s="1"/>
  <c r="F173" i="5"/>
  <c r="H173" i="5" s="1"/>
  <c r="I173" i="5" s="1"/>
  <c r="C174" i="5" s="1"/>
  <c r="D220" i="2"/>
  <c r="E220" i="2" s="1"/>
  <c r="G220" i="2" s="1"/>
  <c r="B220" i="2"/>
  <c r="F172" i="4"/>
  <c r="H172" i="4" s="1"/>
  <c r="I172" i="4" s="1"/>
  <c r="C173" i="4" s="1"/>
  <c r="B173" i="4" s="1"/>
  <c r="D173" i="6" l="1"/>
  <c r="E173" i="6" s="1"/>
  <c r="G173" i="6" s="1"/>
  <c r="B173" i="6"/>
  <c r="D174" i="5"/>
  <c r="E174" i="5" s="1"/>
  <c r="G174" i="5" s="1"/>
  <c r="B174" i="5"/>
  <c r="D173" i="4"/>
  <c r="E173" i="4" s="1"/>
  <c r="G173" i="4" s="1"/>
  <c r="F220" i="2"/>
  <c r="H220" i="2" s="1"/>
  <c r="I220" i="2" s="1"/>
  <c r="C221" i="2" s="1"/>
  <c r="F173" i="6" l="1"/>
  <c r="H173" i="6" s="1"/>
  <c r="I173" i="6" s="1"/>
  <c r="C174" i="6" s="1"/>
  <c r="F174" i="5"/>
  <c r="H174" i="5" s="1"/>
  <c r="I174" i="5" s="1"/>
  <c r="C175" i="5" s="1"/>
  <c r="D221" i="2"/>
  <c r="E221" i="2" s="1"/>
  <c r="G221" i="2" s="1"/>
  <c r="B221" i="2"/>
  <c r="F173" i="4"/>
  <c r="H173" i="4" s="1"/>
  <c r="I173" i="4" s="1"/>
  <c r="C174" i="4" s="1"/>
  <c r="B174" i="4" s="1"/>
  <c r="D174" i="6" l="1"/>
  <c r="E174" i="6" s="1"/>
  <c r="G174" i="6" s="1"/>
  <c r="B174" i="6"/>
  <c r="D175" i="5"/>
  <c r="E175" i="5" s="1"/>
  <c r="G175" i="5" s="1"/>
  <c r="B175" i="5"/>
  <c r="D174" i="4"/>
  <c r="E174" i="4" s="1"/>
  <c r="G174" i="4" s="1"/>
  <c r="F221" i="2"/>
  <c r="H221" i="2" s="1"/>
  <c r="I221" i="2" s="1"/>
  <c r="C222" i="2" s="1"/>
  <c r="F174" i="6" l="1"/>
  <c r="H174" i="6" s="1"/>
  <c r="I174" i="6" s="1"/>
  <c r="C175" i="6" s="1"/>
  <c r="F175" i="5"/>
  <c r="H175" i="5" s="1"/>
  <c r="I175" i="5" s="1"/>
  <c r="C176" i="5" s="1"/>
  <c r="D222" i="2"/>
  <c r="E222" i="2" s="1"/>
  <c r="G222" i="2" s="1"/>
  <c r="F222" i="2" s="1"/>
  <c r="H222" i="2" s="1"/>
  <c r="I222" i="2" s="1"/>
  <c r="C223" i="2" s="1"/>
  <c r="B222" i="2"/>
  <c r="F174" i="4"/>
  <c r="H174" i="4" s="1"/>
  <c r="I174" i="4" s="1"/>
  <c r="C175" i="4" s="1"/>
  <c r="B175" i="4" s="1"/>
  <c r="B175" i="6" l="1"/>
  <c r="D175" i="6"/>
  <c r="E175" i="6" s="1"/>
  <c r="G175" i="6" s="1"/>
  <c r="D176" i="5"/>
  <c r="E176" i="5" s="1"/>
  <c r="G176" i="5" s="1"/>
  <c r="B176" i="5"/>
  <c r="D223" i="2"/>
  <c r="E223" i="2" s="1"/>
  <c r="G223" i="2" s="1"/>
  <c r="B223" i="2"/>
  <c r="D175" i="4"/>
  <c r="E175" i="4" s="1"/>
  <c r="G175" i="4" s="1"/>
  <c r="F175" i="6" l="1"/>
  <c r="H175" i="6" s="1"/>
  <c r="I175" i="6" s="1"/>
  <c r="C176" i="6" s="1"/>
  <c r="F176" i="5"/>
  <c r="H176" i="5" s="1"/>
  <c r="I176" i="5" s="1"/>
  <c r="C177" i="5" s="1"/>
  <c r="F175" i="4"/>
  <c r="H175" i="4" s="1"/>
  <c r="I175" i="4" s="1"/>
  <c r="C176" i="4" s="1"/>
  <c r="B176" i="4" s="1"/>
  <c r="F223" i="2"/>
  <c r="H223" i="2" s="1"/>
  <c r="I223" i="2" s="1"/>
  <c r="C224" i="2" s="1"/>
  <c r="B176" i="6" l="1"/>
  <c r="D176" i="6"/>
  <c r="E176" i="6" s="1"/>
  <c r="G176" i="6" s="1"/>
  <c r="F176" i="6" s="1"/>
  <c r="D177" i="5"/>
  <c r="E177" i="5" s="1"/>
  <c r="G177" i="5" s="1"/>
  <c r="B177" i="5"/>
  <c r="D224" i="2"/>
  <c r="E224" i="2" s="1"/>
  <c r="G224" i="2" s="1"/>
  <c r="B224" i="2"/>
  <c r="D176" i="4"/>
  <c r="E176" i="4" s="1"/>
  <c r="G176" i="4" s="1"/>
  <c r="H176" i="6" l="1"/>
  <c r="I176" i="6" s="1"/>
  <c r="C177" i="6" s="1"/>
  <c r="F177" i="5"/>
  <c r="H177" i="5" s="1"/>
  <c r="I177" i="5" s="1"/>
  <c r="C178" i="5" s="1"/>
  <c r="F176" i="4"/>
  <c r="H176" i="4" s="1"/>
  <c r="I176" i="4" s="1"/>
  <c r="C177" i="4" s="1"/>
  <c r="B177" i="4" s="1"/>
  <c r="F224" i="2"/>
  <c r="H224" i="2" s="1"/>
  <c r="I224" i="2" s="1"/>
  <c r="C225" i="2" s="1"/>
  <c r="D177" i="6" l="1"/>
  <c r="E177" i="6" s="1"/>
  <c r="G177" i="6" s="1"/>
  <c r="F177" i="6" s="1"/>
  <c r="B177" i="6"/>
  <c r="D178" i="5"/>
  <c r="E178" i="5" s="1"/>
  <c r="G178" i="5" s="1"/>
  <c r="B178" i="5"/>
  <c r="D225" i="2"/>
  <c r="E225" i="2" s="1"/>
  <c r="G225" i="2" s="1"/>
  <c r="B225" i="2"/>
  <c r="D177" i="4"/>
  <c r="E177" i="4" s="1"/>
  <c r="G177" i="4" s="1"/>
  <c r="H177" i="6" l="1"/>
  <c r="I177" i="6" s="1"/>
  <c r="C178" i="6" s="1"/>
  <c r="F178" i="5"/>
  <c r="H178" i="5" s="1"/>
  <c r="I178" i="5" s="1"/>
  <c r="C179" i="5" s="1"/>
  <c r="F177" i="4"/>
  <c r="H177" i="4" s="1"/>
  <c r="I177" i="4" s="1"/>
  <c r="C178" i="4" s="1"/>
  <c r="B178" i="4" s="1"/>
  <c r="F225" i="2"/>
  <c r="H225" i="2" s="1"/>
  <c r="I225" i="2" s="1"/>
  <c r="C226" i="2" s="1"/>
  <c r="D178" i="6" l="1"/>
  <c r="E178" i="6" s="1"/>
  <c r="G178" i="6" s="1"/>
  <c r="B178" i="6"/>
  <c r="D179" i="5"/>
  <c r="E179" i="5" s="1"/>
  <c r="G179" i="5" s="1"/>
  <c r="B179" i="5"/>
  <c r="D226" i="2"/>
  <c r="E226" i="2" s="1"/>
  <c r="G226" i="2" s="1"/>
  <c r="B226" i="2"/>
  <c r="D178" i="4"/>
  <c r="E178" i="4" s="1"/>
  <c r="G178" i="4" s="1"/>
  <c r="F178" i="6" l="1"/>
  <c r="H178" i="6" s="1"/>
  <c r="I178" i="6" s="1"/>
  <c r="C179" i="6" s="1"/>
  <c r="F179" i="5"/>
  <c r="H179" i="5" s="1"/>
  <c r="I179" i="5" s="1"/>
  <c r="C180" i="5" s="1"/>
  <c r="F178" i="4"/>
  <c r="H178" i="4" s="1"/>
  <c r="I178" i="4" s="1"/>
  <c r="C179" i="4" s="1"/>
  <c r="B179" i="4" s="1"/>
  <c r="F226" i="2"/>
  <c r="H226" i="2" s="1"/>
  <c r="I226" i="2" s="1"/>
  <c r="C227" i="2" s="1"/>
  <c r="D179" i="6" l="1"/>
  <c r="E179" i="6" s="1"/>
  <c r="G179" i="6" s="1"/>
  <c r="F179" i="6" s="1"/>
  <c r="B179" i="6"/>
  <c r="D180" i="5"/>
  <c r="E180" i="5" s="1"/>
  <c r="G180" i="5" s="1"/>
  <c r="B180" i="5"/>
  <c r="D227" i="2"/>
  <c r="E227" i="2" s="1"/>
  <c r="G227" i="2" s="1"/>
  <c r="F227" i="2" s="1"/>
  <c r="H227" i="2" s="1"/>
  <c r="I227" i="2" s="1"/>
  <c r="C228" i="2" s="1"/>
  <c r="B227" i="2"/>
  <c r="D179" i="4"/>
  <c r="E179" i="4" s="1"/>
  <c r="G179" i="4" s="1"/>
  <c r="H179" i="6" l="1"/>
  <c r="I179" i="6" s="1"/>
  <c r="C180" i="6" s="1"/>
  <c r="F180" i="5"/>
  <c r="H180" i="5" s="1"/>
  <c r="I180" i="5" s="1"/>
  <c r="C181" i="5" s="1"/>
  <c r="D228" i="2"/>
  <c r="E228" i="2" s="1"/>
  <c r="G228" i="2" s="1"/>
  <c r="F228" i="2" s="1"/>
  <c r="H228" i="2" s="1"/>
  <c r="I228" i="2" s="1"/>
  <c r="C229" i="2" s="1"/>
  <c r="B228" i="2"/>
  <c r="F179" i="4"/>
  <c r="H179" i="4" s="1"/>
  <c r="I179" i="4" s="1"/>
  <c r="C180" i="4" s="1"/>
  <c r="B180" i="4" s="1"/>
  <c r="B180" i="6" l="1"/>
  <c r="D180" i="6"/>
  <c r="E180" i="6" s="1"/>
  <c r="G180" i="6" s="1"/>
  <c r="F180" i="6" s="1"/>
  <c r="D181" i="5"/>
  <c r="E181" i="5" s="1"/>
  <c r="G181" i="5" s="1"/>
  <c r="B181" i="5"/>
  <c r="D229" i="2"/>
  <c r="E229" i="2" s="1"/>
  <c r="G229" i="2" s="1"/>
  <c r="F229" i="2" s="1"/>
  <c r="B229" i="2"/>
  <c r="D180" i="4"/>
  <c r="E180" i="4" s="1"/>
  <c r="G180" i="4" s="1"/>
  <c r="H180" i="6" l="1"/>
  <c r="I180" i="6" s="1"/>
  <c r="C181" i="6" s="1"/>
  <c r="F181" i="5"/>
  <c r="H181" i="5" s="1"/>
  <c r="I181" i="5" s="1"/>
  <c r="C182" i="5" s="1"/>
  <c r="F180" i="4"/>
  <c r="H180" i="4" s="1"/>
  <c r="I180" i="4" s="1"/>
  <c r="C181" i="4" s="1"/>
  <c r="B181" i="4" s="1"/>
  <c r="H229" i="2"/>
  <c r="I229" i="2" s="1"/>
  <c r="C230" i="2" s="1"/>
  <c r="D181" i="6" l="1"/>
  <c r="E181" i="6" s="1"/>
  <c r="G181" i="6" s="1"/>
  <c r="B181" i="6"/>
  <c r="B182" i="5"/>
  <c r="D182" i="5"/>
  <c r="E182" i="5" s="1"/>
  <c r="G182" i="5" s="1"/>
  <c r="D230" i="2"/>
  <c r="E230" i="2" s="1"/>
  <c r="G230" i="2" s="1"/>
  <c r="F230" i="2" s="1"/>
  <c r="H230" i="2" s="1"/>
  <c r="I230" i="2" s="1"/>
  <c r="C231" i="2" s="1"/>
  <c r="B230" i="2"/>
  <c r="D181" i="4"/>
  <c r="E181" i="4" s="1"/>
  <c r="G181" i="4" s="1"/>
  <c r="F181" i="6" l="1"/>
  <c r="H181" i="6" s="1"/>
  <c r="I181" i="6" s="1"/>
  <c r="C182" i="6" s="1"/>
  <c r="F182" i="5"/>
  <c r="H182" i="5" s="1"/>
  <c r="I182" i="5" s="1"/>
  <c r="C183" i="5" s="1"/>
  <c r="D231" i="2"/>
  <c r="E231" i="2" s="1"/>
  <c r="G231" i="2" s="1"/>
  <c r="F231" i="2" s="1"/>
  <c r="H231" i="2" s="1"/>
  <c r="I231" i="2" s="1"/>
  <c r="C232" i="2" s="1"/>
  <c r="B231" i="2"/>
  <c r="F181" i="4"/>
  <c r="H181" i="4" s="1"/>
  <c r="I181" i="4" s="1"/>
  <c r="C182" i="4" s="1"/>
  <c r="B182" i="4" s="1"/>
  <c r="D182" i="6" l="1"/>
  <c r="E182" i="6" s="1"/>
  <c r="G182" i="6" s="1"/>
  <c r="B182" i="6"/>
  <c r="D183" i="5"/>
  <c r="E183" i="5" s="1"/>
  <c r="G183" i="5" s="1"/>
  <c r="B183" i="5"/>
  <c r="D232" i="2"/>
  <c r="E232" i="2" s="1"/>
  <c r="G232" i="2" s="1"/>
  <c r="B232" i="2"/>
  <c r="D182" i="4"/>
  <c r="E182" i="4" s="1"/>
  <c r="G182" i="4" s="1"/>
  <c r="F182" i="6" l="1"/>
  <c r="H182" i="6" s="1"/>
  <c r="I182" i="6" s="1"/>
  <c r="C183" i="6" s="1"/>
  <c r="F183" i="5"/>
  <c r="H183" i="5" s="1"/>
  <c r="I183" i="5" s="1"/>
  <c r="C184" i="5" s="1"/>
  <c r="F182" i="4"/>
  <c r="H182" i="4" s="1"/>
  <c r="I182" i="4" s="1"/>
  <c r="C183" i="4" s="1"/>
  <c r="B183" i="4" s="1"/>
  <c r="F232" i="2"/>
  <c r="H232" i="2" s="1"/>
  <c r="I232" i="2" s="1"/>
  <c r="C233" i="2" s="1"/>
  <c r="D183" i="6" l="1"/>
  <c r="E183" i="6" s="1"/>
  <c r="G183" i="6" s="1"/>
  <c r="B183" i="6"/>
  <c r="D184" i="5"/>
  <c r="E184" i="5" s="1"/>
  <c r="G184" i="5" s="1"/>
  <c r="B184" i="5"/>
  <c r="D233" i="2"/>
  <c r="E233" i="2" s="1"/>
  <c r="G233" i="2" s="1"/>
  <c r="B233" i="2"/>
  <c r="D183" i="4"/>
  <c r="E183" i="4" s="1"/>
  <c r="G183" i="4" s="1"/>
  <c r="F183" i="6" l="1"/>
  <c r="H183" i="6" s="1"/>
  <c r="I183" i="6" s="1"/>
  <c r="C184" i="6" s="1"/>
  <c r="F184" i="5"/>
  <c r="H184" i="5" s="1"/>
  <c r="I184" i="5" s="1"/>
  <c r="C185" i="5" s="1"/>
  <c r="F183" i="4"/>
  <c r="H183" i="4" s="1"/>
  <c r="I183" i="4" s="1"/>
  <c r="C184" i="4" s="1"/>
  <c r="B184" i="4" s="1"/>
  <c r="F233" i="2"/>
  <c r="H233" i="2" s="1"/>
  <c r="I233" i="2" s="1"/>
  <c r="C234" i="2" s="1"/>
  <c r="B184" i="6" l="1"/>
  <c r="D184" i="6"/>
  <c r="E184" i="6" s="1"/>
  <c r="G184" i="6" s="1"/>
  <c r="F184" i="6" s="1"/>
  <c r="D185" i="5"/>
  <c r="E185" i="5" s="1"/>
  <c r="G185" i="5" s="1"/>
  <c r="B185" i="5"/>
  <c r="D234" i="2"/>
  <c r="E234" i="2" s="1"/>
  <c r="G234" i="2" s="1"/>
  <c r="F234" i="2" s="1"/>
  <c r="H234" i="2" s="1"/>
  <c r="I234" i="2" s="1"/>
  <c r="C235" i="2" s="1"/>
  <c r="B234" i="2"/>
  <c r="D184" i="4"/>
  <c r="E184" i="4" s="1"/>
  <c r="G184" i="4" s="1"/>
  <c r="H184" i="6" l="1"/>
  <c r="I184" i="6" s="1"/>
  <c r="C185" i="6" s="1"/>
  <c r="F185" i="5"/>
  <c r="H185" i="5" s="1"/>
  <c r="I185" i="5" s="1"/>
  <c r="C186" i="5" s="1"/>
  <c r="D235" i="2"/>
  <c r="E235" i="2" s="1"/>
  <c r="G235" i="2" s="1"/>
  <c r="F235" i="2" s="1"/>
  <c r="H235" i="2" s="1"/>
  <c r="I235" i="2" s="1"/>
  <c r="C236" i="2" s="1"/>
  <c r="B235" i="2"/>
  <c r="F184" i="4"/>
  <c r="H184" i="4" s="1"/>
  <c r="I184" i="4" s="1"/>
  <c r="C185" i="4" s="1"/>
  <c r="B185" i="4" s="1"/>
  <c r="B185" i="6" l="1"/>
  <c r="D185" i="6"/>
  <c r="E185" i="6" s="1"/>
  <c r="G185" i="6" s="1"/>
  <c r="D186" i="5"/>
  <c r="E186" i="5" s="1"/>
  <c r="G186" i="5" s="1"/>
  <c r="B186" i="5"/>
  <c r="D236" i="2"/>
  <c r="E236" i="2" s="1"/>
  <c r="G236" i="2" s="1"/>
  <c r="F236" i="2" s="1"/>
  <c r="H236" i="2" s="1"/>
  <c r="I236" i="2" s="1"/>
  <c r="C237" i="2" s="1"/>
  <c r="B236" i="2"/>
  <c r="D185" i="4"/>
  <c r="E185" i="4" s="1"/>
  <c r="G185" i="4" s="1"/>
  <c r="F185" i="6" l="1"/>
  <c r="H185" i="6" s="1"/>
  <c r="I185" i="6" s="1"/>
  <c r="C186" i="6" s="1"/>
  <c r="F186" i="5"/>
  <c r="H186" i="5" s="1"/>
  <c r="I186" i="5" s="1"/>
  <c r="C187" i="5" s="1"/>
  <c r="D237" i="2"/>
  <c r="E237" i="2" s="1"/>
  <c r="G237" i="2" s="1"/>
  <c r="B237" i="2"/>
  <c r="F185" i="4"/>
  <c r="H185" i="4" s="1"/>
  <c r="I185" i="4" s="1"/>
  <c r="C186" i="4" s="1"/>
  <c r="B186" i="4" s="1"/>
  <c r="D186" i="6" l="1"/>
  <c r="E186" i="6" s="1"/>
  <c r="G186" i="6" s="1"/>
  <c r="B186" i="6"/>
  <c r="D187" i="5"/>
  <c r="E187" i="5" s="1"/>
  <c r="G187" i="5" s="1"/>
  <c r="B187" i="5"/>
  <c r="D186" i="4"/>
  <c r="E186" i="4" s="1"/>
  <c r="G186" i="4" s="1"/>
  <c r="F237" i="2"/>
  <c r="H237" i="2" s="1"/>
  <c r="I237" i="2" s="1"/>
  <c r="C238" i="2" s="1"/>
  <c r="F186" i="6" l="1"/>
  <c r="H186" i="6" s="1"/>
  <c r="I186" i="6" s="1"/>
  <c r="C187" i="6" s="1"/>
  <c r="F187" i="5"/>
  <c r="H187" i="5" s="1"/>
  <c r="I187" i="5" s="1"/>
  <c r="C188" i="5" s="1"/>
  <c r="D238" i="2"/>
  <c r="E238" i="2" s="1"/>
  <c r="G238" i="2" s="1"/>
  <c r="F238" i="2" s="1"/>
  <c r="H238" i="2" s="1"/>
  <c r="I238" i="2" s="1"/>
  <c r="C239" i="2" s="1"/>
  <c r="B238" i="2"/>
  <c r="F186" i="4"/>
  <c r="H186" i="4" s="1"/>
  <c r="I186" i="4" s="1"/>
  <c r="C187" i="4" s="1"/>
  <c r="B187" i="4" s="1"/>
  <c r="B187" i="6" l="1"/>
  <c r="D187" i="6"/>
  <c r="E187" i="6" s="1"/>
  <c r="G187" i="6" s="1"/>
  <c r="B188" i="5"/>
  <c r="D188" i="5"/>
  <c r="E188" i="5" s="1"/>
  <c r="G188" i="5" s="1"/>
  <c r="D239" i="2"/>
  <c r="E239" i="2" s="1"/>
  <c r="G239" i="2" s="1"/>
  <c r="B239" i="2"/>
  <c r="D187" i="4"/>
  <c r="E187" i="4" s="1"/>
  <c r="G187" i="4" s="1"/>
  <c r="F187" i="6" l="1"/>
  <c r="H187" i="6" s="1"/>
  <c r="I187" i="6" s="1"/>
  <c r="C188" i="6" s="1"/>
  <c r="F188" i="5"/>
  <c r="H188" i="5" s="1"/>
  <c r="I188" i="5" s="1"/>
  <c r="C189" i="5" s="1"/>
  <c r="F187" i="4"/>
  <c r="H187" i="4" s="1"/>
  <c r="I187" i="4" s="1"/>
  <c r="C188" i="4" s="1"/>
  <c r="B188" i="4" s="1"/>
  <c r="F239" i="2"/>
  <c r="H239" i="2" s="1"/>
  <c r="I239" i="2" s="1"/>
  <c r="C240" i="2" s="1"/>
  <c r="D188" i="6" l="1"/>
  <c r="E188" i="6" s="1"/>
  <c r="G188" i="6" s="1"/>
  <c r="B188" i="6"/>
  <c r="D189" i="5"/>
  <c r="E189" i="5" s="1"/>
  <c r="G189" i="5" s="1"/>
  <c r="B189" i="5"/>
  <c r="D240" i="2"/>
  <c r="E240" i="2" s="1"/>
  <c r="G240" i="2" s="1"/>
  <c r="F240" i="2" s="1"/>
  <c r="H240" i="2" s="1"/>
  <c r="I240" i="2" s="1"/>
  <c r="C241" i="2" s="1"/>
  <c r="B240" i="2"/>
  <c r="D188" i="4"/>
  <c r="E188" i="4" s="1"/>
  <c r="G188" i="4" s="1"/>
  <c r="F188" i="6" l="1"/>
  <c r="H188" i="6" s="1"/>
  <c r="I188" i="6" s="1"/>
  <c r="C189" i="6" s="1"/>
  <c r="F189" i="5"/>
  <c r="H189" i="5" s="1"/>
  <c r="I189" i="5" s="1"/>
  <c r="C190" i="5" s="1"/>
  <c r="D241" i="2"/>
  <c r="E241" i="2" s="1"/>
  <c r="G241" i="2" s="1"/>
  <c r="B241" i="2"/>
  <c r="F188" i="4"/>
  <c r="H188" i="4" s="1"/>
  <c r="I188" i="4" s="1"/>
  <c r="C189" i="4" s="1"/>
  <c r="B189" i="4" s="1"/>
  <c r="D189" i="6" l="1"/>
  <c r="E189" i="6" s="1"/>
  <c r="G189" i="6" s="1"/>
  <c r="B189" i="6"/>
  <c r="B190" i="5"/>
  <c r="D190" i="5"/>
  <c r="E190" i="5" s="1"/>
  <c r="G190" i="5" s="1"/>
  <c r="D189" i="4"/>
  <c r="E189" i="4" s="1"/>
  <c r="G189" i="4" s="1"/>
  <c r="F241" i="2"/>
  <c r="H241" i="2" s="1"/>
  <c r="I241" i="2" s="1"/>
  <c r="C242" i="2" s="1"/>
  <c r="F189" i="6" l="1"/>
  <c r="H189" i="6" s="1"/>
  <c r="I189" i="6" s="1"/>
  <c r="C190" i="6" s="1"/>
  <c r="F190" i="5"/>
  <c r="H190" i="5" s="1"/>
  <c r="I190" i="5" s="1"/>
  <c r="C191" i="5" s="1"/>
  <c r="D242" i="2"/>
  <c r="E242" i="2" s="1"/>
  <c r="G242" i="2" s="1"/>
  <c r="B242" i="2"/>
  <c r="F189" i="4"/>
  <c r="H189" i="4" s="1"/>
  <c r="I189" i="4" s="1"/>
  <c r="C190" i="4" s="1"/>
  <c r="B190" i="4" s="1"/>
  <c r="D190" i="6" l="1"/>
  <c r="E190" i="6" s="1"/>
  <c r="G190" i="6" s="1"/>
  <c r="B190" i="6"/>
  <c r="B191" i="5"/>
  <c r="D191" i="5"/>
  <c r="E191" i="5" s="1"/>
  <c r="G191" i="5" s="1"/>
  <c r="D190" i="4"/>
  <c r="E190" i="4" s="1"/>
  <c r="G190" i="4" s="1"/>
  <c r="F242" i="2"/>
  <c r="H242" i="2" s="1"/>
  <c r="I242" i="2" s="1"/>
  <c r="C243" i="2" s="1"/>
  <c r="F190" i="6" l="1"/>
  <c r="H190" i="6" s="1"/>
  <c r="I190" i="6" s="1"/>
  <c r="C191" i="6" s="1"/>
  <c r="F191" i="5"/>
  <c r="H191" i="5" s="1"/>
  <c r="I191" i="5" s="1"/>
  <c r="C192" i="5" s="1"/>
  <c r="D243" i="2"/>
  <c r="E243" i="2" s="1"/>
  <c r="G243" i="2" s="1"/>
  <c r="B243" i="2"/>
  <c r="F190" i="4"/>
  <c r="H190" i="4" s="1"/>
  <c r="I190" i="4" s="1"/>
  <c r="C191" i="4" s="1"/>
  <c r="B191" i="4" s="1"/>
  <c r="B191" i="6" l="1"/>
  <c r="D191" i="6"/>
  <c r="E191" i="6" s="1"/>
  <c r="G191" i="6" s="1"/>
  <c r="B192" i="5"/>
  <c r="D192" i="5"/>
  <c r="E192" i="5" s="1"/>
  <c r="G192" i="5" s="1"/>
  <c r="D191" i="4"/>
  <c r="E191" i="4" s="1"/>
  <c r="G191" i="4" s="1"/>
  <c r="F243" i="2"/>
  <c r="H243" i="2" s="1"/>
  <c r="I243" i="2" s="1"/>
  <c r="C244" i="2" s="1"/>
  <c r="F191" i="6" l="1"/>
  <c r="H191" i="6" s="1"/>
  <c r="I191" i="6" s="1"/>
  <c r="C192" i="6" s="1"/>
  <c r="F192" i="5"/>
  <c r="H192" i="5" s="1"/>
  <c r="I192" i="5" s="1"/>
  <c r="C193" i="5" s="1"/>
  <c r="D244" i="2"/>
  <c r="E244" i="2" s="1"/>
  <c r="G244" i="2" s="1"/>
  <c r="B244" i="2"/>
  <c r="F191" i="4"/>
  <c r="H191" i="4" s="1"/>
  <c r="I191" i="4" s="1"/>
  <c r="C192" i="4" s="1"/>
  <c r="B192" i="4" s="1"/>
  <c r="D192" i="6" l="1"/>
  <c r="E192" i="6" s="1"/>
  <c r="G192" i="6" s="1"/>
  <c r="B192" i="6"/>
  <c r="B193" i="5"/>
  <c r="D193" i="5"/>
  <c r="E193" i="5" s="1"/>
  <c r="G193" i="5" s="1"/>
  <c r="D192" i="4"/>
  <c r="E192" i="4" s="1"/>
  <c r="G192" i="4" s="1"/>
  <c r="F244" i="2"/>
  <c r="H244" i="2" s="1"/>
  <c r="I244" i="2" s="1"/>
  <c r="C245" i="2" s="1"/>
  <c r="F192" i="6" l="1"/>
  <c r="H192" i="6" s="1"/>
  <c r="I192" i="6" s="1"/>
  <c r="C193" i="6" s="1"/>
  <c r="F193" i="5"/>
  <c r="H193" i="5" s="1"/>
  <c r="I193" i="5" s="1"/>
  <c r="C194" i="5" s="1"/>
  <c r="D245" i="2"/>
  <c r="E245" i="2" s="1"/>
  <c r="G245" i="2" s="1"/>
  <c r="B245" i="2"/>
  <c r="F192" i="4"/>
  <c r="H192" i="4" s="1"/>
  <c r="I192" i="4" s="1"/>
  <c r="C193" i="4" s="1"/>
  <c r="B193" i="4" s="1"/>
  <c r="D193" i="6" l="1"/>
  <c r="E193" i="6" s="1"/>
  <c r="G193" i="6" s="1"/>
  <c r="B193" i="6"/>
  <c r="D194" i="5"/>
  <c r="E194" i="5" s="1"/>
  <c r="G194" i="5" s="1"/>
  <c r="B194" i="5"/>
  <c r="D193" i="4"/>
  <c r="E193" i="4" s="1"/>
  <c r="G193" i="4" s="1"/>
  <c r="F245" i="2"/>
  <c r="H245" i="2" s="1"/>
  <c r="I245" i="2" s="1"/>
  <c r="C246" i="2" s="1"/>
  <c r="F193" i="6" l="1"/>
  <c r="H193" i="6" s="1"/>
  <c r="I193" i="6" s="1"/>
  <c r="C194" i="6" s="1"/>
  <c r="F194" i="5"/>
  <c r="H194" i="5" s="1"/>
  <c r="I194" i="5" s="1"/>
  <c r="C195" i="5" s="1"/>
  <c r="D246" i="2"/>
  <c r="E246" i="2" s="1"/>
  <c r="G246" i="2" s="1"/>
  <c r="B246" i="2"/>
  <c r="F193" i="4"/>
  <c r="H193" i="4" s="1"/>
  <c r="I193" i="4" s="1"/>
  <c r="C194" i="4" s="1"/>
  <c r="B194" i="4" s="1"/>
  <c r="D194" i="6" l="1"/>
  <c r="E194" i="6" s="1"/>
  <c r="G194" i="6" s="1"/>
  <c r="B194" i="6"/>
  <c r="B195" i="5"/>
  <c r="D195" i="5"/>
  <c r="E195" i="5" s="1"/>
  <c r="G195" i="5" s="1"/>
  <c r="D194" i="4"/>
  <c r="E194" i="4" s="1"/>
  <c r="G194" i="4" s="1"/>
  <c r="F246" i="2"/>
  <c r="H246" i="2" s="1"/>
  <c r="I246" i="2" s="1"/>
  <c r="C247" i="2" s="1"/>
  <c r="F194" i="6" l="1"/>
  <c r="H194" i="6" s="1"/>
  <c r="I194" i="6" s="1"/>
  <c r="C195" i="6" s="1"/>
  <c r="F195" i="5"/>
  <c r="H195" i="5" s="1"/>
  <c r="I195" i="5" s="1"/>
  <c r="C196" i="5" s="1"/>
  <c r="D247" i="2"/>
  <c r="E247" i="2" s="1"/>
  <c r="G247" i="2" s="1"/>
  <c r="B247" i="2"/>
  <c r="F194" i="4"/>
  <c r="H194" i="4" s="1"/>
  <c r="I194" i="4" s="1"/>
  <c r="C195" i="4" s="1"/>
  <c r="B195" i="4" s="1"/>
  <c r="B195" i="6" l="1"/>
  <c r="D195" i="6"/>
  <c r="E195" i="6" s="1"/>
  <c r="G195" i="6" s="1"/>
  <c r="F195" i="6" s="1"/>
  <c r="B196" i="5"/>
  <c r="D196" i="5"/>
  <c r="E196" i="5" s="1"/>
  <c r="G196" i="5" s="1"/>
  <c r="D195" i="4"/>
  <c r="E195" i="4" s="1"/>
  <c r="G195" i="4" s="1"/>
  <c r="F247" i="2"/>
  <c r="H247" i="2" s="1"/>
  <c r="I247" i="2" s="1"/>
  <c r="C248" i="2" s="1"/>
  <c r="H195" i="6" l="1"/>
  <c r="I195" i="6" s="1"/>
  <c r="C196" i="6" s="1"/>
  <c r="F196" i="5"/>
  <c r="H196" i="5" s="1"/>
  <c r="I196" i="5" s="1"/>
  <c r="C197" i="5" s="1"/>
  <c r="D248" i="2"/>
  <c r="E248" i="2" s="1"/>
  <c r="G248" i="2" s="1"/>
  <c r="F248" i="2" s="1"/>
  <c r="H248" i="2" s="1"/>
  <c r="I248" i="2" s="1"/>
  <c r="C249" i="2" s="1"/>
  <c r="B248" i="2"/>
  <c r="F195" i="4"/>
  <c r="H195" i="4" s="1"/>
  <c r="I195" i="4" s="1"/>
  <c r="C196" i="4" s="1"/>
  <c r="B196" i="4" s="1"/>
  <c r="D196" i="6" l="1"/>
  <c r="E196" i="6" s="1"/>
  <c r="G196" i="6" s="1"/>
  <c r="B196" i="6"/>
  <c r="B197" i="5"/>
  <c r="D197" i="5"/>
  <c r="E197" i="5" s="1"/>
  <c r="G197" i="5" s="1"/>
  <c r="D249" i="2"/>
  <c r="E249" i="2" s="1"/>
  <c r="G249" i="2" s="1"/>
  <c r="B249" i="2"/>
  <c r="D196" i="4"/>
  <c r="E196" i="4" s="1"/>
  <c r="G196" i="4" s="1"/>
  <c r="F196" i="6" l="1"/>
  <c r="H196" i="6" s="1"/>
  <c r="I196" i="6" s="1"/>
  <c r="C197" i="6" s="1"/>
  <c r="F197" i="5"/>
  <c r="H197" i="5" s="1"/>
  <c r="I197" i="5" s="1"/>
  <c r="C198" i="5" s="1"/>
  <c r="F196" i="4"/>
  <c r="H196" i="4" s="1"/>
  <c r="I196" i="4" s="1"/>
  <c r="C197" i="4" s="1"/>
  <c r="B197" i="4" s="1"/>
  <c r="F249" i="2"/>
  <c r="H249" i="2" s="1"/>
  <c r="I249" i="2" s="1"/>
  <c r="C250" i="2" s="1"/>
  <c r="D197" i="6" l="1"/>
  <c r="E197" i="6" s="1"/>
  <c r="G197" i="6" s="1"/>
  <c r="B197" i="6"/>
  <c r="B198" i="5"/>
  <c r="D198" i="5"/>
  <c r="E198" i="5" s="1"/>
  <c r="G198" i="5" s="1"/>
  <c r="D250" i="2"/>
  <c r="E250" i="2" s="1"/>
  <c r="G250" i="2" s="1"/>
  <c r="B250" i="2"/>
  <c r="D197" i="4"/>
  <c r="E197" i="4" s="1"/>
  <c r="G197" i="4" s="1"/>
  <c r="F197" i="6" l="1"/>
  <c r="H197" i="6" s="1"/>
  <c r="I197" i="6" s="1"/>
  <c r="C198" i="6" s="1"/>
  <c r="F198" i="5"/>
  <c r="H198" i="5" s="1"/>
  <c r="I198" i="5" s="1"/>
  <c r="C199" i="5" s="1"/>
  <c r="F197" i="4"/>
  <c r="H197" i="4" s="1"/>
  <c r="I197" i="4" s="1"/>
  <c r="C198" i="4" s="1"/>
  <c r="B198" i="4" s="1"/>
  <c r="F250" i="2"/>
  <c r="H250" i="2" s="1"/>
  <c r="I250" i="2" s="1"/>
  <c r="C251" i="2" s="1"/>
  <c r="B198" i="6" l="1"/>
  <c r="D198" i="6"/>
  <c r="E198" i="6" s="1"/>
  <c r="G198" i="6" s="1"/>
  <c r="D199" i="5"/>
  <c r="E199" i="5" s="1"/>
  <c r="G199" i="5" s="1"/>
  <c r="B199" i="5"/>
  <c r="D251" i="2"/>
  <c r="E251" i="2" s="1"/>
  <c r="G251" i="2" s="1"/>
  <c r="F251" i="2" s="1"/>
  <c r="H251" i="2" s="1"/>
  <c r="I251" i="2" s="1"/>
  <c r="C252" i="2" s="1"/>
  <c r="B251" i="2"/>
  <c r="D198" i="4"/>
  <c r="E198" i="4" s="1"/>
  <c r="G198" i="4" s="1"/>
  <c r="F198" i="6" l="1"/>
  <c r="H198" i="6" s="1"/>
  <c r="I198" i="6" s="1"/>
  <c r="C199" i="6" s="1"/>
  <c r="F199" i="5"/>
  <c r="H199" i="5" s="1"/>
  <c r="I199" i="5" s="1"/>
  <c r="C200" i="5" s="1"/>
  <c r="D252" i="2"/>
  <c r="E252" i="2" s="1"/>
  <c r="G252" i="2" s="1"/>
  <c r="F252" i="2" s="1"/>
  <c r="H252" i="2" s="1"/>
  <c r="I252" i="2" s="1"/>
  <c r="C253" i="2" s="1"/>
  <c r="B252" i="2"/>
  <c r="F198" i="4"/>
  <c r="H198" i="4" s="1"/>
  <c r="I198" i="4" s="1"/>
  <c r="C199" i="4" s="1"/>
  <c r="B199" i="4" s="1"/>
  <c r="B199" i="6" l="1"/>
  <c r="D199" i="6"/>
  <c r="E199" i="6" s="1"/>
  <c r="G199" i="6" s="1"/>
  <c r="B200" i="5"/>
  <c r="D200" i="5"/>
  <c r="E200" i="5" s="1"/>
  <c r="G200" i="5" s="1"/>
  <c r="D253" i="2"/>
  <c r="E253" i="2" s="1"/>
  <c r="G253" i="2" s="1"/>
  <c r="F253" i="2" s="1"/>
  <c r="H253" i="2" s="1"/>
  <c r="I253" i="2" s="1"/>
  <c r="C254" i="2" s="1"/>
  <c r="B253" i="2"/>
  <c r="D199" i="4"/>
  <c r="E199" i="4" s="1"/>
  <c r="G199" i="4" s="1"/>
  <c r="F199" i="6" l="1"/>
  <c r="H199" i="6" s="1"/>
  <c r="I199" i="6" s="1"/>
  <c r="C200" i="6" s="1"/>
  <c r="F200" i="5"/>
  <c r="H200" i="5" s="1"/>
  <c r="I200" i="5" s="1"/>
  <c r="C201" i="5" s="1"/>
  <c r="D254" i="2"/>
  <c r="E254" i="2" s="1"/>
  <c r="G254" i="2" s="1"/>
  <c r="F254" i="2" s="1"/>
  <c r="H254" i="2" s="1"/>
  <c r="I254" i="2" s="1"/>
  <c r="C255" i="2" s="1"/>
  <c r="B254" i="2"/>
  <c r="F199" i="4"/>
  <c r="H199" i="4" s="1"/>
  <c r="I199" i="4" s="1"/>
  <c r="C200" i="4" s="1"/>
  <c r="B200" i="4" s="1"/>
  <c r="B200" i="6" l="1"/>
  <c r="D200" i="6"/>
  <c r="E200" i="6" s="1"/>
  <c r="G200" i="6" s="1"/>
  <c r="F200" i="6" s="1"/>
  <c r="D201" i="5"/>
  <c r="E201" i="5" s="1"/>
  <c r="G201" i="5" s="1"/>
  <c r="B201" i="5"/>
  <c r="D255" i="2"/>
  <c r="E255" i="2" s="1"/>
  <c r="G255" i="2" s="1"/>
  <c r="F255" i="2" s="1"/>
  <c r="H255" i="2" s="1"/>
  <c r="I255" i="2" s="1"/>
  <c r="C256" i="2" s="1"/>
  <c r="B255" i="2"/>
  <c r="D200" i="4"/>
  <c r="E200" i="4" s="1"/>
  <c r="G200" i="4" s="1"/>
  <c r="H200" i="6" l="1"/>
  <c r="I200" i="6" s="1"/>
  <c r="C201" i="6" s="1"/>
  <c r="F201" i="5"/>
  <c r="H201" i="5" s="1"/>
  <c r="I201" i="5" s="1"/>
  <c r="C202" i="5" s="1"/>
  <c r="D256" i="2"/>
  <c r="E256" i="2" s="1"/>
  <c r="G256" i="2" s="1"/>
  <c r="F256" i="2" s="1"/>
  <c r="H256" i="2" s="1"/>
  <c r="I256" i="2" s="1"/>
  <c r="C257" i="2" s="1"/>
  <c r="B256" i="2"/>
  <c r="F200" i="4"/>
  <c r="H200" i="4" s="1"/>
  <c r="I200" i="4" s="1"/>
  <c r="C201" i="4" s="1"/>
  <c r="B201" i="4" s="1"/>
  <c r="B201" i="6" l="1"/>
  <c r="D201" i="6"/>
  <c r="E201" i="6" s="1"/>
  <c r="G201" i="6" s="1"/>
  <c r="F201" i="6" s="1"/>
  <c r="B202" i="5"/>
  <c r="D202" i="5"/>
  <c r="E202" i="5" s="1"/>
  <c r="G202" i="5" s="1"/>
  <c r="D257" i="2"/>
  <c r="E257" i="2" s="1"/>
  <c r="G257" i="2" s="1"/>
  <c r="F257" i="2" s="1"/>
  <c r="H257" i="2" s="1"/>
  <c r="I257" i="2" s="1"/>
  <c r="C258" i="2" s="1"/>
  <c r="B257" i="2"/>
  <c r="D201" i="4"/>
  <c r="E201" i="4" s="1"/>
  <c r="G201" i="4" s="1"/>
  <c r="H201" i="6" l="1"/>
  <c r="I201" i="6" s="1"/>
  <c r="C202" i="6" s="1"/>
  <c r="F202" i="5"/>
  <c r="H202" i="5" s="1"/>
  <c r="I202" i="5" s="1"/>
  <c r="C203" i="5" s="1"/>
  <c r="D258" i="2"/>
  <c r="E258" i="2" s="1"/>
  <c r="G258" i="2" s="1"/>
  <c r="F258" i="2" s="1"/>
  <c r="H258" i="2" s="1"/>
  <c r="I258" i="2" s="1"/>
  <c r="C259" i="2" s="1"/>
  <c r="B258" i="2"/>
  <c r="F201" i="4"/>
  <c r="H201" i="4" s="1"/>
  <c r="I201" i="4" s="1"/>
  <c r="C202" i="4" s="1"/>
  <c r="B202" i="4" s="1"/>
  <c r="B202" i="6" l="1"/>
  <c r="D202" i="6"/>
  <c r="E202" i="6" s="1"/>
  <c r="G202" i="6" s="1"/>
  <c r="F202" i="6" s="1"/>
  <c r="D203" i="5"/>
  <c r="E203" i="5" s="1"/>
  <c r="G203" i="5" s="1"/>
  <c r="B203" i="5"/>
  <c r="D259" i="2"/>
  <c r="E259" i="2" s="1"/>
  <c r="G259" i="2" s="1"/>
  <c r="F259" i="2" s="1"/>
  <c r="H259" i="2" s="1"/>
  <c r="I259" i="2" s="1"/>
  <c r="C260" i="2" s="1"/>
  <c r="B259" i="2"/>
  <c r="D202" i="4"/>
  <c r="E202" i="4" s="1"/>
  <c r="G202" i="4" s="1"/>
  <c r="H202" i="6" l="1"/>
  <c r="I202" i="6" s="1"/>
  <c r="C203" i="6" s="1"/>
  <c r="F203" i="5"/>
  <c r="H203" i="5" s="1"/>
  <c r="I203" i="5" s="1"/>
  <c r="C204" i="5" s="1"/>
  <c r="D260" i="2"/>
  <c r="E260" i="2" s="1"/>
  <c r="G260" i="2" s="1"/>
  <c r="F260" i="2" s="1"/>
  <c r="H260" i="2" s="1"/>
  <c r="I260" i="2" s="1"/>
  <c r="C261" i="2" s="1"/>
  <c r="B260" i="2"/>
  <c r="F202" i="4"/>
  <c r="H202" i="4" s="1"/>
  <c r="I202" i="4" s="1"/>
  <c r="C203" i="4" s="1"/>
  <c r="B203" i="4" s="1"/>
  <c r="D203" i="6" l="1"/>
  <c r="E203" i="6" s="1"/>
  <c r="G203" i="6" s="1"/>
  <c r="F203" i="6" s="1"/>
  <c r="B203" i="6"/>
  <c r="B204" i="5"/>
  <c r="D204" i="5"/>
  <c r="E204" i="5" s="1"/>
  <c r="G204" i="5" s="1"/>
  <c r="D261" i="2"/>
  <c r="E261" i="2" s="1"/>
  <c r="G261" i="2" s="1"/>
  <c r="F261" i="2" s="1"/>
  <c r="H261" i="2" s="1"/>
  <c r="I261" i="2" s="1"/>
  <c r="C262" i="2" s="1"/>
  <c r="B261" i="2"/>
  <c r="D203" i="4"/>
  <c r="E203" i="4" s="1"/>
  <c r="G203" i="4" s="1"/>
  <c r="H203" i="6" l="1"/>
  <c r="I203" i="6" s="1"/>
  <c r="C204" i="6" s="1"/>
  <c r="F204" i="5"/>
  <c r="H204" i="5" s="1"/>
  <c r="I204" i="5" s="1"/>
  <c r="C205" i="5" s="1"/>
  <c r="D262" i="2"/>
  <c r="E262" i="2" s="1"/>
  <c r="G262" i="2" s="1"/>
  <c r="F262" i="2" s="1"/>
  <c r="H262" i="2" s="1"/>
  <c r="I262" i="2" s="1"/>
  <c r="C263" i="2" s="1"/>
  <c r="B262" i="2"/>
  <c r="F203" i="4"/>
  <c r="H203" i="4" s="1"/>
  <c r="I203" i="4" s="1"/>
  <c r="C204" i="4" s="1"/>
  <c r="B204" i="4" s="1"/>
  <c r="D204" i="6" l="1"/>
  <c r="E204" i="6" s="1"/>
  <c r="G204" i="6" s="1"/>
  <c r="B204" i="6"/>
  <c r="B205" i="5"/>
  <c r="D205" i="5"/>
  <c r="E205" i="5" s="1"/>
  <c r="G205" i="5" s="1"/>
  <c r="D263" i="2"/>
  <c r="E263" i="2" s="1"/>
  <c r="G263" i="2" s="1"/>
  <c r="F263" i="2" s="1"/>
  <c r="B263" i="2"/>
  <c r="D204" i="4"/>
  <c r="E204" i="4" s="1"/>
  <c r="G204" i="4" s="1"/>
  <c r="F204" i="6" l="1"/>
  <c r="H204" i="6" s="1"/>
  <c r="I204" i="6" s="1"/>
  <c r="C205" i="6" s="1"/>
  <c r="F205" i="5"/>
  <c r="H205" i="5" s="1"/>
  <c r="I205" i="5" s="1"/>
  <c r="C206" i="5" s="1"/>
  <c r="F204" i="4"/>
  <c r="H204" i="4" s="1"/>
  <c r="I204" i="4" s="1"/>
  <c r="C205" i="4" s="1"/>
  <c r="B205" i="4" s="1"/>
  <c r="H263" i="2"/>
  <c r="I263" i="2" s="1"/>
  <c r="C264" i="2" s="1"/>
  <c r="D205" i="6" l="1"/>
  <c r="E205" i="6" s="1"/>
  <c r="G205" i="6" s="1"/>
  <c r="B205" i="6"/>
  <c r="D206" i="5"/>
  <c r="E206" i="5" s="1"/>
  <c r="G206" i="5" s="1"/>
  <c r="B206" i="5"/>
  <c r="D264" i="2"/>
  <c r="E264" i="2" s="1"/>
  <c r="G264" i="2" s="1"/>
  <c r="B264" i="2"/>
  <c r="D205" i="4"/>
  <c r="E205" i="4" s="1"/>
  <c r="G205" i="4" s="1"/>
  <c r="F205" i="6" l="1"/>
  <c r="H205" i="6" s="1"/>
  <c r="I205" i="6" s="1"/>
  <c r="C206" i="6" s="1"/>
  <c r="F206" i="5"/>
  <c r="H206" i="5" s="1"/>
  <c r="I206" i="5" s="1"/>
  <c r="C207" i="5" s="1"/>
  <c r="F205" i="4"/>
  <c r="H205" i="4" s="1"/>
  <c r="I205" i="4" s="1"/>
  <c r="C206" i="4" s="1"/>
  <c r="B206" i="4" s="1"/>
  <c r="F264" i="2"/>
  <c r="H264" i="2" s="1"/>
  <c r="I264" i="2" s="1"/>
  <c r="C265" i="2" s="1"/>
  <c r="D206" i="6" l="1"/>
  <c r="E206" i="6" s="1"/>
  <c r="G206" i="6" s="1"/>
  <c r="F206" i="6" s="1"/>
  <c r="B206" i="6"/>
  <c r="D207" i="5"/>
  <c r="E207" i="5" s="1"/>
  <c r="G207" i="5" s="1"/>
  <c r="B207" i="5"/>
  <c r="D265" i="2"/>
  <c r="E265" i="2" s="1"/>
  <c r="G265" i="2" s="1"/>
  <c r="B265" i="2"/>
  <c r="D206" i="4"/>
  <c r="E206" i="4" s="1"/>
  <c r="G206" i="4" s="1"/>
  <c r="H206" i="6" l="1"/>
  <c r="I206" i="6" s="1"/>
  <c r="C207" i="6" s="1"/>
  <c r="F207" i="5"/>
  <c r="H207" i="5" s="1"/>
  <c r="I207" i="5" s="1"/>
  <c r="C208" i="5" s="1"/>
  <c r="F206" i="4"/>
  <c r="H206" i="4" s="1"/>
  <c r="I206" i="4" s="1"/>
  <c r="C207" i="4" s="1"/>
  <c r="B207" i="4" s="1"/>
  <c r="F265" i="2"/>
  <c r="H265" i="2" s="1"/>
  <c r="I265" i="2" s="1"/>
  <c r="C266" i="2" s="1"/>
  <c r="B207" i="6" l="1"/>
  <c r="D207" i="6"/>
  <c r="E207" i="6" s="1"/>
  <c r="G207" i="6" s="1"/>
  <c r="F207" i="6" s="1"/>
  <c r="B208" i="5"/>
  <c r="D208" i="5"/>
  <c r="E208" i="5" s="1"/>
  <c r="G208" i="5" s="1"/>
  <c r="D266" i="2"/>
  <c r="E266" i="2" s="1"/>
  <c r="G266" i="2" s="1"/>
  <c r="F266" i="2" s="1"/>
  <c r="H266" i="2" s="1"/>
  <c r="I266" i="2" s="1"/>
  <c r="C267" i="2" s="1"/>
  <c r="B266" i="2"/>
  <c r="D207" i="4"/>
  <c r="E207" i="4" s="1"/>
  <c r="G207" i="4" s="1"/>
  <c r="H207" i="6" l="1"/>
  <c r="I207" i="6" s="1"/>
  <c r="C208" i="6" s="1"/>
  <c r="F208" i="5"/>
  <c r="H208" i="5" s="1"/>
  <c r="I208" i="5" s="1"/>
  <c r="C209" i="5" s="1"/>
  <c r="D267" i="2"/>
  <c r="E267" i="2" s="1"/>
  <c r="G267" i="2" s="1"/>
  <c r="F267" i="2" s="1"/>
  <c r="H267" i="2" s="1"/>
  <c r="I267" i="2" s="1"/>
  <c r="C268" i="2" s="1"/>
  <c r="B267" i="2"/>
  <c r="F207" i="4"/>
  <c r="H207" i="4" s="1"/>
  <c r="I207" i="4" s="1"/>
  <c r="C208" i="4" s="1"/>
  <c r="B208" i="4" s="1"/>
  <c r="D208" i="6" l="1"/>
  <c r="E208" i="6" s="1"/>
  <c r="G208" i="6" s="1"/>
  <c r="B208" i="6"/>
  <c r="D209" i="5"/>
  <c r="E209" i="5" s="1"/>
  <c r="G209" i="5" s="1"/>
  <c r="B209" i="5"/>
  <c r="D268" i="2"/>
  <c r="E268" i="2" s="1"/>
  <c r="G268" i="2" s="1"/>
  <c r="F268" i="2" s="1"/>
  <c r="H268" i="2" s="1"/>
  <c r="I268" i="2" s="1"/>
  <c r="C269" i="2" s="1"/>
  <c r="B268" i="2"/>
  <c r="D208" i="4"/>
  <c r="E208" i="4" s="1"/>
  <c r="G208" i="4" s="1"/>
  <c r="F208" i="6" l="1"/>
  <c r="H208" i="6" s="1"/>
  <c r="I208" i="6" s="1"/>
  <c r="C209" i="6" s="1"/>
  <c r="F209" i="5"/>
  <c r="H209" i="5" s="1"/>
  <c r="I209" i="5" s="1"/>
  <c r="C210" i="5" s="1"/>
  <c r="D269" i="2"/>
  <c r="E269" i="2" s="1"/>
  <c r="G269" i="2" s="1"/>
  <c r="F269" i="2" s="1"/>
  <c r="H269" i="2" s="1"/>
  <c r="I269" i="2" s="1"/>
  <c r="C270" i="2" s="1"/>
  <c r="B269" i="2"/>
  <c r="F208" i="4"/>
  <c r="H208" i="4" s="1"/>
  <c r="I208" i="4" s="1"/>
  <c r="C209" i="4" s="1"/>
  <c r="B209" i="4" s="1"/>
  <c r="D209" i="6" l="1"/>
  <c r="E209" i="6" s="1"/>
  <c r="G209" i="6" s="1"/>
  <c r="B209" i="6"/>
  <c r="D210" i="5"/>
  <c r="E210" i="5" s="1"/>
  <c r="G210" i="5" s="1"/>
  <c r="B210" i="5"/>
  <c r="D270" i="2"/>
  <c r="E270" i="2" s="1"/>
  <c r="G270" i="2" s="1"/>
  <c r="F270" i="2" s="1"/>
  <c r="B270" i="2"/>
  <c r="D209" i="4"/>
  <c r="E209" i="4" s="1"/>
  <c r="G209" i="4" s="1"/>
  <c r="F209" i="6" l="1"/>
  <c r="H209" i="6" s="1"/>
  <c r="I209" i="6" s="1"/>
  <c r="C210" i="6" s="1"/>
  <c r="F210" i="5"/>
  <c r="H210" i="5" s="1"/>
  <c r="I210" i="5" s="1"/>
  <c r="C211" i="5" s="1"/>
  <c r="F209" i="4"/>
  <c r="H209" i="4" s="1"/>
  <c r="I209" i="4" s="1"/>
  <c r="C210" i="4" s="1"/>
  <c r="B210" i="4" s="1"/>
  <c r="H270" i="2"/>
  <c r="I270" i="2" s="1"/>
  <c r="C271" i="2" s="1"/>
  <c r="B210" i="6" l="1"/>
  <c r="D210" i="6"/>
  <c r="E210" i="6" s="1"/>
  <c r="G210" i="6" s="1"/>
  <c r="F210" i="6" s="1"/>
  <c r="D211" i="5"/>
  <c r="E211" i="5" s="1"/>
  <c r="G211" i="5" s="1"/>
  <c r="B211" i="5"/>
  <c r="D271" i="2"/>
  <c r="E271" i="2" s="1"/>
  <c r="G271" i="2" s="1"/>
  <c r="F271" i="2" s="1"/>
  <c r="H271" i="2" s="1"/>
  <c r="I271" i="2" s="1"/>
  <c r="C272" i="2" s="1"/>
  <c r="B271" i="2"/>
  <c r="D210" i="4"/>
  <c r="E210" i="4" s="1"/>
  <c r="G210" i="4" s="1"/>
  <c r="H210" i="6" l="1"/>
  <c r="I210" i="6" s="1"/>
  <c r="C211" i="6" s="1"/>
  <c r="F211" i="5"/>
  <c r="H211" i="5" s="1"/>
  <c r="I211" i="5" s="1"/>
  <c r="C212" i="5" s="1"/>
  <c r="D272" i="2"/>
  <c r="E272" i="2" s="1"/>
  <c r="G272" i="2" s="1"/>
  <c r="F272" i="2" s="1"/>
  <c r="B272" i="2"/>
  <c r="F210" i="4"/>
  <c r="H210" i="4" s="1"/>
  <c r="I210" i="4" s="1"/>
  <c r="C211" i="4" s="1"/>
  <c r="B211" i="4" s="1"/>
  <c r="B211" i="6" l="1"/>
  <c r="D211" i="6"/>
  <c r="E211" i="6" s="1"/>
  <c r="G211" i="6" s="1"/>
  <c r="F211" i="6" s="1"/>
  <c r="B212" i="5"/>
  <c r="D212" i="5"/>
  <c r="E212" i="5" s="1"/>
  <c r="G212" i="5" s="1"/>
  <c r="D211" i="4"/>
  <c r="E211" i="4" s="1"/>
  <c r="G211" i="4" s="1"/>
  <c r="H272" i="2"/>
  <c r="I272" i="2" s="1"/>
  <c r="C273" i="2" s="1"/>
  <c r="H211" i="6" l="1"/>
  <c r="I211" i="6" s="1"/>
  <c r="C212" i="6" s="1"/>
  <c r="F212" i="5"/>
  <c r="H212" i="5" s="1"/>
  <c r="I212" i="5" s="1"/>
  <c r="C213" i="5" s="1"/>
  <c r="D273" i="2"/>
  <c r="E273" i="2" s="1"/>
  <c r="G273" i="2" s="1"/>
  <c r="B273" i="2"/>
  <c r="F211" i="4"/>
  <c r="H211" i="4" s="1"/>
  <c r="I211" i="4" s="1"/>
  <c r="C212" i="4" s="1"/>
  <c r="B212" i="4" s="1"/>
  <c r="D212" i="6" l="1"/>
  <c r="E212" i="6" s="1"/>
  <c r="G212" i="6" s="1"/>
  <c r="B212" i="6"/>
  <c r="D213" i="5"/>
  <c r="E213" i="5" s="1"/>
  <c r="G213" i="5" s="1"/>
  <c r="B213" i="5"/>
  <c r="D212" i="4"/>
  <c r="E212" i="4" s="1"/>
  <c r="G212" i="4" s="1"/>
  <c r="F273" i="2"/>
  <c r="H273" i="2" s="1"/>
  <c r="I273" i="2" s="1"/>
  <c r="C274" i="2" s="1"/>
  <c r="F212" i="6" l="1"/>
  <c r="H212" i="6" s="1"/>
  <c r="I212" i="6" s="1"/>
  <c r="C213" i="6" s="1"/>
  <c r="F213" i="5"/>
  <c r="H213" i="5" s="1"/>
  <c r="I213" i="5" s="1"/>
  <c r="C214" i="5" s="1"/>
  <c r="D274" i="2"/>
  <c r="E274" i="2" s="1"/>
  <c r="G274" i="2" s="1"/>
  <c r="F274" i="2" s="1"/>
  <c r="H274" i="2" s="1"/>
  <c r="I274" i="2" s="1"/>
  <c r="C275" i="2" s="1"/>
  <c r="B274" i="2"/>
  <c r="F212" i="4"/>
  <c r="H212" i="4" s="1"/>
  <c r="I212" i="4" s="1"/>
  <c r="C213" i="4" s="1"/>
  <c r="B213" i="4" s="1"/>
  <c r="B213" i="6" l="1"/>
  <c r="D213" i="6"/>
  <c r="E213" i="6" s="1"/>
  <c r="G213" i="6" s="1"/>
  <c r="F213" i="6" s="1"/>
  <c r="D214" i="5"/>
  <c r="E214" i="5" s="1"/>
  <c r="G214" i="5" s="1"/>
  <c r="B214" i="5"/>
  <c r="D275" i="2"/>
  <c r="E275" i="2" s="1"/>
  <c r="G275" i="2" s="1"/>
  <c r="F275" i="2" s="1"/>
  <c r="B275" i="2"/>
  <c r="D213" i="4"/>
  <c r="E213" i="4" s="1"/>
  <c r="G213" i="4" s="1"/>
  <c r="H213" i="6" l="1"/>
  <c r="I213" i="6" s="1"/>
  <c r="C214" i="6" s="1"/>
  <c r="F214" i="5"/>
  <c r="H214" i="5" s="1"/>
  <c r="I214" i="5" s="1"/>
  <c r="C215" i="5" s="1"/>
  <c r="F213" i="4"/>
  <c r="H213" i="4" s="1"/>
  <c r="I213" i="4" s="1"/>
  <c r="C214" i="4" s="1"/>
  <c r="B214" i="4" s="1"/>
  <c r="H275" i="2"/>
  <c r="I275" i="2" s="1"/>
  <c r="C276" i="2" s="1"/>
  <c r="B214" i="6" l="1"/>
  <c r="D214" i="6"/>
  <c r="E214" i="6" s="1"/>
  <c r="G214" i="6" s="1"/>
  <c r="F214" i="6" s="1"/>
  <c r="B215" i="5"/>
  <c r="D215" i="5"/>
  <c r="E215" i="5" s="1"/>
  <c r="G215" i="5" s="1"/>
  <c r="D276" i="2"/>
  <c r="E276" i="2" s="1"/>
  <c r="G276" i="2" s="1"/>
  <c r="F276" i="2" s="1"/>
  <c r="H276" i="2" s="1"/>
  <c r="I276" i="2" s="1"/>
  <c r="C277" i="2" s="1"/>
  <c r="B276" i="2"/>
  <c r="D214" i="4"/>
  <c r="E214" i="4" s="1"/>
  <c r="G214" i="4" s="1"/>
  <c r="H214" i="6" l="1"/>
  <c r="I214" i="6" s="1"/>
  <c r="C215" i="6" s="1"/>
  <c r="F215" i="5"/>
  <c r="H215" i="5" s="1"/>
  <c r="I215" i="5" s="1"/>
  <c r="C216" i="5" s="1"/>
  <c r="D277" i="2"/>
  <c r="E277" i="2" s="1"/>
  <c r="G277" i="2" s="1"/>
  <c r="F277" i="2" s="1"/>
  <c r="H277" i="2" s="1"/>
  <c r="I277" i="2" s="1"/>
  <c r="C278" i="2" s="1"/>
  <c r="B277" i="2"/>
  <c r="F214" i="4"/>
  <c r="H214" i="4" s="1"/>
  <c r="I214" i="4" s="1"/>
  <c r="C215" i="4" s="1"/>
  <c r="B215" i="4" s="1"/>
  <c r="D215" i="6" l="1"/>
  <c r="E215" i="6" s="1"/>
  <c r="G215" i="6" s="1"/>
  <c r="B215" i="6"/>
  <c r="B216" i="5"/>
  <c r="D216" i="5"/>
  <c r="E216" i="5" s="1"/>
  <c r="G216" i="5" s="1"/>
  <c r="D278" i="2"/>
  <c r="E278" i="2" s="1"/>
  <c r="G278" i="2" s="1"/>
  <c r="F278" i="2" s="1"/>
  <c r="B278" i="2"/>
  <c r="D215" i="4"/>
  <c r="E215" i="4" s="1"/>
  <c r="G215" i="4" s="1"/>
  <c r="F215" i="6" l="1"/>
  <c r="H215" i="6" s="1"/>
  <c r="I215" i="6" s="1"/>
  <c r="C216" i="6" s="1"/>
  <c r="F216" i="5"/>
  <c r="H216" i="5" s="1"/>
  <c r="I216" i="5" s="1"/>
  <c r="C217" i="5" s="1"/>
  <c r="F215" i="4"/>
  <c r="H215" i="4" s="1"/>
  <c r="I215" i="4" s="1"/>
  <c r="C216" i="4" s="1"/>
  <c r="B216" i="4" s="1"/>
  <c r="H278" i="2"/>
  <c r="I278" i="2" s="1"/>
  <c r="C279" i="2" s="1"/>
  <c r="D216" i="6" l="1"/>
  <c r="E216" i="6" s="1"/>
  <c r="G216" i="6" s="1"/>
  <c r="F216" i="6" s="1"/>
  <c r="H216" i="6" s="1"/>
  <c r="I216" i="6" s="1"/>
  <c r="C217" i="6" s="1"/>
  <c r="B216" i="6"/>
  <c r="D217" i="5"/>
  <c r="E217" i="5" s="1"/>
  <c r="G217" i="5" s="1"/>
  <c r="B217" i="5"/>
  <c r="D279" i="2"/>
  <c r="E279" i="2" s="1"/>
  <c r="G279" i="2" s="1"/>
  <c r="F279" i="2" s="1"/>
  <c r="B279" i="2"/>
  <c r="D216" i="4"/>
  <c r="E216" i="4" s="1"/>
  <c r="G216" i="4" s="1"/>
  <c r="B217" i="6" l="1"/>
  <c r="D217" i="6"/>
  <c r="E217" i="6" s="1"/>
  <c r="G217" i="6" s="1"/>
  <c r="F217" i="6" s="1"/>
  <c r="H217" i="6" s="1"/>
  <c r="I217" i="6" s="1"/>
  <c r="C218" i="6" s="1"/>
  <c r="F217" i="5"/>
  <c r="H217" i="5" s="1"/>
  <c r="I217" i="5" s="1"/>
  <c r="C218" i="5" s="1"/>
  <c r="F216" i="4"/>
  <c r="H216" i="4" s="1"/>
  <c r="I216" i="4" s="1"/>
  <c r="C217" i="4" s="1"/>
  <c r="B217" i="4" s="1"/>
  <c r="H279" i="2"/>
  <c r="I279" i="2" s="1"/>
  <c r="C280" i="2" s="1"/>
  <c r="B218" i="6" l="1"/>
  <c r="D218" i="6"/>
  <c r="E218" i="6" s="1"/>
  <c r="G218" i="6" s="1"/>
  <c r="F218" i="6" s="1"/>
  <c r="H218" i="6" s="1"/>
  <c r="I218" i="6" s="1"/>
  <c r="C219" i="6" s="1"/>
  <c r="B218" i="5"/>
  <c r="D218" i="5"/>
  <c r="E218" i="5" s="1"/>
  <c r="G218" i="5" s="1"/>
  <c r="D280" i="2"/>
  <c r="E280" i="2" s="1"/>
  <c r="G280" i="2" s="1"/>
  <c r="F280" i="2" s="1"/>
  <c r="B280" i="2"/>
  <c r="D217" i="4"/>
  <c r="E217" i="4" s="1"/>
  <c r="G217" i="4" s="1"/>
  <c r="D219" i="6" l="1"/>
  <c r="E219" i="6" s="1"/>
  <c r="G219" i="6" s="1"/>
  <c r="F219" i="6" s="1"/>
  <c r="H219" i="6" s="1"/>
  <c r="I219" i="6" s="1"/>
  <c r="C220" i="6" s="1"/>
  <c r="B219" i="6"/>
  <c r="F218" i="5"/>
  <c r="H218" i="5" s="1"/>
  <c r="I218" i="5" s="1"/>
  <c r="C219" i="5" s="1"/>
  <c r="F217" i="4"/>
  <c r="H217" i="4" s="1"/>
  <c r="I217" i="4" s="1"/>
  <c r="C218" i="4" s="1"/>
  <c r="B218" i="4" s="1"/>
  <c r="H280" i="2"/>
  <c r="I280" i="2" s="1"/>
  <c r="C281" i="2" s="1"/>
  <c r="D220" i="6" l="1"/>
  <c r="E220" i="6" s="1"/>
  <c r="G220" i="6" s="1"/>
  <c r="F220" i="6" s="1"/>
  <c r="H220" i="6" s="1"/>
  <c r="I220" i="6" s="1"/>
  <c r="C221" i="6" s="1"/>
  <c r="B220" i="6"/>
  <c r="B219" i="5"/>
  <c r="D219" i="5"/>
  <c r="E219" i="5" s="1"/>
  <c r="G219" i="5" s="1"/>
  <c r="D281" i="2"/>
  <c r="E281" i="2" s="1"/>
  <c r="G281" i="2" s="1"/>
  <c r="F281" i="2" s="1"/>
  <c r="B281" i="2"/>
  <c r="D218" i="4"/>
  <c r="E218" i="4" s="1"/>
  <c r="G218" i="4" s="1"/>
  <c r="D221" i="6" l="1"/>
  <c r="E221" i="6" s="1"/>
  <c r="G221" i="6" s="1"/>
  <c r="F221" i="6" s="1"/>
  <c r="H221" i="6" s="1"/>
  <c r="I221" i="6" s="1"/>
  <c r="C222" i="6" s="1"/>
  <c r="B221" i="6"/>
  <c r="F219" i="5"/>
  <c r="H219" i="5" s="1"/>
  <c r="I219" i="5" s="1"/>
  <c r="C220" i="5" s="1"/>
  <c r="F218" i="4"/>
  <c r="H218" i="4" s="1"/>
  <c r="I218" i="4" s="1"/>
  <c r="C219" i="4" s="1"/>
  <c r="B219" i="4" s="1"/>
  <c r="H281" i="2"/>
  <c r="I281" i="2" s="1"/>
  <c r="C282" i="2" s="1"/>
  <c r="D222" i="6" l="1"/>
  <c r="E222" i="6" s="1"/>
  <c r="G222" i="6" s="1"/>
  <c r="F222" i="6" s="1"/>
  <c r="H222" i="6" s="1"/>
  <c r="I222" i="6" s="1"/>
  <c r="C223" i="6" s="1"/>
  <c r="B222" i="6"/>
  <c r="B220" i="5"/>
  <c r="D220" i="5"/>
  <c r="E220" i="5" s="1"/>
  <c r="G220" i="5" s="1"/>
  <c r="D282" i="2"/>
  <c r="E282" i="2" s="1"/>
  <c r="G282" i="2" s="1"/>
  <c r="F282" i="2" s="1"/>
  <c r="B282" i="2"/>
  <c r="D219" i="4"/>
  <c r="E219" i="4" s="1"/>
  <c r="G219" i="4" s="1"/>
  <c r="B223" i="6" l="1"/>
  <c r="D223" i="6"/>
  <c r="E223" i="6" s="1"/>
  <c r="G223" i="6" s="1"/>
  <c r="F223" i="6" s="1"/>
  <c r="H223" i="6" s="1"/>
  <c r="I223" i="6" s="1"/>
  <c r="C224" i="6" s="1"/>
  <c r="F220" i="5"/>
  <c r="H220" i="5" s="1"/>
  <c r="I220" i="5" s="1"/>
  <c r="C221" i="5" s="1"/>
  <c r="F219" i="4"/>
  <c r="H219" i="4" s="1"/>
  <c r="I219" i="4" s="1"/>
  <c r="C220" i="4" s="1"/>
  <c r="B220" i="4" s="1"/>
  <c r="H282" i="2"/>
  <c r="I282" i="2" s="1"/>
  <c r="C283" i="2" s="1"/>
  <c r="D224" i="6" l="1"/>
  <c r="E224" i="6" s="1"/>
  <c r="G224" i="6" s="1"/>
  <c r="F224" i="6" s="1"/>
  <c r="H224" i="6" s="1"/>
  <c r="I224" i="6" s="1"/>
  <c r="C225" i="6" s="1"/>
  <c r="B224" i="6"/>
  <c r="B221" i="5"/>
  <c r="D221" i="5"/>
  <c r="E221" i="5" s="1"/>
  <c r="G221" i="5" s="1"/>
  <c r="D283" i="2"/>
  <c r="E283" i="2" s="1"/>
  <c r="G283" i="2" s="1"/>
  <c r="F283" i="2" s="1"/>
  <c r="B283" i="2"/>
  <c r="D220" i="4"/>
  <c r="E220" i="4" s="1"/>
  <c r="G220" i="4" s="1"/>
  <c r="D225" i="6" l="1"/>
  <c r="E225" i="6" s="1"/>
  <c r="G225" i="6" s="1"/>
  <c r="F225" i="6" s="1"/>
  <c r="H225" i="6" s="1"/>
  <c r="I225" i="6" s="1"/>
  <c r="C226" i="6" s="1"/>
  <c r="B225" i="6"/>
  <c r="F221" i="5"/>
  <c r="H221" i="5" s="1"/>
  <c r="I221" i="5" s="1"/>
  <c r="C222" i="5" s="1"/>
  <c r="F220" i="4"/>
  <c r="H220" i="4" s="1"/>
  <c r="I220" i="4" s="1"/>
  <c r="C221" i="4" s="1"/>
  <c r="B221" i="4" s="1"/>
  <c r="H283" i="2"/>
  <c r="I283" i="2" s="1"/>
  <c r="C284" i="2" s="1"/>
  <c r="B226" i="6" l="1"/>
  <c r="D226" i="6"/>
  <c r="E226" i="6" s="1"/>
  <c r="G226" i="6" s="1"/>
  <c r="F226" i="6" s="1"/>
  <c r="H226" i="6" s="1"/>
  <c r="I226" i="6" s="1"/>
  <c r="C227" i="6" s="1"/>
  <c r="D222" i="5"/>
  <c r="E222" i="5" s="1"/>
  <c r="G222" i="5" s="1"/>
  <c r="B222" i="5"/>
  <c r="D284" i="2"/>
  <c r="E284" i="2" s="1"/>
  <c r="G284" i="2" s="1"/>
  <c r="F284" i="2" s="1"/>
  <c r="B284" i="2"/>
  <c r="D221" i="4"/>
  <c r="E221" i="4" s="1"/>
  <c r="G221" i="4" s="1"/>
  <c r="B227" i="6" l="1"/>
  <c r="D227" i="6"/>
  <c r="E227" i="6" s="1"/>
  <c r="G227" i="6" s="1"/>
  <c r="F227" i="6" s="1"/>
  <c r="H227" i="6" s="1"/>
  <c r="I227" i="6" s="1"/>
  <c r="C228" i="6" s="1"/>
  <c r="F222" i="5"/>
  <c r="H222" i="5" s="1"/>
  <c r="I222" i="5" s="1"/>
  <c r="C223" i="5" s="1"/>
  <c r="F221" i="4"/>
  <c r="H221" i="4" s="1"/>
  <c r="I221" i="4" s="1"/>
  <c r="C222" i="4" s="1"/>
  <c r="B222" i="4" s="1"/>
  <c r="H284" i="2"/>
  <c r="I284" i="2" s="1"/>
  <c r="C285" i="2" s="1"/>
  <c r="D228" i="6" l="1"/>
  <c r="E228" i="6" s="1"/>
  <c r="G228" i="6" s="1"/>
  <c r="F228" i="6" s="1"/>
  <c r="H228" i="6" s="1"/>
  <c r="I228" i="6" s="1"/>
  <c r="C229" i="6" s="1"/>
  <c r="B228" i="6"/>
  <c r="B223" i="5"/>
  <c r="D223" i="5"/>
  <c r="E223" i="5" s="1"/>
  <c r="G223" i="5" s="1"/>
  <c r="D285" i="2"/>
  <c r="E285" i="2" s="1"/>
  <c r="G285" i="2" s="1"/>
  <c r="F285" i="2" s="1"/>
  <c r="H285" i="2" s="1"/>
  <c r="I285" i="2" s="1"/>
  <c r="C286" i="2" s="1"/>
  <c r="B285" i="2"/>
  <c r="D222" i="4"/>
  <c r="E222" i="4" s="1"/>
  <c r="G222" i="4" s="1"/>
  <c r="D229" i="6" l="1"/>
  <c r="E229" i="6" s="1"/>
  <c r="G229" i="6" s="1"/>
  <c r="F229" i="6" s="1"/>
  <c r="H229" i="6" s="1"/>
  <c r="I229" i="6" s="1"/>
  <c r="C230" i="6" s="1"/>
  <c r="B229" i="6"/>
  <c r="F223" i="5"/>
  <c r="H223" i="5" s="1"/>
  <c r="I223" i="5" s="1"/>
  <c r="C224" i="5" s="1"/>
  <c r="D286" i="2"/>
  <c r="E286" i="2" s="1"/>
  <c r="G286" i="2" s="1"/>
  <c r="F286" i="2" s="1"/>
  <c r="H286" i="2" s="1"/>
  <c r="I286" i="2" s="1"/>
  <c r="C287" i="2" s="1"/>
  <c r="B286" i="2"/>
  <c r="F222" i="4"/>
  <c r="H222" i="4" s="1"/>
  <c r="I222" i="4" s="1"/>
  <c r="C223" i="4" s="1"/>
  <c r="B223" i="4" s="1"/>
  <c r="D230" i="6" l="1"/>
  <c r="E230" i="6" s="1"/>
  <c r="G230" i="6" s="1"/>
  <c r="F230" i="6" s="1"/>
  <c r="H230" i="6" s="1"/>
  <c r="I230" i="6" s="1"/>
  <c r="C231" i="6" s="1"/>
  <c r="B230" i="6"/>
  <c r="D224" i="5"/>
  <c r="E224" i="5" s="1"/>
  <c r="G224" i="5" s="1"/>
  <c r="B224" i="5"/>
  <c r="D287" i="2"/>
  <c r="E287" i="2" s="1"/>
  <c r="G287" i="2" s="1"/>
  <c r="F287" i="2" s="1"/>
  <c r="H287" i="2" s="1"/>
  <c r="I287" i="2" s="1"/>
  <c r="C288" i="2" s="1"/>
  <c r="B287" i="2"/>
  <c r="D223" i="4"/>
  <c r="E223" i="4" s="1"/>
  <c r="G223" i="4" s="1"/>
  <c r="B231" i="6" l="1"/>
  <c r="D231" i="6"/>
  <c r="E231" i="6" s="1"/>
  <c r="G231" i="6" s="1"/>
  <c r="F231" i="6" s="1"/>
  <c r="H231" i="6" s="1"/>
  <c r="I231" i="6" s="1"/>
  <c r="C232" i="6" s="1"/>
  <c r="F224" i="5"/>
  <c r="H224" i="5" s="1"/>
  <c r="I224" i="5" s="1"/>
  <c r="C225" i="5" s="1"/>
  <c r="D288" i="2"/>
  <c r="E288" i="2" s="1"/>
  <c r="G288" i="2" s="1"/>
  <c r="F288" i="2" s="1"/>
  <c r="B288" i="2"/>
  <c r="F223" i="4"/>
  <c r="H223" i="4" s="1"/>
  <c r="I223" i="4" s="1"/>
  <c r="C224" i="4" s="1"/>
  <c r="B224" i="4" s="1"/>
  <c r="D232" i="6" l="1"/>
  <c r="E232" i="6" s="1"/>
  <c r="G232" i="6" s="1"/>
  <c r="F232" i="6" s="1"/>
  <c r="H232" i="6" s="1"/>
  <c r="I232" i="6" s="1"/>
  <c r="C233" i="6" s="1"/>
  <c r="B232" i="6"/>
  <c r="B225" i="5"/>
  <c r="D225" i="5"/>
  <c r="E225" i="5" s="1"/>
  <c r="G225" i="5" s="1"/>
  <c r="D224" i="4"/>
  <c r="E224" i="4" s="1"/>
  <c r="G224" i="4" s="1"/>
  <c r="H288" i="2"/>
  <c r="I288" i="2" s="1"/>
  <c r="C289" i="2" s="1"/>
  <c r="D233" i="6" l="1"/>
  <c r="E233" i="6" s="1"/>
  <c r="G233" i="6" s="1"/>
  <c r="F233" i="6" s="1"/>
  <c r="H233" i="6" s="1"/>
  <c r="I233" i="6" s="1"/>
  <c r="C234" i="6" s="1"/>
  <c r="B233" i="6"/>
  <c r="F225" i="5"/>
  <c r="H225" i="5" s="1"/>
  <c r="I225" i="5" s="1"/>
  <c r="C226" i="5" s="1"/>
  <c r="D289" i="2"/>
  <c r="E289" i="2" s="1"/>
  <c r="G289" i="2" s="1"/>
  <c r="F289" i="2" s="1"/>
  <c r="H289" i="2" s="1"/>
  <c r="I289" i="2" s="1"/>
  <c r="C290" i="2" s="1"/>
  <c r="B289" i="2"/>
  <c r="F224" i="4"/>
  <c r="H224" i="4" s="1"/>
  <c r="I224" i="4" s="1"/>
  <c r="C225" i="4" s="1"/>
  <c r="B225" i="4" s="1"/>
  <c r="B234" i="6" l="1"/>
  <c r="D234" i="6"/>
  <c r="E234" i="6" s="1"/>
  <c r="G234" i="6" s="1"/>
  <c r="F234" i="6" s="1"/>
  <c r="H234" i="6" s="1"/>
  <c r="I234" i="6" s="1"/>
  <c r="C235" i="6" s="1"/>
  <c r="B226" i="5"/>
  <c r="D226" i="5"/>
  <c r="E226" i="5" s="1"/>
  <c r="G226" i="5" s="1"/>
  <c r="D290" i="2"/>
  <c r="E290" i="2" s="1"/>
  <c r="G290" i="2" s="1"/>
  <c r="B290" i="2"/>
  <c r="D225" i="4"/>
  <c r="E225" i="4" s="1"/>
  <c r="G225" i="4" s="1"/>
  <c r="B235" i="6" l="1"/>
  <c r="D235" i="6"/>
  <c r="E235" i="6" s="1"/>
  <c r="G235" i="6" s="1"/>
  <c r="F235" i="6" s="1"/>
  <c r="H235" i="6" s="1"/>
  <c r="I235" i="6" s="1"/>
  <c r="C236" i="6" s="1"/>
  <c r="F226" i="5"/>
  <c r="H226" i="5" s="1"/>
  <c r="I226" i="5" s="1"/>
  <c r="C227" i="5" s="1"/>
  <c r="F225" i="4"/>
  <c r="H225" i="4" s="1"/>
  <c r="I225" i="4" s="1"/>
  <c r="C226" i="4" s="1"/>
  <c r="B226" i="4" s="1"/>
  <c r="F290" i="2"/>
  <c r="H290" i="2" s="1"/>
  <c r="I290" i="2" s="1"/>
  <c r="C291" i="2" s="1"/>
  <c r="B236" i="6" l="1"/>
  <c r="D236" i="6"/>
  <c r="E236" i="6" s="1"/>
  <c r="G236" i="6" s="1"/>
  <c r="F236" i="6" s="1"/>
  <c r="H236" i="6" s="1"/>
  <c r="I236" i="6" s="1"/>
  <c r="C237" i="6" s="1"/>
  <c r="B227" i="5"/>
  <c r="D227" i="5"/>
  <c r="E227" i="5" s="1"/>
  <c r="G227" i="5" s="1"/>
  <c r="D291" i="2"/>
  <c r="E291" i="2" s="1"/>
  <c r="G291" i="2" s="1"/>
  <c r="B291" i="2"/>
  <c r="D226" i="4"/>
  <c r="E226" i="4" s="1"/>
  <c r="G226" i="4" s="1"/>
  <c r="B237" i="6" l="1"/>
  <c r="D237" i="6"/>
  <c r="E237" i="6" s="1"/>
  <c r="G237" i="6" s="1"/>
  <c r="F237" i="6" s="1"/>
  <c r="H237" i="6" s="1"/>
  <c r="I237" i="6" s="1"/>
  <c r="C238" i="6" s="1"/>
  <c r="F227" i="5"/>
  <c r="H227" i="5" s="1"/>
  <c r="I227" i="5" s="1"/>
  <c r="C228" i="5" s="1"/>
  <c r="F226" i="4"/>
  <c r="H226" i="4" s="1"/>
  <c r="I226" i="4" s="1"/>
  <c r="C227" i="4" s="1"/>
  <c r="B227" i="4" s="1"/>
  <c r="F291" i="2"/>
  <c r="H291" i="2" s="1"/>
  <c r="I291" i="2" s="1"/>
  <c r="C292" i="2" s="1"/>
  <c r="D238" i="6" l="1"/>
  <c r="E238" i="6" s="1"/>
  <c r="G238" i="6" s="1"/>
  <c r="F238" i="6" s="1"/>
  <c r="H238" i="6" s="1"/>
  <c r="I238" i="6" s="1"/>
  <c r="C239" i="6" s="1"/>
  <c r="B238" i="6"/>
  <c r="B228" i="5"/>
  <c r="D228" i="5"/>
  <c r="E228" i="5" s="1"/>
  <c r="G228" i="5" s="1"/>
  <c r="D292" i="2"/>
  <c r="E292" i="2" s="1"/>
  <c r="G292" i="2" s="1"/>
  <c r="B292" i="2"/>
  <c r="D227" i="4"/>
  <c r="E227" i="4" s="1"/>
  <c r="G227" i="4" s="1"/>
  <c r="D239" i="6" l="1"/>
  <c r="E239" i="6" s="1"/>
  <c r="G239" i="6" s="1"/>
  <c r="F239" i="6" s="1"/>
  <c r="H239" i="6" s="1"/>
  <c r="I239" i="6" s="1"/>
  <c r="C240" i="6" s="1"/>
  <c r="B239" i="6"/>
  <c r="F228" i="5"/>
  <c r="H228" i="5" s="1"/>
  <c r="I228" i="5" s="1"/>
  <c r="C229" i="5" s="1"/>
  <c r="F227" i="4"/>
  <c r="H227" i="4" s="1"/>
  <c r="I227" i="4" s="1"/>
  <c r="C228" i="4" s="1"/>
  <c r="B228" i="4" s="1"/>
  <c r="F292" i="2"/>
  <c r="H292" i="2" s="1"/>
  <c r="I292" i="2" s="1"/>
  <c r="C293" i="2" s="1"/>
  <c r="D240" i="6" l="1"/>
  <c r="E240" i="6" s="1"/>
  <c r="G240" i="6" s="1"/>
  <c r="F240" i="6" s="1"/>
  <c r="H240" i="6" s="1"/>
  <c r="I240" i="6" s="1"/>
  <c r="C241" i="6" s="1"/>
  <c r="B240" i="6"/>
  <c r="B229" i="5"/>
  <c r="D229" i="5"/>
  <c r="E229" i="5" s="1"/>
  <c r="G229" i="5" s="1"/>
  <c r="D293" i="2"/>
  <c r="E293" i="2" s="1"/>
  <c r="G293" i="2" s="1"/>
  <c r="B293" i="2"/>
  <c r="D228" i="4"/>
  <c r="E228" i="4" s="1"/>
  <c r="G228" i="4" s="1"/>
  <c r="B241" i="6" l="1"/>
  <c r="D241" i="6"/>
  <c r="E241" i="6" s="1"/>
  <c r="G241" i="6" s="1"/>
  <c r="F241" i="6" s="1"/>
  <c r="H241" i="6" s="1"/>
  <c r="I241" i="6" s="1"/>
  <c r="C242" i="6" s="1"/>
  <c r="F229" i="5"/>
  <c r="H229" i="5" s="1"/>
  <c r="I229" i="5" s="1"/>
  <c r="C230" i="5" s="1"/>
  <c r="F228" i="4"/>
  <c r="H228" i="4" s="1"/>
  <c r="I228" i="4" s="1"/>
  <c r="C229" i="4" s="1"/>
  <c r="B229" i="4" s="1"/>
  <c r="F293" i="2"/>
  <c r="H293" i="2" s="1"/>
  <c r="I293" i="2" s="1"/>
  <c r="C294" i="2" s="1"/>
  <c r="D242" i="6" l="1"/>
  <c r="E242" i="6" s="1"/>
  <c r="G242" i="6" s="1"/>
  <c r="F242" i="6" s="1"/>
  <c r="H242" i="6" s="1"/>
  <c r="I242" i="6" s="1"/>
  <c r="C243" i="6" s="1"/>
  <c r="B242" i="6"/>
  <c r="D230" i="5"/>
  <c r="E230" i="5" s="1"/>
  <c r="G230" i="5" s="1"/>
  <c r="B230" i="5"/>
  <c r="D294" i="2"/>
  <c r="E294" i="2" s="1"/>
  <c r="G294" i="2" s="1"/>
  <c r="B294" i="2"/>
  <c r="D229" i="4"/>
  <c r="E229" i="4" s="1"/>
  <c r="G229" i="4" s="1"/>
  <c r="D243" i="6" l="1"/>
  <c r="E243" i="6" s="1"/>
  <c r="G243" i="6" s="1"/>
  <c r="F243" i="6" s="1"/>
  <c r="H243" i="6" s="1"/>
  <c r="I243" i="6" s="1"/>
  <c r="C244" i="6" s="1"/>
  <c r="B243" i="6"/>
  <c r="F230" i="5"/>
  <c r="H230" i="5" s="1"/>
  <c r="I230" i="5" s="1"/>
  <c r="C231" i="5" s="1"/>
  <c r="F229" i="4"/>
  <c r="H229" i="4" s="1"/>
  <c r="I229" i="4" s="1"/>
  <c r="C230" i="4" s="1"/>
  <c r="B230" i="4" s="1"/>
  <c r="F294" i="2"/>
  <c r="H294" i="2" s="1"/>
  <c r="I294" i="2" s="1"/>
  <c r="C295" i="2" s="1"/>
  <c r="B244" i="6" l="1"/>
  <c r="D244" i="6"/>
  <c r="E244" i="6" s="1"/>
  <c r="G244" i="6" s="1"/>
  <c r="F244" i="6" s="1"/>
  <c r="H244" i="6" s="1"/>
  <c r="I244" i="6" s="1"/>
  <c r="C245" i="6" s="1"/>
  <c r="B231" i="5"/>
  <c r="D231" i="5"/>
  <c r="E231" i="5" s="1"/>
  <c r="G231" i="5" s="1"/>
  <c r="D295" i="2"/>
  <c r="E295" i="2" s="1"/>
  <c r="G295" i="2" s="1"/>
  <c r="B295" i="2"/>
  <c r="D230" i="4"/>
  <c r="E230" i="4" s="1"/>
  <c r="G230" i="4" s="1"/>
  <c r="B245" i="6" l="1"/>
  <c r="D245" i="6"/>
  <c r="E245" i="6" s="1"/>
  <c r="G245" i="6" s="1"/>
  <c r="F245" i="6" s="1"/>
  <c r="F231" i="5"/>
  <c r="H231" i="5" s="1"/>
  <c r="I231" i="5" s="1"/>
  <c r="C232" i="5" s="1"/>
  <c r="F230" i="4"/>
  <c r="H230" i="4" s="1"/>
  <c r="I230" i="4" s="1"/>
  <c r="C231" i="4" s="1"/>
  <c r="B231" i="4" s="1"/>
  <c r="F295" i="2"/>
  <c r="H295" i="2" s="1"/>
  <c r="I295" i="2" s="1"/>
  <c r="C296" i="2" s="1"/>
  <c r="H245" i="6" l="1"/>
  <c r="I245" i="6" s="1"/>
  <c r="C246" i="6" s="1"/>
  <c r="B232" i="5"/>
  <c r="D232" i="5"/>
  <c r="E232" i="5" s="1"/>
  <c r="G232" i="5" s="1"/>
  <c r="D296" i="2"/>
  <c r="E296" i="2" s="1"/>
  <c r="G296" i="2" s="1"/>
  <c r="F296" i="2" s="1"/>
  <c r="H296" i="2" s="1"/>
  <c r="I296" i="2" s="1"/>
  <c r="C297" i="2" s="1"/>
  <c r="B296" i="2"/>
  <c r="D231" i="4"/>
  <c r="E231" i="4" s="1"/>
  <c r="G231" i="4" s="1"/>
  <c r="B246" i="6" l="1"/>
  <c r="D246" i="6"/>
  <c r="E246" i="6" s="1"/>
  <c r="G246" i="6" s="1"/>
  <c r="F246" i="6" s="1"/>
  <c r="F232" i="5"/>
  <c r="H232" i="5" s="1"/>
  <c r="I232" i="5" s="1"/>
  <c r="C233" i="5" s="1"/>
  <c r="D297" i="2"/>
  <c r="E297" i="2" s="1"/>
  <c r="G297" i="2" s="1"/>
  <c r="F297" i="2" s="1"/>
  <c r="H297" i="2" s="1"/>
  <c r="I297" i="2" s="1"/>
  <c r="C298" i="2" s="1"/>
  <c r="B297" i="2"/>
  <c r="F231" i="4"/>
  <c r="H231" i="4" s="1"/>
  <c r="I231" i="4" s="1"/>
  <c r="C232" i="4" s="1"/>
  <c r="B232" i="4" s="1"/>
  <c r="H246" i="6" l="1"/>
  <c r="I246" i="6" s="1"/>
  <c r="C247" i="6" s="1"/>
  <c r="B233" i="5"/>
  <c r="D233" i="5"/>
  <c r="E233" i="5" s="1"/>
  <c r="G233" i="5" s="1"/>
  <c r="D298" i="2"/>
  <c r="E298" i="2" s="1"/>
  <c r="G298" i="2" s="1"/>
  <c r="F298" i="2" s="1"/>
  <c r="B298" i="2"/>
  <c r="D232" i="4"/>
  <c r="E232" i="4" s="1"/>
  <c r="G232" i="4" s="1"/>
  <c r="D247" i="6" l="1"/>
  <c r="E247" i="6" s="1"/>
  <c r="G247" i="6" s="1"/>
  <c r="F247" i="6" s="1"/>
  <c r="B247" i="6"/>
  <c r="F233" i="5"/>
  <c r="H233" i="5" s="1"/>
  <c r="I233" i="5" s="1"/>
  <c r="C234" i="5" s="1"/>
  <c r="F232" i="4"/>
  <c r="H232" i="4" s="1"/>
  <c r="I232" i="4" s="1"/>
  <c r="C233" i="4" s="1"/>
  <c r="B233" i="4" s="1"/>
  <c r="H298" i="2"/>
  <c r="I298" i="2" s="1"/>
  <c r="C299" i="2" s="1"/>
  <c r="B299" i="2" s="1"/>
  <c r="H247" i="6" l="1"/>
  <c r="I247" i="6" s="1"/>
  <c r="C248" i="6" s="1"/>
  <c r="B234" i="5"/>
  <c r="D234" i="5"/>
  <c r="E234" i="5" s="1"/>
  <c r="G234" i="5" s="1"/>
  <c r="D233" i="4"/>
  <c r="E233" i="4" s="1"/>
  <c r="G233" i="4" s="1"/>
  <c r="D299" i="2"/>
  <c r="E299" i="2" s="1"/>
  <c r="G299" i="2" s="1"/>
  <c r="F299" i="2" s="1"/>
  <c r="H299" i="2" s="1"/>
  <c r="I299" i="2" s="1"/>
  <c r="C300" i="2" s="1"/>
  <c r="B300" i="2" s="1"/>
  <c r="D248" i="6" l="1"/>
  <c r="E248" i="6" s="1"/>
  <c r="G248" i="6" s="1"/>
  <c r="F248" i="6" s="1"/>
  <c r="B248" i="6"/>
  <c r="F234" i="5"/>
  <c r="H234" i="5" s="1"/>
  <c r="I234" i="5" s="1"/>
  <c r="C235" i="5" s="1"/>
  <c r="F233" i="4"/>
  <c r="H233" i="4" s="1"/>
  <c r="I233" i="4" s="1"/>
  <c r="C234" i="4" s="1"/>
  <c r="B234" i="4" s="1"/>
  <c r="D300" i="2"/>
  <c r="H248" i="6" l="1"/>
  <c r="I248" i="6" s="1"/>
  <c r="C249" i="6" s="1"/>
  <c r="B235" i="5"/>
  <c r="D235" i="5"/>
  <c r="E235" i="5" s="1"/>
  <c r="G235" i="5" s="1"/>
  <c r="D234" i="4"/>
  <c r="E234" i="4" s="1"/>
  <c r="G234" i="4" s="1"/>
  <c r="E300" i="2"/>
  <c r="G300" i="2" s="1"/>
  <c r="F300" i="2" s="1"/>
  <c r="H300" i="2" s="1"/>
  <c r="I300" i="2" s="1"/>
  <c r="C301" i="2" s="1"/>
  <c r="B249" i="6" l="1"/>
  <c r="D249" i="6"/>
  <c r="E249" i="6" s="1"/>
  <c r="G249" i="6" s="1"/>
  <c r="F249" i="6" s="1"/>
  <c r="F235" i="5"/>
  <c r="H235" i="5" s="1"/>
  <c r="I235" i="5" s="1"/>
  <c r="C236" i="5" s="1"/>
  <c r="D301" i="2"/>
  <c r="E301" i="2" s="1"/>
  <c r="G301" i="2" s="1"/>
  <c r="F301" i="2" s="1"/>
  <c r="H301" i="2" s="1"/>
  <c r="I301" i="2" s="1"/>
  <c r="C302" i="2" s="1"/>
  <c r="B301" i="2"/>
  <c r="F234" i="4"/>
  <c r="H234" i="4" s="1"/>
  <c r="I234" i="4" s="1"/>
  <c r="C235" i="4" s="1"/>
  <c r="B235" i="4" s="1"/>
  <c r="H249" i="6" l="1"/>
  <c r="I249" i="6" s="1"/>
  <c r="C250" i="6" s="1"/>
  <c r="B236" i="5"/>
  <c r="D236" i="5"/>
  <c r="E236" i="5" s="1"/>
  <c r="G236" i="5" s="1"/>
  <c r="D302" i="2"/>
  <c r="E302" i="2" s="1"/>
  <c r="G302" i="2" s="1"/>
  <c r="F302" i="2" s="1"/>
  <c r="H302" i="2" s="1"/>
  <c r="I302" i="2" s="1"/>
  <c r="C303" i="2" s="1"/>
  <c r="B302" i="2"/>
  <c r="D235" i="4"/>
  <c r="E235" i="4" s="1"/>
  <c r="G235" i="4" s="1"/>
  <c r="B250" i="6" l="1"/>
  <c r="D250" i="6"/>
  <c r="E250" i="6" s="1"/>
  <c r="G250" i="6" s="1"/>
  <c r="F250" i="6" s="1"/>
  <c r="F236" i="5"/>
  <c r="H236" i="5" s="1"/>
  <c r="I236" i="5" s="1"/>
  <c r="C237" i="5" s="1"/>
  <c r="D303" i="2"/>
  <c r="E303" i="2" s="1"/>
  <c r="G303" i="2" s="1"/>
  <c r="F303" i="2" s="1"/>
  <c r="H303" i="2" s="1"/>
  <c r="I303" i="2" s="1"/>
  <c r="C304" i="2" s="1"/>
  <c r="B303" i="2"/>
  <c r="F235" i="4"/>
  <c r="H235" i="4" s="1"/>
  <c r="I235" i="4" s="1"/>
  <c r="C236" i="4" s="1"/>
  <c r="B236" i="4" s="1"/>
  <c r="H250" i="6" l="1"/>
  <c r="I250" i="6" s="1"/>
  <c r="C251" i="6" s="1"/>
  <c r="B237" i="5"/>
  <c r="D237" i="5"/>
  <c r="E237" i="5" s="1"/>
  <c r="G237" i="5" s="1"/>
  <c r="D304" i="2"/>
  <c r="E304" i="2" s="1"/>
  <c r="G304" i="2" s="1"/>
  <c r="F304" i="2" s="1"/>
  <c r="H304" i="2" s="1"/>
  <c r="I304" i="2" s="1"/>
  <c r="C305" i="2" s="1"/>
  <c r="B304" i="2"/>
  <c r="D236" i="4"/>
  <c r="E236" i="4" s="1"/>
  <c r="G236" i="4" s="1"/>
  <c r="D251" i="6" l="1"/>
  <c r="E251" i="6" s="1"/>
  <c r="G251" i="6" s="1"/>
  <c r="F251" i="6" s="1"/>
  <c r="B251" i="6"/>
  <c r="F237" i="5"/>
  <c r="H237" i="5" s="1"/>
  <c r="I237" i="5" s="1"/>
  <c r="C238" i="5" s="1"/>
  <c r="D305" i="2"/>
  <c r="E305" i="2" s="1"/>
  <c r="G305" i="2" s="1"/>
  <c r="F305" i="2" s="1"/>
  <c r="H305" i="2" s="1"/>
  <c r="I305" i="2" s="1"/>
  <c r="C306" i="2" s="1"/>
  <c r="B305" i="2"/>
  <c r="F236" i="4"/>
  <c r="H236" i="4" s="1"/>
  <c r="I236" i="4" s="1"/>
  <c r="C237" i="4" s="1"/>
  <c r="B237" i="4" s="1"/>
  <c r="H251" i="6" l="1"/>
  <c r="I251" i="6" s="1"/>
  <c r="C252" i="6" s="1"/>
  <c r="D238" i="5"/>
  <c r="E238" i="5" s="1"/>
  <c r="G238" i="5" s="1"/>
  <c r="B238" i="5"/>
  <c r="D306" i="2"/>
  <c r="E306" i="2" s="1"/>
  <c r="G306" i="2" s="1"/>
  <c r="B306" i="2"/>
  <c r="D237" i="4"/>
  <c r="E237" i="4" s="1"/>
  <c r="G237" i="4" s="1"/>
  <c r="B252" i="6" l="1"/>
  <c r="D252" i="6"/>
  <c r="E252" i="6" s="1"/>
  <c r="G252" i="6" s="1"/>
  <c r="F252" i="6" s="1"/>
  <c r="F238" i="5"/>
  <c r="H238" i="5" s="1"/>
  <c r="I238" i="5" s="1"/>
  <c r="C239" i="5" s="1"/>
  <c r="F237" i="4"/>
  <c r="H237" i="4" s="1"/>
  <c r="I237" i="4" s="1"/>
  <c r="C238" i="4" s="1"/>
  <c r="B238" i="4" s="1"/>
  <c r="F306" i="2"/>
  <c r="H306" i="2" s="1"/>
  <c r="I306" i="2" s="1"/>
  <c r="C307" i="2" s="1"/>
  <c r="H252" i="6" l="1"/>
  <c r="I252" i="6" s="1"/>
  <c r="C253" i="6" s="1"/>
  <c r="B239" i="5"/>
  <c r="D239" i="5"/>
  <c r="E239" i="5" s="1"/>
  <c r="G239" i="5" s="1"/>
  <c r="D307" i="2"/>
  <c r="E307" i="2" s="1"/>
  <c r="G307" i="2" s="1"/>
  <c r="B307" i="2"/>
  <c r="D238" i="4"/>
  <c r="E238" i="4" s="1"/>
  <c r="G238" i="4" s="1"/>
  <c r="D253" i="6" l="1"/>
  <c r="E253" i="6" s="1"/>
  <c r="G253" i="6" s="1"/>
  <c r="F253" i="6" s="1"/>
  <c r="B253" i="6"/>
  <c r="F239" i="5"/>
  <c r="H239" i="5" s="1"/>
  <c r="I239" i="5" s="1"/>
  <c r="C240" i="5" s="1"/>
  <c r="F238" i="4"/>
  <c r="H238" i="4" s="1"/>
  <c r="I238" i="4" s="1"/>
  <c r="C239" i="4" s="1"/>
  <c r="B239" i="4" s="1"/>
  <c r="F307" i="2"/>
  <c r="H307" i="2" s="1"/>
  <c r="I307" i="2" s="1"/>
  <c r="C308" i="2" s="1"/>
  <c r="H253" i="6" l="1"/>
  <c r="I253" i="6" s="1"/>
  <c r="C254" i="6" s="1"/>
  <c r="B240" i="5"/>
  <c r="D240" i="5"/>
  <c r="E240" i="5" s="1"/>
  <c r="G240" i="5" s="1"/>
  <c r="D308" i="2"/>
  <c r="E308" i="2" s="1"/>
  <c r="G308" i="2" s="1"/>
  <c r="F308" i="2" s="1"/>
  <c r="H308" i="2" s="1"/>
  <c r="I308" i="2" s="1"/>
  <c r="C309" i="2" s="1"/>
  <c r="B308" i="2"/>
  <c r="D239" i="4"/>
  <c r="E239" i="4" s="1"/>
  <c r="G239" i="4" s="1"/>
  <c r="D254" i="6" l="1"/>
  <c r="E254" i="6" s="1"/>
  <c r="G254" i="6" s="1"/>
  <c r="F254" i="6" s="1"/>
  <c r="B254" i="6"/>
  <c r="F240" i="5"/>
  <c r="H240" i="5" s="1"/>
  <c r="I240" i="5" s="1"/>
  <c r="C241" i="5" s="1"/>
  <c r="D309" i="2"/>
  <c r="E309" i="2" s="1"/>
  <c r="G309" i="2" s="1"/>
  <c r="F309" i="2" s="1"/>
  <c r="H309" i="2" s="1"/>
  <c r="I309" i="2" s="1"/>
  <c r="C310" i="2" s="1"/>
  <c r="B309" i="2"/>
  <c r="F239" i="4"/>
  <c r="H239" i="4" s="1"/>
  <c r="I239" i="4" s="1"/>
  <c r="C240" i="4" s="1"/>
  <c r="B240" i="4" s="1"/>
  <c r="H254" i="6" l="1"/>
  <c r="I254" i="6" s="1"/>
  <c r="C255" i="6" s="1"/>
  <c r="B241" i="5"/>
  <c r="D241" i="5"/>
  <c r="E241" i="5" s="1"/>
  <c r="G241" i="5" s="1"/>
  <c r="D310" i="2"/>
  <c r="E310" i="2" s="1"/>
  <c r="G310" i="2" s="1"/>
  <c r="F310" i="2" s="1"/>
  <c r="H310" i="2" s="1"/>
  <c r="I310" i="2" s="1"/>
  <c r="C311" i="2" s="1"/>
  <c r="B310" i="2"/>
  <c r="D240" i="4"/>
  <c r="E240" i="4" s="1"/>
  <c r="G240" i="4" s="1"/>
  <c r="B255" i="6" l="1"/>
  <c r="D255" i="6"/>
  <c r="E255" i="6" s="1"/>
  <c r="G255" i="6" s="1"/>
  <c r="F255" i="6" s="1"/>
  <c r="F241" i="5"/>
  <c r="H241" i="5" s="1"/>
  <c r="I241" i="5" s="1"/>
  <c r="C242" i="5" s="1"/>
  <c r="D311" i="2"/>
  <c r="E311" i="2" s="1"/>
  <c r="G311" i="2" s="1"/>
  <c r="F311" i="2" s="1"/>
  <c r="H311" i="2" s="1"/>
  <c r="I311" i="2" s="1"/>
  <c r="C312" i="2" s="1"/>
  <c r="B311" i="2"/>
  <c r="F240" i="4"/>
  <c r="H240" i="4" s="1"/>
  <c r="I240" i="4" s="1"/>
  <c r="C241" i="4" s="1"/>
  <c r="B241" i="4" s="1"/>
  <c r="H255" i="6" l="1"/>
  <c r="I255" i="6" s="1"/>
  <c r="C256" i="6" s="1"/>
  <c r="B242" i="5"/>
  <c r="D242" i="5"/>
  <c r="E242" i="5" s="1"/>
  <c r="G242" i="5" s="1"/>
  <c r="D312" i="2"/>
  <c r="E312" i="2" s="1"/>
  <c r="G312" i="2" s="1"/>
  <c r="F312" i="2" s="1"/>
  <c r="H312" i="2" s="1"/>
  <c r="I312" i="2" s="1"/>
  <c r="C313" i="2" s="1"/>
  <c r="B312" i="2"/>
  <c r="D241" i="4"/>
  <c r="E241" i="4" s="1"/>
  <c r="G241" i="4" s="1"/>
  <c r="D256" i="6" l="1"/>
  <c r="E256" i="6" s="1"/>
  <c r="G256" i="6" s="1"/>
  <c r="F256" i="6" s="1"/>
  <c r="B256" i="6"/>
  <c r="F242" i="5"/>
  <c r="H242" i="5" s="1"/>
  <c r="I242" i="5" s="1"/>
  <c r="C243" i="5" s="1"/>
  <c r="D313" i="2"/>
  <c r="E313" i="2" s="1"/>
  <c r="G313" i="2" s="1"/>
  <c r="F313" i="2" s="1"/>
  <c r="H313" i="2" s="1"/>
  <c r="I313" i="2" s="1"/>
  <c r="C314" i="2" s="1"/>
  <c r="B313" i="2"/>
  <c r="F241" i="4"/>
  <c r="H241" i="4" s="1"/>
  <c r="I241" i="4" s="1"/>
  <c r="C242" i="4" s="1"/>
  <c r="B242" i="4" s="1"/>
  <c r="H256" i="6" l="1"/>
  <c r="I256" i="6" s="1"/>
  <c r="C257" i="6" s="1"/>
  <c r="B243" i="5"/>
  <c r="D243" i="5"/>
  <c r="E243" i="5" s="1"/>
  <c r="G243" i="5" s="1"/>
  <c r="D314" i="2"/>
  <c r="E314" i="2" s="1"/>
  <c r="G314" i="2" s="1"/>
  <c r="F314" i="2" s="1"/>
  <c r="H314" i="2" s="1"/>
  <c r="I314" i="2" s="1"/>
  <c r="C315" i="2" s="1"/>
  <c r="B314" i="2"/>
  <c r="D242" i="4"/>
  <c r="E242" i="4" s="1"/>
  <c r="G242" i="4" s="1"/>
  <c r="D257" i="6" l="1"/>
  <c r="E257" i="6" s="1"/>
  <c r="G257" i="6" s="1"/>
  <c r="F257" i="6" s="1"/>
  <c r="B257" i="6"/>
  <c r="F243" i="5"/>
  <c r="H243" i="5" s="1"/>
  <c r="I243" i="5" s="1"/>
  <c r="C244" i="5" s="1"/>
  <c r="D315" i="2"/>
  <c r="E315" i="2" s="1"/>
  <c r="G315" i="2" s="1"/>
  <c r="B315" i="2"/>
  <c r="F242" i="4"/>
  <c r="H242" i="4" s="1"/>
  <c r="I242" i="4" s="1"/>
  <c r="C243" i="4" s="1"/>
  <c r="B243" i="4" s="1"/>
  <c r="H257" i="6" l="1"/>
  <c r="I257" i="6" s="1"/>
  <c r="C258" i="6" s="1"/>
  <c r="B244" i="5"/>
  <c r="D244" i="5"/>
  <c r="E244" i="5" s="1"/>
  <c r="G244" i="5" s="1"/>
  <c r="D243" i="4"/>
  <c r="E243" i="4" s="1"/>
  <c r="G243" i="4" s="1"/>
  <c r="F315" i="2"/>
  <c r="H315" i="2" s="1"/>
  <c r="I315" i="2" s="1"/>
  <c r="C316" i="2" s="1"/>
  <c r="B258" i="6" l="1"/>
  <c r="D258" i="6"/>
  <c r="E258" i="6" s="1"/>
  <c r="G258" i="6" s="1"/>
  <c r="F258" i="6" s="1"/>
  <c r="F244" i="5"/>
  <c r="H244" i="5" s="1"/>
  <c r="I244" i="5" s="1"/>
  <c r="C245" i="5" s="1"/>
  <c r="D316" i="2"/>
  <c r="E316" i="2" s="1"/>
  <c r="G316" i="2" s="1"/>
  <c r="B316" i="2"/>
  <c r="F243" i="4"/>
  <c r="H243" i="4" s="1"/>
  <c r="I243" i="4" s="1"/>
  <c r="C244" i="4" s="1"/>
  <c r="B244" i="4" s="1"/>
  <c r="H258" i="6" l="1"/>
  <c r="I258" i="6" s="1"/>
  <c r="C259" i="6" s="1"/>
  <c r="D245" i="5"/>
  <c r="E245" i="5" s="1"/>
  <c r="G245" i="5" s="1"/>
  <c r="B245" i="5"/>
  <c r="D244" i="4"/>
  <c r="E244" i="4" s="1"/>
  <c r="G244" i="4" s="1"/>
  <c r="F316" i="2"/>
  <c r="H316" i="2" s="1"/>
  <c r="I316" i="2" s="1"/>
  <c r="C317" i="2" s="1"/>
  <c r="D259" i="6" l="1"/>
  <c r="E259" i="6" s="1"/>
  <c r="G259" i="6" s="1"/>
  <c r="F259" i="6" s="1"/>
  <c r="B259" i="6"/>
  <c r="F245" i="5"/>
  <c r="H245" i="5" s="1"/>
  <c r="I245" i="5" s="1"/>
  <c r="C246" i="5" s="1"/>
  <c r="D317" i="2"/>
  <c r="E317" i="2" s="1"/>
  <c r="G317" i="2" s="1"/>
  <c r="F317" i="2" s="1"/>
  <c r="H317" i="2" s="1"/>
  <c r="I317" i="2" s="1"/>
  <c r="C318" i="2" s="1"/>
  <c r="B317" i="2"/>
  <c r="F244" i="4"/>
  <c r="H244" i="4" s="1"/>
  <c r="I244" i="4" s="1"/>
  <c r="C245" i="4" s="1"/>
  <c r="B245" i="4" s="1"/>
  <c r="H259" i="6" l="1"/>
  <c r="I259" i="6" s="1"/>
  <c r="C260" i="6" s="1"/>
  <c r="B246" i="5"/>
  <c r="D246" i="5"/>
  <c r="E246" i="5" s="1"/>
  <c r="G246" i="5" s="1"/>
  <c r="D318" i="2"/>
  <c r="E318" i="2" s="1"/>
  <c r="G318" i="2" s="1"/>
  <c r="F318" i="2" s="1"/>
  <c r="H318" i="2" s="1"/>
  <c r="I318" i="2" s="1"/>
  <c r="C319" i="2" s="1"/>
  <c r="B318" i="2"/>
  <c r="D245" i="4"/>
  <c r="E245" i="4" s="1"/>
  <c r="G245" i="4" s="1"/>
  <c r="B260" i="6" l="1"/>
  <c r="D260" i="6"/>
  <c r="E260" i="6" s="1"/>
  <c r="G260" i="6" s="1"/>
  <c r="F260" i="6" s="1"/>
  <c r="F246" i="5"/>
  <c r="H246" i="5" s="1"/>
  <c r="I246" i="5" s="1"/>
  <c r="C247" i="5" s="1"/>
  <c r="D319" i="2"/>
  <c r="E319" i="2" s="1"/>
  <c r="G319" i="2" s="1"/>
  <c r="F319" i="2" s="1"/>
  <c r="H319" i="2" s="1"/>
  <c r="I319" i="2" s="1"/>
  <c r="C320" i="2" s="1"/>
  <c r="B319" i="2"/>
  <c r="F245" i="4"/>
  <c r="H245" i="4" s="1"/>
  <c r="I245" i="4" s="1"/>
  <c r="C246" i="4" s="1"/>
  <c r="B246" i="4" s="1"/>
  <c r="H260" i="6" l="1"/>
  <c r="I260" i="6" s="1"/>
  <c r="C261" i="6" s="1"/>
  <c r="B247" i="5"/>
  <c r="D247" i="5"/>
  <c r="E247" i="5" s="1"/>
  <c r="G247" i="5" s="1"/>
  <c r="D320" i="2"/>
  <c r="E320" i="2" s="1"/>
  <c r="G320" i="2" s="1"/>
  <c r="F320" i="2" s="1"/>
  <c r="H320" i="2" s="1"/>
  <c r="I320" i="2" s="1"/>
  <c r="C321" i="2" s="1"/>
  <c r="B320" i="2"/>
  <c r="D246" i="4"/>
  <c r="E246" i="4" s="1"/>
  <c r="G246" i="4" s="1"/>
  <c r="B261" i="6" l="1"/>
  <c r="D261" i="6"/>
  <c r="E261" i="6" s="1"/>
  <c r="G261" i="6" s="1"/>
  <c r="F261" i="6" s="1"/>
  <c r="F247" i="5"/>
  <c r="H247" i="5" s="1"/>
  <c r="I247" i="5" s="1"/>
  <c r="C248" i="5" s="1"/>
  <c r="D321" i="2"/>
  <c r="E321" i="2" s="1"/>
  <c r="G321" i="2" s="1"/>
  <c r="F321" i="2" s="1"/>
  <c r="H321" i="2" s="1"/>
  <c r="I321" i="2" s="1"/>
  <c r="C322" i="2" s="1"/>
  <c r="B321" i="2"/>
  <c r="F246" i="4"/>
  <c r="H246" i="4" s="1"/>
  <c r="I246" i="4" s="1"/>
  <c r="C247" i="4" s="1"/>
  <c r="B247" i="4" s="1"/>
  <c r="H261" i="6" l="1"/>
  <c r="I261" i="6" s="1"/>
  <c r="C262" i="6" s="1"/>
  <c r="B248" i="5"/>
  <c r="D248" i="5"/>
  <c r="E248" i="5" s="1"/>
  <c r="G248" i="5" s="1"/>
  <c r="D322" i="2"/>
  <c r="E322" i="2" s="1"/>
  <c r="G322" i="2" s="1"/>
  <c r="F322" i="2" s="1"/>
  <c r="H322" i="2" s="1"/>
  <c r="I322" i="2" s="1"/>
  <c r="C323" i="2" s="1"/>
  <c r="B322" i="2"/>
  <c r="D247" i="4"/>
  <c r="E247" i="4" s="1"/>
  <c r="G247" i="4" s="1"/>
  <c r="D262" i="6" l="1"/>
  <c r="E262" i="6" s="1"/>
  <c r="G262" i="6" s="1"/>
  <c r="F262" i="6" s="1"/>
  <c r="B262" i="6"/>
  <c r="F248" i="5"/>
  <c r="H248" i="5" s="1"/>
  <c r="I248" i="5" s="1"/>
  <c r="C249" i="5" s="1"/>
  <c r="D323" i="2"/>
  <c r="E323" i="2" s="1"/>
  <c r="G323" i="2" s="1"/>
  <c r="B323" i="2"/>
  <c r="F247" i="4"/>
  <c r="H247" i="4" s="1"/>
  <c r="I247" i="4" s="1"/>
  <c r="C248" i="4" s="1"/>
  <c r="B248" i="4" s="1"/>
  <c r="H262" i="6" l="1"/>
  <c r="I262" i="6" s="1"/>
  <c r="C263" i="6" s="1"/>
  <c r="B249" i="5"/>
  <c r="D249" i="5"/>
  <c r="E249" i="5" s="1"/>
  <c r="G249" i="5" s="1"/>
  <c r="D248" i="4"/>
  <c r="E248" i="4" s="1"/>
  <c r="G248" i="4" s="1"/>
  <c r="F323" i="2"/>
  <c r="H323" i="2" s="1"/>
  <c r="I323" i="2" s="1"/>
  <c r="C324" i="2" s="1"/>
  <c r="D263" i="6" l="1"/>
  <c r="E263" i="6" s="1"/>
  <c r="G263" i="6" s="1"/>
  <c r="F263" i="6" s="1"/>
  <c r="B263" i="6"/>
  <c r="F249" i="5"/>
  <c r="H249" i="5" s="1"/>
  <c r="I249" i="5" s="1"/>
  <c r="C250" i="5" s="1"/>
  <c r="D324" i="2"/>
  <c r="E324" i="2" s="1"/>
  <c r="G324" i="2" s="1"/>
  <c r="B324" i="2"/>
  <c r="F248" i="4"/>
  <c r="H248" i="4" s="1"/>
  <c r="I248" i="4" s="1"/>
  <c r="C249" i="4" s="1"/>
  <c r="B249" i="4" s="1"/>
  <c r="H263" i="6" l="1"/>
  <c r="I263" i="6" s="1"/>
  <c r="C264" i="6" s="1"/>
  <c r="B250" i="5"/>
  <c r="D250" i="5"/>
  <c r="E250" i="5" s="1"/>
  <c r="G250" i="5" s="1"/>
  <c r="D249" i="4"/>
  <c r="E249" i="4" s="1"/>
  <c r="G249" i="4" s="1"/>
  <c r="F324" i="2"/>
  <c r="H324" i="2" s="1"/>
  <c r="I324" i="2" s="1"/>
  <c r="C325" i="2" s="1"/>
  <c r="B264" i="6" l="1"/>
  <c r="D264" i="6"/>
  <c r="E264" i="6" s="1"/>
  <c r="G264" i="6" s="1"/>
  <c r="F264" i="6" s="1"/>
  <c r="F250" i="5"/>
  <c r="H250" i="5" s="1"/>
  <c r="I250" i="5" s="1"/>
  <c r="C251" i="5" s="1"/>
  <c r="D325" i="2"/>
  <c r="E325" i="2" s="1"/>
  <c r="G325" i="2" s="1"/>
  <c r="B325" i="2"/>
  <c r="F249" i="4"/>
  <c r="H249" i="4" s="1"/>
  <c r="I249" i="4" s="1"/>
  <c r="C250" i="4" s="1"/>
  <c r="B250" i="4" s="1"/>
  <c r="H264" i="6" l="1"/>
  <c r="I264" i="6" s="1"/>
  <c r="C265" i="6" s="1"/>
  <c r="B251" i="5"/>
  <c r="D251" i="5"/>
  <c r="E251" i="5" s="1"/>
  <c r="G251" i="5" s="1"/>
  <c r="F251" i="5" s="1"/>
  <c r="D250" i="4"/>
  <c r="E250" i="4" s="1"/>
  <c r="G250" i="4" s="1"/>
  <c r="F325" i="2"/>
  <c r="H325" i="2" s="1"/>
  <c r="I325" i="2" s="1"/>
  <c r="C326" i="2" s="1"/>
  <c r="D265" i="6" l="1"/>
  <c r="E265" i="6" s="1"/>
  <c r="G265" i="6" s="1"/>
  <c r="F265" i="6" s="1"/>
  <c r="B265" i="6"/>
  <c r="H251" i="5"/>
  <c r="I251" i="5" s="1"/>
  <c r="C252" i="5" s="1"/>
  <c r="D326" i="2"/>
  <c r="E326" i="2" s="1"/>
  <c r="G326" i="2" s="1"/>
  <c r="F326" i="2" s="1"/>
  <c r="H326" i="2" s="1"/>
  <c r="I326" i="2" s="1"/>
  <c r="C327" i="2" s="1"/>
  <c r="B326" i="2"/>
  <c r="F250" i="4"/>
  <c r="H250" i="4" s="1"/>
  <c r="I250" i="4" s="1"/>
  <c r="C251" i="4" s="1"/>
  <c r="B251" i="4" s="1"/>
  <c r="H265" i="6" l="1"/>
  <c r="I265" i="6" s="1"/>
  <c r="C266" i="6" s="1"/>
  <c r="B252" i="5"/>
  <c r="D252" i="5"/>
  <c r="E252" i="5" s="1"/>
  <c r="G252" i="5" s="1"/>
  <c r="D327" i="2"/>
  <c r="E327" i="2" s="1"/>
  <c r="G327" i="2" s="1"/>
  <c r="F327" i="2" s="1"/>
  <c r="H327" i="2" s="1"/>
  <c r="I327" i="2" s="1"/>
  <c r="C328" i="2" s="1"/>
  <c r="B327" i="2"/>
  <c r="D251" i="4"/>
  <c r="E251" i="4" s="1"/>
  <c r="G251" i="4" s="1"/>
  <c r="B266" i="6" l="1"/>
  <c r="D266" i="6"/>
  <c r="E266" i="6" s="1"/>
  <c r="G266" i="6" s="1"/>
  <c r="F266" i="6" s="1"/>
  <c r="F252" i="5"/>
  <c r="H252" i="5" s="1"/>
  <c r="I252" i="5" s="1"/>
  <c r="C253" i="5" s="1"/>
  <c r="D328" i="2"/>
  <c r="E328" i="2" s="1"/>
  <c r="G328" i="2" s="1"/>
  <c r="F328" i="2" s="1"/>
  <c r="H328" i="2" s="1"/>
  <c r="I328" i="2" s="1"/>
  <c r="C329" i="2" s="1"/>
  <c r="B328" i="2"/>
  <c r="F251" i="4"/>
  <c r="H251" i="4" s="1"/>
  <c r="I251" i="4" s="1"/>
  <c r="C252" i="4" s="1"/>
  <c r="B252" i="4" s="1"/>
  <c r="H266" i="6" l="1"/>
  <c r="I266" i="6" s="1"/>
  <c r="C267" i="6" s="1"/>
  <c r="D253" i="5"/>
  <c r="E253" i="5" s="1"/>
  <c r="G253" i="5" s="1"/>
  <c r="F253" i="5" s="1"/>
  <c r="B253" i="5"/>
  <c r="D329" i="2"/>
  <c r="E329" i="2" s="1"/>
  <c r="G329" i="2" s="1"/>
  <c r="B329" i="2"/>
  <c r="D252" i="4"/>
  <c r="E252" i="4" s="1"/>
  <c r="G252" i="4" s="1"/>
  <c r="B267" i="6" l="1"/>
  <c r="D267" i="6"/>
  <c r="E267" i="6" s="1"/>
  <c r="G267" i="6" s="1"/>
  <c r="F267" i="6" s="1"/>
  <c r="H253" i="5"/>
  <c r="I253" i="5" s="1"/>
  <c r="C254" i="5" s="1"/>
  <c r="F252" i="4"/>
  <c r="H252" i="4" s="1"/>
  <c r="I252" i="4" s="1"/>
  <c r="C253" i="4" s="1"/>
  <c r="B253" i="4" s="1"/>
  <c r="F329" i="2"/>
  <c r="H329" i="2" s="1"/>
  <c r="I329" i="2" s="1"/>
  <c r="C330" i="2" s="1"/>
  <c r="H267" i="6" l="1"/>
  <c r="I267" i="6" s="1"/>
  <c r="C268" i="6" s="1"/>
  <c r="B254" i="5"/>
  <c r="D254" i="5"/>
  <c r="E254" i="5" s="1"/>
  <c r="G254" i="5" s="1"/>
  <c r="D330" i="2"/>
  <c r="E330" i="2" s="1"/>
  <c r="G330" i="2" s="1"/>
  <c r="F330" i="2" s="1"/>
  <c r="H330" i="2" s="1"/>
  <c r="I330" i="2" s="1"/>
  <c r="C331" i="2" s="1"/>
  <c r="B330" i="2"/>
  <c r="D253" i="4"/>
  <c r="E253" i="4" s="1"/>
  <c r="G253" i="4" s="1"/>
  <c r="B268" i="6" l="1"/>
  <c r="D268" i="6"/>
  <c r="E268" i="6" s="1"/>
  <c r="G268" i="6" s="1"/>
  <c r="F268" i="6" s="1"/>
  <c r="F254" i="5"/>
  <c r="H254" i="5" s="1"/>
  <c r="I254" i="5" s="1"/>
  <c r="C255" i="5" s="1"/>
  <c r="D331" i="2"/>
  <c r="E331" i="2" s="1"/>
  <c r="G331" i="2" s="1"/>
  <c r="F331" i="2" s="1"/>
  <c r="B331" i="2"/>
  <c r="F253" i="4"/>
  <c r="H253" i="4" s="1"/>
  <c r="I253" i="4" s="1"/>
  <c r="C254" i="4" s="1"/>
  <c r="B254" i="4" s="1"/>
  <c r="H268" i="6" l="1"/>
  <c r="I268" i="6" s="1"/>
  <c r="C269" i="6" s="1"/>
  <c r="D255" i="5"/>
  <c r="E255" i="5" s="1"/>
  <c r="G255" i="5" s="1"/>
  <c r="F255" i="5" s="1"/>
  <c r="B255" i="5"/>
  <c r="D254" i="4"/>
  <c r="E254" i="4" s="1"/>
  <c r="G254" i="4" s="1"/>
  <c r="H331" i="2"/>
  <c r="I331" i="2" s="1"/>
  <c r="C332" i="2" s="1"/>
  <c r="D269" i="6" l="1"/>
  <c r="E269" i="6" s="1"/>
  <c r="G269" i="6" s="1"/>
  <c r="F269" i="6" s="1"/>
  <c r="B269" i="6"/>
  <c r="H255" i="5"/>
  <c r="I255" i="5" s="1"/>
  <c r="C256" i="5" s="1"/>
  <c r="D332" i="2"/>
  <c r="E332" i="2" s="1"/>
  <c r="G332" i="2" s="1"/>
  <c r="B332" i="2"/>
  <c r="F254" i="4"/>
  <c r="H254" i="4" s="1"/>
  <c r="I254" i="4" s="1"/>
  <c r="C255" i="4" s="1"/>
  <c r="B255" i="4" s="1"/>
  <c r="H269" i="6" l="1"/>
  <c r="I269" i="6" s="1"/>
  <c r="C270" i="6" s="1"/>
  <c r="B256" i="5"/>
  <c r="D256" i="5"/>
  <c r="E256" i="5" s="1"/>
  <c r="G256" i="5" s="1"/>
  <c r="D255" i="4"/>
  <c r="E255" i="4" s="1"/>
  <c r="G255" i="4" s="1"/>
  <c r="F332" i="2"/>
  <c r="H332" i="2" s="1"/>
  <c r="I332" i="2" s="1"/>
  <c r="C333" i="2" s="1"/>
  <c r="D270" i="6" l="1"/>
  <c r="E270" i="6" s="1"/>
  <c r="G270" i="6" s="1"/>
  <c r="F270" i="6" s="1"/>
  <c r="B270" i="6"/>
  <c r="F256" i="5"/>
  <c r="H256" i="5" s="1"/>
  <c r="I256" i="5" s="1"/>
  <c r="C257" i="5" s="1"/>
  <c r="D333" i="2"/>
  <c r="E333" i="2" s="1"/>
  <c r="G333" i="2" s="1"/>
  <c r="B333" i="2"/>
  <c r="F255" i="4"/>
  <c r="H255" i="4" s="1"/>
  <c r="I255" i="4" s="1"/>
  <c r="C256" i="4" s="1"/>
  <c r="B256" i="4" s="1"/>
  <c r="H270" i="6" l="1"/>
  <c r="I270" i="6" s="1"/>
  <c r="C271" i="6" s="1"/>
  <c r="B257" i="5"/>
  <c r="D257" i="5"/>
  <c r="E257" i="5" s="1"/>
  <c r="G257" i="5" s="1"/>
  <c r="F257" i="5" s="1"/>
  <c r="D256" i="4"/>
  <c r="E256" i="4" s="1"/>
  <c r="G256" i="4" s="1"/>
  <c r="F333" i="2"/>
  <c r="H333" i="2" s="1"/>
  <c r="I333" i="2" s="1"/>
  <c r="C334" i="2" s="1"/>
  <c r="B271" i="6" l="1"/>
  <c r="D271" i="6"/>
  <c r="E271" i="6" s="1"/>
  <c r="G271" i="6" s="1"/>
  <c r="F271" i="6" s="1"/>
  <c r="H257" i="5"/>
  <c r="I257" i="5" s="1"/>
  <c r="C258" i="5" s="1"/>
  <c r="D334" i="2"/>
  <c r="E334" i="2" s="1"/>
  <c r="G334" i="2" s="1"/>
  <c r="F334" i="2" s="1"/>
  <c r="H334" i="2" s="1"/>
  <c r="I334" i="2" s="1"/>
  <c r="C335" i="2" s="1"/>
  <c r="B334" i="2"/>
  <c r="F256" i="4"/>
  <c r="H256" i="4" s="1"/>
  <c r="I256" i="4" s="1"/>
  <c r="C257" i="4" s="1"/>
  <c r="B257" i="4" s="1"/>
  <c r="H271" i="6" l="1"/>
  <c r="I271" i="6" s="1"/>
  <c r="C272" i="6" s="1"/>
  <c r="B258" i="5"/>
  <c r="D258" i="5"/>
  <c r="E258" i="5" s="1"/>
  <c r="G258" i="5" s="1"/>
  <c r="D335" i="2"/>
  <c r="E335" i="2" s="1"/>
  <c r="G335" i="2" s="1"/>
  <c r="B335" i="2"/>
  <c r="D257" i="4"/>
  <c r="E257" i="4" s="1"/>
  <c r="G257" i="4" s="1"/>
  <c r="D272" i="6" l="1"/>
  <c r="E272" i="6" s="1"/>
  <c r="G272" i="6" s="1"/>
  <c r="F272" i="6" s="1"/>
  <c r="B272" i="6"/>
  <c r="F258" i="5"/>
  <c r="H258" i="5" s="1"/>
  <c r="I258" i="5" s="1"/>
  <c r="C259" i="5" s="1"/>
  <c r="F257" i="4"/>
  <c r="H257" i="4" s="1"/>
  <c r="I257" i="4" s="1"/>
  <c r="C258" i="4" s="1"/>
  <c r="B258" i="4" s="1"/>
  <c r="F335" i="2"/>
  <c r="H335" i="2" s="1"/>
  <c r="I335" i="2" s="1"/>
  <c r="C336" i="2" s="1"/>
  <c r="H272" i="6" l="1"/>
  <c r="I272" i="6" s="1"/>
  <c r="C273" i="6" s="1"/>
  <c r="D259" i="5"/>
  <c r="E259" i="5" s="1"/>
  <c r="G259" i="5" s="1"/>
  <c r="B259" i="5"/>
  <c r="D336" i="2"/>
  <c r="E336" i="2" s="1"/>
  <c r="G336" i="2" s="1"/>
  <c r="F336" i="2" s="1"/>
  <c r="H336" i="2" s="1"/>
  <c r="I336" i="2" s="1"/>
  <c r="C337" i="2" s="1"/>
  <c r="B336" i="2"/>
  <c r="D258" i="4"/>
  <c r="E258" i="4" s="1"/>
  <c r="G258" i="4" s="1"/>
  <c r="D273" i="6" l="1"/>
  <c r="E273" i="6" s="1"/>
  <c r="G273" i="6" s="1"/>
  <c r="F273" i="6" s="1"/>
  <c r="B273" i="6"/>
  <c r="F259" i="5"/>
  <c r="H259" i="5" s="1"/>
  <c r="I259" i="5" s="1"/>
  <c r="C260" i="5" s="1"/>
  <c r="D337" i="2"/>
  <c r="E337" i="2" s="1"/>
  <c r="G337" i="2" s="1"/>
  <c r="F337" i="2" s="1"/>
  <c r="H337" i="2" s="1"/>
  <c r="I337" i="2" s="1"/>
  <c r="C338" i="2" s="1"/>
  <c r="B337" i="2"/>
  <c r="F258" i="4"/>
  <c r="H258" i="4" s="1"/>
  <c r="I258" i="4" s="1"/>
  <c r="C259" i="4" s="1"/>
  <c r="B259" i="4" s="1"/>
  <c r="H273" i="6" l="1"/>
  <c r="I273" i="6" s="1"/>
  <c r="C274" i="6" s="1"/>
  <c r="B260" i="5"/>
  <c r="D260" i="5"/>
  <c r="E260" i="5" s="1"/>
  <c r="G260" i="5" s="1"/>
  <c r="D338" i="2"/>
  <c r="E338" i="2" s="1"/>
  <c r="G338" i="2" s="1"/>
  <c r="F338" i="2" s="1"/>
  <c r="B338" i="2"/>
  <c r="D259" i="4"/>
  <c r="E259" i="4" s="1"/>
  <c r="G259" i="4" s="1"/>
  <c r="B274" i="6" l="1"/>
  <c r="D274" i="6"/>
  <c r="E274" i="6" s="1"/>
  <c r="G274" i="6" s="1"/>
  <c r="F274" i="6" s="1"/>
  <c r="F260" i="5"/>
  <c r="H260" i="5" s="1"/>
  <c r="I260" i="5" s="1"/>
  <c r="C261" i="5" s="1"/>
  <c r="F259" i="4"/>
  <c r="H259" i="4" s="1"/>
  <c r="I259" i="4" s="1"/>
  <c r="C260" i="4" s="1"/>
  <c r="B260" i="4" s="1"/>
  <c r="H338" i="2"/>
  <c r="I338" i="2" s="1"/>
  <c r="C339" i="2" s="1"/>
  <c r="H274" i="6" l="1"/>
  <c r="I274" i="6" s="1"/>
  <c r="C275" i="6" s="1"/>
  <c r="B261" i="5"/>
  <c r="D261" i="5"/>
  <c r="E261" i="5" s="1"/>
  <c r="G261" i="5" s="1"/>
  <c r="D339" i="2"/>
  <c r="E339" i="2" s="1"/>
  <c r="G339" i="2" s="1"/>
  <c r="F339" i="2" s="1"/>
  <c r="B339" i="2"/>
  <c r="D260" i="4"/>
  <c r="E260" i="4" s="1"/>
  <c r="G260" i="4" s="1"/>
  <c r="B275" i="6" l="1"/>
  <c r="D275" i="6"/>
  <c r="E275" i="6" s="1"/>
  <c r="G275" i="6" s="1"/>
  <c r="F275" i="6" s="1"/>
  <c r="F261" i="5"/>
  <c r="H261" i="5" s="1"/>
  <c r="I261" i="5" s="1"/>
  <c r="C262" i="5" s="1"/>
  <c r="F260" i="4"/>
  <c r="H260" i="4" s="1"/>
  <c r="I260" i="4" s="1"/>
  <c r="C261" i="4" s="1"/>
  <c r="B261" i="4" s="1"/>
  <c r="H339" i="2"/>
  <c r="I339" i="2" s="1"/>
  <c r="C340" i="2" s="1"/>
  <c r="H275" i="6" l="1"/>
  <c r="I275" i="6" s="1"/>
  <c r="C276" i="6" s="1"/>
  <c r="B262" i="5"/>
  <c r="D262" i="5"/>
  <c r="E262" i="5" s="1"/>
  <c r="G262" i="5" s="1"/>
  <c r="D340" i="2"/>
  <c r="E340" i="2" s="1"/>
  <c r="G340" i="2" s="1"/>
  <c r="F340" i="2" s="1"/>
  <c r="B340" i="2"/>
  <c r="D261" i="4"/>
  <c r="E261" i="4" s="1"/>
  <c r="G261" i="4" s="1"/>
  <c r="B276" i="6" l="1"/>
  <c r="D276" i="6"/>
  <c r="E276" i="6" s="1"/>
  <c r="G276" i="6" s="1"/>
  <c r="F276" i="6" s="1"/>
  <c r="F262" i="5"/>
  <c r="H262" i="5" s="1"/>
  <c r="I262" i="5" s="1"/>
  <c r="C263" i="5" s="1"/>
  <c r="F261" i="4"/>
  <c r="H261" i="4" s="1"/>
  <c r="I261" i="4" s="1"/>
  <c r="C262" i="4" s="1"/>
  <c r="B262" i="4" s="1"/>
  <c r="H340" i="2"/>
  <c r="I340" i="2" s="1"/>
  <c r="C341" i="2" s="1"/>
  <c r="H276" i="6" l="1"/>
  <c r="I276" i="6" s="1"/>
  <c r="C277" i="6" s="1"/>
  <c r="B263" i="5"/>
  <c r="D263" i="5"/>
  <c r="E263" i="5" s="1"/>
  <c r="G263" i="5" s="1"/>
  <c r="D341" i="2"/>
  <c r="E341" i="2" s="1"/>
  <c r="G341" i="2" s="1"/>
  <c r="B341" i="2"/>
  <c r="D262" i="4"/>
  <c r="E262" i="4" s="1"/>
  <c r="G262" i="4" s="1"/>
  <c r="B277" i="6" l="1"/>
  <c r="D277" i="6"/>
  <c r="E277" i="6" s="1"/>
  <c r="G277" i="6" s="1"/>
  <c r="F277" i="6" s="1"/>
  <c r="F263" i="5"/>
  <c r="H263" i="5" s="1"/>
  <c r="I263" i="5" s="1"/>
  <c r="C264" i="5" s="1"/>
  <c r="F262" i="4"/>
  <c r="H262" i="4" s="1"/>
  <c r="I262" i="4" s="1"/>
  <c r="C263" i="4" s="1"/>
  <c r="B263" i="4" s="1"/>
  <c r="F341" i="2"/>
  <c r="H341" i="2" s="1"/>
  <c r="I341" i="2" s="1"/>
  <c r="C342" i="2" s="1"/>
  <c r="H277" i="6" l="1"/>
  <c r="I277" i="6" s="1"/>
  <c r="C278" i="6" s="1"/>
  <c r="B264" i="5"/>
  <c r="D264" i="5"/>
  <c r="E264" i="5" s="1"/>
  <c r="G264" i="5" s="1"/>
  <c r="D342" i="2"/>
  <c r="E342" i="2" s="1"/>
  <c r="G342" i="2" s="1"/>
  <c r="F342" i="2" s="1"/>
  <c r="H342" i="2" s="1"/>
  <c r="I342" i="2" s="1"/>
  <c r="C343" i="2" s="1"/>
  <c r="B342" i="2"/>
  <c r="D263" i="4"/>
  <c r="E263" i="4" s="1"/>
  <c r="G263" i="4" s="1"/>
  <c r="D278" i="6" l="1"/>
  <c r="E278" i="6" s="1"/>
  <c r="G278" i="6" s="1"/>
  <c r="F278" i="6" s="1"/>
  <c r="B278" i="6"/>
  <c r="F264" i="5"/>
  <c r="H264" i="5" s="1"/>
  <c r="I264" i="5" s="1"/>
  <c r="C265" i="5" s="1"/>
  <c r="D343" i="2"/>
  <c r="E343" i="2" s="1"/>
  <c r="G343" i="2" s="1"/>
  <c r="F343" i="2" s="1"/>
  <c r="H343" i="2" s="1"/>
  <c r="I343" i="2" s="1"/>
  <c r="C344" i="2" s="1"/>
  <c r="B343" i="2"/>
  <c r="F263" i="4"/>
  <c r="H263" i="4" s="1"/>
  <c r="I263" i="4" s="1"/>
  <c r="C264" i="4" s="1"/>
  <c r="B264" i="4" s="1"/>
  <c r="H278" i="6" l="1"/>
  <c r="I278" i="6" s="1"/>
  <c r="C279" i="6" s="1"/>
  <c r="D265" i="5"/>
  <c r="E265" i="5" s="1"/>
  <c r="G265" i="5" s="1"/>
  <c r="B265" i="5"/>
  <c r="D344" i="2"/>
  <c r="E344" i="2" s="1"/>
  <c r="G344" i="2" s="1"/>
  <c r="F344" i="2" s="1"/>
  <c r="B344" i="2"/>
  <c r="D264" i="4"/>
  <c r="E264" i="4" s="1"/>
  <c r="G264" i="4" s="1"/>
  <c r="B279" i="6" l="1"/>
  <c r="D279" i="6"/>
  <c r="E279" i="6" s="1"/>
  <c r="G279" i="6" s="1"/>
  <c r="F279" i="6" s="1"/>
  <c r="F265" i="5"/>
  <c r="H265" i="5" s="1"/>
  <c r="I265" i="5" s="1"/>
  <c r="C266" i="5" s="1"/>
  <c r="F264" i="4"/>
  <c r="H264" i="4" s="1"/>
  <c r="I264" i="4" s="1"/>
  <c r="C265" i="4" s="1"/>
  <c r="B265" i="4" s="1"/>
  <c r="H344" i="2"/>
  <c r="I344" i="2" s="1"/>
  <c r="C345" i="2" s="1"/>
  <c r="H279" i="6" l="1"/>
  <c r="I279" i="6" s="1"/>
  <c r="C280" i="6" s="1"/>
  <c r="B266" i="5"/>
  <c r="D266" i="5"/>
  <c r="E266" i="5" s="1"/>
  <c r="G266" i="5" s="1"/>
  <c r="D345" i="2"/>
  <c r="E345" i="2" s="1"/>
  <c r="G345" i="2" s="1"/>
  <c r="F345" i="2" s="1"/>
  <c r="B345" i="2"/>
  <c r="D265" i="4"/>
  <c r="E265" i="4" s="1"/>
  <c r="G265" i="4" s="1"/>
  <c r="D280" i="6" l="1"/>
  <c r="E280" i="6" s="1"/>
  <c r="G280" i="6" s="1"/>
  <c r="F280" i="6" s="1"/>
  <c r="B280" i="6"/>
  <c r="F266" i="5"/>
  <c r="H266" i="5" s="1"/>
  <c r="I266" i="5" s="1"/>
  <c r="C267" i="5" s="1"/>
  <c r="F265" i="4"/>
  <c r="H265" i="4" s="1"/>
  <c r="I265" i="4" s="1"/>
  <c r="C266" i="4" s="1"/>
  <c r="B266" i="4" s="1"/>
  <c r="H345" i="2"/>
  <c r="I345" i="2" s="1"/>
  <c r="C346" i="2" s="1"/>
  <c r="H280" i="6" l="1"/>
  <c r="I280" i="6" s="1"/>
  <c r="C281" i="6" s="1"/>
  <c r="D267" i="5"/>
  <c r="E267" i="5" s="1"/>
  <c r="G267" i="5" s="1"/>
  <c r="B267" i="5"/>
  <c r="D346" i="2"/>
  <c r="E346" i="2" s="1"/>
  <c r="G346" i="2" s="1"/>
  <c r="B346" i="2"/>
  <c r="D266" i="4"/>
  <c r="E266" i="4" s="1"/>
  <c r="G266" i="4" s="1"/>
  <c r="D281" i="6" l="1"/>
  <c r="E281" i="6" s="1"/>
  <c r="G281" i="6" s="1"/>
  <c r="F281" i="6" s="1"/>
  <c r="B281" i="6"/>
  <c r="F267" i="5"/>
  <c r="H267" i="5" s="1"/>
  <c r="I267" i="5" s="1"/>
  <c r="C268" i="5" s="1"/>
  <c r="F266" i="4"/>
  <c r="H266" i="4" s="1"/>
  <c r="I266" i="4" s="1"/>
  <c r="C267" i="4" s="1"/>
  <c r="B267" i="4" s="1"/>
  <c r="F346" i="2"/>
  <c r="H346" i="2" s="1"/>
  <c r="I346" i="2" s="1"/>
  <c r="C347" i="2" s="1"/>
  <c r="H281" i="6" l="1"/>
  <c r="I281" i="6" s="1"/>
  <c r="C282" i="6" s="1"/>
  <c r="B268" i="5"/>
  <c r="D268" i="5"/>
  <c r="E268" i="5" s="1"/>
  <c r="G268" i="5" s="1"/>
  <c r="D347" i="2"/>
  <c r="E347" i="2" s="1"/>
  <c r="G347" i="2" s="1"/>
  <c r="F347" i="2" s="1"/>
  <c r="H347" i="2" s="1"/>
  <c r="I347" i="2" s="1"/>
  <c r="C348" i="2" s="1"/>
  <c r="B347" i="2"/>
  <c r="D267" i="4"/>
  <c r="E267" i="4" s="1"/>
  <c r="G267" i="4" s="1"/>
  <c r="D282" i="6" l="1"/>
  <c r="E282" i="6" s="1"/>
  <c r="G282" i="6" s="1"/>
  <c r="F282" i="6" s="1"/>
  <c r="B282" i="6"/>
  <c r="F268" i="5"/>
  <c r="H268" i="5" s="1"/>
  <c r="I268" i="5" s="1"/>
  <c r="C269" i="5" s="1"/>
  <c r="D348" i="2"/>
  <c r="E348" i="2" s="1"/>
  <c r="G348" i="2" s="1"/>
  <c r="F348" i="2" s="1"/>
  <c r="B348" i="2"/>
  <c r="F267" i="4"/>
  <c r="H267" i="4" s="1"/>
  <c r="I267" i="4" s="1"/>
  <c r="C268" i="4" s="1"/>
  <c r="B268" i="4" s="1"/>
  <c r="H282" i="6" l="1"/>
  <c r="I282" i="6" s="1"/>
  <c r="C283" i="6" s="1"/>
  <c r="D269" i="5"/>
  <c r="E269" i="5" s="1"/>
  <c r="G269" i="5" s="1"/>
  <c r="B269" i="5"/>
  <c r="D268" i="4"/>
  <c r="E268" i="4" s="1"/>
  <c r="G268" i="4" s="1"/>
  <c r="H348" i="2"/>
  <c r="I348" i="2" s="1"/>
  <c r="C349" i="2" s="1"/>
  <c r="D283" i="6" l="1"/>
  <c r="E283" i="6" s="1"/>
  <c r="G283" i="6" s="1"/>
  <c r="F283" i="6" s="1"/>
  <c r="B283" i="6"/>
  <c r="F269" i="5"/>
  <c r="H269" i="5" s="1"/>
  <c r="I269" i="5" s="1"/>
  <c r="C270" i="5" s="1"/>
  <c r="D349" i="2"/>
  <c r="E349" i="2" s="1"/>
  <c r="G349" i="2" s="1"/>
  <c r="F349" i="2" s="1"/>
  <c r="B349" i="2"/>
  <c r="F268" i="4"/>
  <c r="H268" i="4" s="1"/>
  <c r="I268" i="4" s="1"/>
  <c r="C269" i="4" s="1"/>
  <c r="B269" i="4" s="1"/>
  <c r="H283" i="6" l="1"/>
  <c r="I283" i="6" s="1"/>
  <c r="C284" i="6" s="1"/>
  <c r="B270" i="5"/>
  <c r="D270" i="5"/>
  <c r="E270" i="5" s="1"/>
  <c r="G270" i="5" s="1"/>
  <c r="D269" i="4"/>
  <c r="E269" i="4" s="1"/>
  <c r="G269" i="4" s="1"/>
  <c r="H349" i="2"/>
  <c r="I349" i="2" s="1"/>
  <c r="C350" i="2" s="1"/>
  <c r="D284" i="6" l="1"/>
  <c r="E284" i="6" s="1"/>
  <c r="G284" i="6" s="1"/>
  <c r="F284" i="6" s="1"/>
  <c r="B284" i="6"/>
  <c r="F270" i="5"/>
  <c r="H270" i="5" s="1"/>
  <c r="I270" i="5" s="1"/>
  <c r="C271" i="5" s="1"/>
  <c r="D350" i="2"/>
  <c r="E350" i="2" s="1"/>
  <c r="G350" i="2" s="1"/>
  <c r="F350" i="2" s="1"/>
  <c r="H350" i="2" s="1"/>
  <c r="I350" i="2" s="1"/>
  <c r="C351" i="2" s="1"/>
  <c r="B350" i="2"/>
  <c r="F269" i="4"/>
  <c r="H269" i="4" s="1"/>
  <c r="I269" i="4" s="1"/>
  <c r="C270" i="4" s="1"/>
  <c r="B270" i="4" s="1"/>
  <c r="H284" i="6" l="1"/>
  <c r="I284" i="6" s="1"/>
  <c r="C285" i="6" s="1"/>
  <c r="B271" i="5"/>
  <c r="D271" i="5"/>
  <c r="E271" i="5" s="1"/>
  <c r="G271" i="5" s="1"/>
  <c r="D351" i="2"/>
  <c r="E351" i="2" s="1"/>
  <c r="G351" i="2" s="1"/>
  <c r="F351" i="2" s="1"/>
  <c r="B351" i="2"/>
  <c r="D270" i="4"/>
  <c r="E270" i="4" s="1"/>
  <c r="G270" i="4" s="1"/>
  <c r="B285" i="6" l="1"/>
  <c r="D285" i="6"/>
  <c r="E285" i="6" s="1"/>
  <c r="G285" i="6" s="1"/>
  <c r="F285" i="6" s="1"/>
  <c r="F271" i="5"/>
  <c r="H271" i="5" s="1"/>
  <c r="I271" i="5" s="1"/>
  <c r="C272" i="5" s="1"/>
  <c r="F270" i="4"/>
  <c r="H270" i="4" s="1"/>
  <c r="I270" i="4" s="1"/>
  <c r="C271" i="4" s="1"/>
  <c r="B271" i="4" s="1"/>
  <c r="H351" i="2"/>
  <c r="I351" i="2" s="1"/>
  <c r="C352" i="2" s="1"/>
  <c r="H285" i="6" l="1"/>
  <c r="I285" i="6" s="1"/>
  <c r="C286" i="6" s="1"/>
  <c r="B272" i="5"/>
  <c r="D272" i="5"/>
  <c r="E272" i="5" s="1"/>
  <c r="G272" i="5" s="1"/>
  <c r="D352" i="2"/>
  <c r="E352" i="2" s="1"/>
  <c r="G352" i="2" s="1"/>
  <c r="F352" i="2" s="1"/>
  <c r="B352" i="2"/>
  <c r="D271" i="4"/>
  <c r="E271" i="4" s="1"/>
  <c r="G271" i="4" s="1"/>
  <c r="B286" i="6" l="1"/>
  <c r="D286" i="6"/>
  <c r="E286" i="6" s="1"/>
  <c r="G286" i="6" s="1"/>
  <c r="F286" i="6" s="1"/>
  <c r="F272" i="5"/>
  <c r="H272" i="5" s="1"/>
  <c r="I272" i="5" s="1"/>
  <c r="C273" i="5" s="1"/>
  <c r="F271" i="4"/>
  <c r="H271" i="4" s="1"/>
  <c r="I271" i="4" s="1"/>
  <c r="C272" i="4" s="1"/>
  <c r="B272" i="4" s="1"/>
  <c r="H352" i="2"/>
  <c r="I352" i="2" s="1"/>
  <c r="C353" i="2" s="1"/>
  <c r="H286" i="6" l="1"/>
  <c r="I286" i="6" s="1"/>
  <c r="C287" i="6" s="1"/>
  <c r="B273" i="5"/>
  <c r="D273" i="5"/>
  <c r="E273" i="5" s="1"/>
  <c r="G273" i="5" s="1"/>
  <c r="D353" i="2"/>
  <c r="E353" i="2" s="1"/>
  <c r="G353" i="2" s="1"/>
  <c r="B353" i="2"/>
  <c r="D272" i="4"/>
  <c r="E272" i="4" s="1"/>
  <c r="G272" i="4" s="1"/>
  <c r="B287" i="6" l="1"/>
  <c r="D287" i="6"/>
  <c r="E287" i="6" s="1"/>
  <c r="G287" i="6" s="1"/>
  <c r="F287" i="6" s="1"/>
  <c r="F273" i="5"/>
  <c r="H273" i="5" s="1"/>
  <c r="I273" i="5" s="1"/>
  <c r="C274" i="5" s="1"/>
  <c r="F272" i="4"/>
  <c r="H272" i="4" s="1"/>
  <c r="I272" i="4" s="1"/>
  <c r="C273" i="4" s="1"/>
  <c r="B273" i="4" s="1"/>
  <c r="F353" i="2"/>
  <c r="H353" i="2" s="1"/>
  <c r="I353" i="2" s="1"/>
  <c r="C354" i="2" s="1"/>
  <c r="H287" i="6" l="1"/>
  <c r="I287" i="6" s="1"/>
  <c r="C288" i="6" s="1"/>
  <c r="B274" i="5"/>
  <c r="D274" i="5"/>
  <c r="E274" i="5" s="1"/>
  <c r="G274" i="5" s="1"/>
  <c r="D354" i="2"/>
  <c r="E354" i="2" s="1"/>
  <c r="G354" i="2" s="1"/>
  <c r="B354" i="2"/>
  <c r="D273" i="4"/>
  <c r="E273" i="4" s="1"/>
  <c r="G273" i="4" s="1"/>
  <c r="D288" i="6" l="1"/>
  <c r="E288" i="6" s="1"/>
  <c r="G288" i="6" s="1"/>
  <c r="F288" i="6" s="1"/>
  <c r="B288" i="6"/>
  <c r="F274" i="5"/>
  <c r="H274" i="5" s="1"/>
  <c r="I274" i="5" s="1"/>
  <c r="C275" i="5" s="1"/>
  <c r="F273" i="4"/>
  <c r="H273" i="4" s="1"/>
  <c r="I273" i="4" s="1"/>
  <c r="C274" i="4" s="1"/>
  <c r="B274" i="4" s="1"/>
  <c r="F354" i="2"/>
  <c r="H354" i="2" s="1"/>
  <c r="I354" i="2" s="1"/>
  <c r="C355" i="2" s="1"/>
  <c r="H288" i="6" l="1"/>
  <c r="I288" i="6" s="1"/>
  <c r="C289" i="6" s="1"/>
  <c r="B275" i="5"/>
  <c r="D275" i="5"/>
  <c r="E275" i="5" s="1"/>
  <c r="G275" i="5" s="1"/>
  <c r="D355" i="2"/>
  <c r="E355" i="2" s="1"/>
  <c r="G355" i="2" s="1"/>
  <c r="F355" i="2" s="1"/>
  <c r="H355" i="2" s="1"/>
  <c r="I355" i="2" s="1"/>
  <c r="C356" i="2" s="1"/>
  <c r="B355" i="2"/>
  <c r="D274" i="4"/>
  <c r="E274" i="4" s="1"/>
  <c r="G274" i="4" s="1"/>
  <c r="B289" i="6" l="1"/>
  <c r="D289" i="6"/>
  <c r="E289" i="6" s="1"/>
  <c r="G289" i="6" s="1"/>
  <c r="F289" i="6" s="1"/>
  <c r="F275" i="5"/>
  <c r="H275" i="5" s="1"/>
  <c r="I275" i="5" s="1"/>
  <c r="C276" i="5" s="1"/>
  <c r="D356" i="2"/>
  <c r="E356" i="2" s="1"/>
  <c r="G356" i="2" s="1"/>
  <c r="B356" i="2"/>
  <c r="F274" i="4"/>
  <c r="H274" i="4" s="1"/>
  <c r="I274" i="4" s="1"/>
  <c r="C275" i="4" s="1"/>
  <c r="B275" i="4" s="1"/>
  <c r="H289" i="6" l="1"/>
  <c r="I289" i="6" s="1"/>
  <c r="C290" i="6" s="1"/>
  <c r="B276" i="5"/>
  <c r="D276" i="5"/>
  <c r="E276" i="5" s="1"/>
  <c r="G276" i="5" s="1"/>
  <c r="D275" i="4"/>
  <c r="E275" i="4" s="1"/>
  <c r="G275" i="4" s="1"/>
  <c r="F356" i="2"/>
  <c r="H356" i="2" s="1"/>
  <c r="I356" i="2" s="1"/>
  <c r="C357" i="2" s="1"/>
  <c r="D290" i="6" l="1"/>
  <c r="E290" i="6" s="1"/>
  <c r="G290" i="6" s="1"/>
  <c r="F290" i="6" s="1"/>
  <c r="B290" i="6"/>
  <c r="F276" i="5"/>
  <c r="H276" i="5" s="1"/>
  <c r="I276" i="5" s="1"/>
  <c r="C277" i="5" s="1"/>
  <c r="D357" i="2"/>
  <c r="E357" i="2" s="1"/>
  <c r="G357" i="2" s="1"/>
  <c r="F357" i="2" s="1"/>
  <c r="H357" i="2" s="1"/>
  <c r="I357" i="2" s="1"/>
  <c r="C358" i="2" s="1"/>
  <c r="B357" i="2"/>
  <c r="F275" i="4"/>
  <c r="H275" i="4" s="1"/>
  <c r="I275" i="4" s="1"/>
  <c r="C276" i="4" s="1"/>
  <c r="B276" i="4" s="1"/>
  <c r="H290" i="6" l="1"/>
  <c r="I290" i="6" s="1"/>
  <c r="C291" i="6" s="1"/>
  <c r="D277" i="5"/>
  <c r="E277" i="5" s="1"/>
  <c r="G277" i="5" s="1"/>
  <c r="F277" i="5" s="1"/>
  <c r="B277" i="5"/>
  <c r="D358" i="2"/>
  <c r="E358" i="2" s="1"/>
  <c r="G358" i="2" s="1"/>
  <c r="F358" i="2" s="1"/>
  <c r="H358" i="2" s="1"/>
  <c r="I358" i="2" s="1"/>
  <c r="C359" i="2" s="1"/>
  <c r="B358" i="2"/>
  <c r="D276" i="4"/>
  <c r="E276" i="4" s="1"/>
  <c r="G276" i="4" s="1"/>
  <c r="D291" i="6" l="1"/>
  <c r="E291" i="6" s="1"/>
  <c r="G291" i="6" s="1"/>
  <c r="F291" i="6" s="1"/>
  <c r="B291" i="6"/>
  <c r="H277" i="5"/>
  <c r="I277" i="5" s="1"/>
  <c r="C278" i="5" s="1"/>
  <c r="D359" i="2"/>
  <c r="E359" i="2" s="1"/>
  <c r="G359" i="2" s="1"/>
  <c r="F359" i="2" s="1"/>
  <c r="H359" i="2" s="1"/>
  <c r="I359" i="2" s="1"/>
  <c r="C360" i="2" s="1"/>
  <c r="B359" i="2"/>
  <c r="F276" i="4"/>
  <c r="H276" i="4" s="1"/>
  <c r="I276" i="4" s="1"/>
  <c r="C277" i="4" s="1"/>
  <c r="B277" i="4" s="1"/>
  <c r="H291" i="6" l="1"/>
  <c r="I291" i="6" s="1"/>
  <c r="C292" i="6" s="1"/>
  <c r="B278" i="5"/>
  <c r="D278" i="5"/>
  <c r="E278" i="5" s="1"/>
  <c r="G278" i="5" s="1"/>
  <c r="F278" i="5" s="1"/>
  <c r="D360" i="2"/>
  <c r="E360" i="2" s="1"/>
  <c r="G360" i="2" s="1"/>
  <c r="F360" i="2" s="1"/>
  <c r="B360" i="2"/>
  <c r="D277" i="4"/>
  <c r="E277" i="4" s="1"/>
  <c r="G277" i="4" s="1"/>
  <c r="B292" i="6" l="1"/>
  <c r="D292" i="6"/>
  <c r="E292" i="6" s="1"/>
  <c r="G292" i="6" s="1"/>
  <c r="F292" i="6" s="1"/>
  <c r="H278" i="5"/>
  <c r="I278" i="5" s="1"/>
  <c r="C279" i="5" s="1"/>
  <c r="F277" i="4"/>
  <c r="H277" i="4" s="1"/>
  <c r="I277" i="4" s="1"/>
  <c r="C278" i="4" s="1"/>
  <c r="B278" i="4" s="1"/>
  <c r="H360" i="2"/>
  <c r="I360" i="2" s="1"/>
  <c r="C361" i="2" s="1"/>
  <c r="H292" i="6" l="1"/>
  <c r="I292" i="6" s="1"/>
  <c r="C293" i="6" s="1"/>
  <c r="B279" i="5"/>
  <c r="D279" i="5"/>
  <c r="E279" i="5" s="1"/>
  <c r="G279" i="5" s="1"/>
  <c r="F279" i="5" s="1"/>
  <c r="D361" i="2"/>
  <c r="E361" i="2" s="1"/>
  <c r="G361" i="2" s="1"/>
  <c r="F361" i="2" s="1"/>
  <c r="B361" i="2"/>
  <c r="D278" i="4"/>
  <c r="E278" i="4" s="1"/>
  <c r="G278" i="4" s="1"/>
  <c r="D293" i="6" l="1"/>
  <c r="E293" i="6" s="1"/>
  <c r="G293" i="6" s="1"/>
  <c r="F293" i="6" s="1"/>
  <c r="B293" i="6"/>
  <c r="H279" i="5"/>
  <c r="I279" i="5" s="1"/>
  <c r="C280" i="5" s="1"/>
  <c r="F278" i="4"/>
  <c r="H278" i="4" s="1"/>
  <c r="I278" i="4" s="1"/>
  <c r="C279" i="4" s="1"/>
  <c r="B279" i="4" s="1"/>
  <c r="H361" i="2"/>
  <c r="I361" i="2" s="1"/>
  <c r="C362" i="2" s="1"/>
  <c r="H293" i="6" l="1"/>
  <c r="I293" i="6" s="1"/>
  <c r="C294" i="6" s="1"/>
  <c r="B280" i="5"/>
  <c r="D280" i="5"/>
  <c r="E280" i="5" s="1"/>
  <c r="G280" i="5" s="1"/>
  <c r="F280" i="5" s="1"/>
  <c r="D362" i="2"/>
  <c r="E362" i="2" s="1"/>
  <c r="G362" i="2" s="1"/>
  <c r="F362" i="2" s="1"/>
  <c r="B362" i="2"/>
  <c r="D279" i="4"/>
  <c r="E279" i="4" s="1"/>
  <c r="G279" i="4" s="1"/>
  <c r="D294" i="6" l="1"/>
  <c r="E294" i="6" s="1"/>
  <c r="G294" i="6" s="1"/>
  <c r="F294" i="6" s="1"/>
  <c r="B294" i="6"/>
  <c r="H280" i="5"/>
  <c r="I280" i="5" s="1"/>
  <c r="C281" i="5" s="1"/>
  <c r="F279" i="4"/>
  <c r="H279" i="4" s="1"/>
  <c r="I279" i="4" s="1"/>
  <c r="C280" i="4" s="1"/>
  <c r="B280" i="4" s="1"/>
  <c r="H362" i="2"/>
  <c r="I362" i="2" s="1"/>
  <c r="C363" i="2" s="1"/>
  <c r="H294" i="6" l="1"/>
  <c r="I294" i="6" s="1"/>
  <c r="C295" i="6" s="1"/>
  <c r="B281" i="5"/>
  <c r="D281" i="5"/>
  <c r="E281" i="5" s="1"/>
  <c r="G281" i="5" s="1"/>
  <c r="D363" i="2"/>
  <c r="E363" i="2" s="1"/>
  <c r="G363" i="2" s="1"/>
  <c r="F363" i="2" s="1"/>
  <c r="B363" i="2"/>
  <c r="D280" i="4"/>
  <c r="E280" i="4" s="1"/>
  <c r="G280" i="4" s="1"/>
  <c r="D295" i="6" l="1"/>
  <c r="E295" i="6" s="1"/>
  <c r="G295" i="6" s="1"/>
  <c r="F295" i="6" s="1"/>
  <c r="B295" i="6"/>
  <c r="F281" i="5"/>
  <c r="H281" i="5" s="1"/>
  <c r="I281" i="5" s="1"/>
  <c r="C282" i="5" s="1"/>
  <c r="F280" i="4"/>
  <c r="H280" i="4" s="1"/>
  <c r="I280" i="4" s="1"/>
  <c r="C281" i="4" s="1"/>
  <c r="B281" i="4" s="1"/>
  <c r="H363" i="2"/>
  <c r="I363" i="2" s="1"/>
  <c r="C364" i="2" s="1"/>
  <c r="H295" i="6" l="1"/>
  <c r="I295" i="6" s="1"/>
  <c r="C296" i="6" s="1"/>
  <c r="B282" i="5"/>
  <c r="D282" i="5"/>
  <c r="E282" i="5" s="1"/>
  <c r="G282" i="5" s="1"/>
  <c r="D364" i="2"/>
  <c r="E364" i="2" s="1"/>
  <c r="G364" i="2" s="1"/>
  <c r="F364" i="2" s="1"/>
  <c r="B364" i="2"/>
  <c r="D281" i="4"/>
  <c r="E281" i="4" s="1"/>
  <c r="G281" i="4" s="1"/>
  <c r="D296" i="6" l="1"/>
  <c r="E296" i="6" s="1"/>
  <c r="G296" i="6" s="1"/>
  <c r="F296" i="6" s="1"/>
  <c r="B296" i="6"/>
  <c r="F282" i="5"/>
  <c r="H282" i="5" s="1"/>
  <c r="I282" i="5" s="1"/>
  <c r="C283" i="5" s="1"/>
  <c r="F281" i="4"/>
  <c r="H281" i="4" s="1"/>
  <c r="I281" i="4" s="1"/>
  <c r="C282" i="4" s="1"/>
  <c r="B282" i="4" s="1"/>
  <c r="H364" i="2"/>
  <c r="I364" i="2" s="1"/>
  <c r="C365" i="2" s="1"/>
  <c r="H296" i="6" l="1"/>
  <c r="I296" i="6" s="1"/>
  <c r="C297" i="6" s="1"/>
  <c r="B283" i="5"/>
  <c r="D283" i="5"/>
  <c r="E283" i="5" s="1"/>
  <c r="G283" i="5" s="1"/>
  <c r="D365" i="2"/>
  <c r="E365" i="2" s="1"/>
  <c r="G365" i="2" s="1"/>
  <c r="F365" i="2" s="1"/>
  <c r="H365" i="2" s="1"/>
  <c r="I365" i="2" s="1"/>
  <c r="C366" i="2" s="1"/>
  <c r="B365" i="2"/>
  <c r="D282" i="4"/>
  <c r="E282" i="4" s="1"/>
  <c r="G282" i="4" s="1"/>
  <c r="B297" i="6" l="1"/>
  <c r="D297" i="6"/>
  <c r="E297" i="6" s="1"/>
  <c r="G297" i="6" s="1"/>
  <c r="F283" i="5"/>
  <c r="H283" i="5" s="1"/>
  <c r="I283" i="5" s="1"/>
  <c r="C284" i="5" s="1"/>
  <c r="D366" i="2"/>
  <c r="E366" i="2" s="1"/>
  <c r="G366" i="2" s="1"/>
  <c r="F366" i="2" s="1"/>
  <c r="B366" i="2"/>
  <c r="F282" i="4"/>
  <c r="H282" i="4" s="1"/>
  <c r="I282" i="4" s="1"/>
  <c r="C283" i="4" s="1"/>
  <c r="B283" i="4" s="1"/>
  <c r="F297" i="6" l="1"/>
  <c r="H297" i="6" s="1"/>
  <c r="I297" i="6" s="1"/>
  <c r="C298" i="6" s="1"/>
  <c r="B284" i="5"/>
  <c r="D284" i="5"/>
  <c r="E284" i="5" s="1"/>
  <c r="G284" i="5" s="1"/>
  <c r="D283" i="4"/>
  <c r="E283" i="4" s="1"/>
  <c r="G283" i="4" s="1"/>
  <c r="H366" i="2"/>
  <c r="I366" i="2" s="1"/>
  <c r="C367" i="2" s="1"/>
  <c r="B298" i="6" l="1"/>
  <c r="D298" i="6"/>
  <c r="E298" i="6" s="1"/>
  <c r="G298" i="6" s="1"/>
  <c r="F298" i="6" s="1"/>
  <c r="H298" i="6" s="1"/>
  <c r="I298" i="6" s="1"/>
  <c r="C299" i="6" s="1"/>
  <c r="F284" i="5"/>
  <c r="H284" i="5" s="1"/>
  <c r="I284" i="5" s="1"/>
  <c r="C285" i="5" s="1"/>
  <c r="D367" i="2"/>
  <c r="E367" i="2" s="1"/>
  <c r="G367" i="2" s="1"/>
  <c r="F367" i="2" s="1"/>
  <c r="B367" i="2"/>
  <c r="F283" i="4"/>
  <c r="H283" i="4" s="1"/>
  <c r="I283" i="4" s="1"/>
  <c r="C284" i="4" s="1"/>
  <c r="B284" i="4" s="1"/>
  <c r="D299" i="6" l="1"/>
  <c r="E299" i="6" s="1"/>
  <c r="G299" i="6" s="1"/>
  <c r="F299" i="6" s="1"/>
  <c r="B299" i="6"/>
  <c r="D285" i="5"/>
  <c r="E285" i="5" s="1"/>
  <c r="G285" i="5" s="1"/>
  <c r="B285" i="5"/>
  <c r="D284" i="4"/>
  <c r="E284" i="4" s="1"/>
  <c r="G284" i="4" s="1"/>
  <c r="H367" i="2"/>
  <c r="I367" i="2" s="1"/>
  <c r="C368" i="2" s="1"/>
  <c r="H299" i="6" l="1"/>
  <c r="I299" i="6" s="1"/>
  <c r="C300" i="6" s="1"/>
  <c r="F285" i="5"/>
  <c r="H285" i="5" s="1"/>
  <c r="I285" i="5" s="1"/>
  <c r="C286" i="5" s="1"/>
  <c r="D368" i="2"/>
  <c r="E368" i="2" s="1"/>
  <c r="G368" i="2" s="1"/>
  <c r="B368" i="2"/>
  <c r="F284" i="4"/>
  <c r="H284" i="4" s="1"/>
  <c r="I284" i="4" s="1"/>
  <c r="C285" i="4" s="1"/>
  <c r="B285" i="4" s="1"/>
  <c r="D300" i="6" l="1"/>
  <c r="E300" i="6" s="1"/>
  <c r="G300" i="6" s="1"/>
  <c r="F300" i="6" s="1"/>
  <c r="B300" i="6"/>
  <c r="B286" i="5"/>
  <c r="D286" i="5"/>
  <c r="E286" i="5" s="1"/>
  <c r="G286" i="5" s="1"/>
  <c r="D285" i="4"/>
  <c r="E285" i="4" s="1"/>
  <c r="G285" i="4" s="1"/>
  <c r="F368" i="2"/>
  <c r="H368" i="2" s="1"/>
  <c r="I368" i="2" s="1"/>
  <c r="C369" i="2" s="1"/>
  <c r="H300" i="6" l="1"/>
  <c r="I300" i="6" s="1"/>
  <c r="C301" i="6" s="1"/>
  <c r="F286" i="5"/>
  <c r="H286" i="5" s="1"/>
  <c r="I286" i="5" s="1"/>
  <c r="C287" i="5" s="1"/>
  <c r="D369" i="2"/>
  <c r="E369" i="2" s="1"/>
  <c r="G369" i="2" s="1"/>
  <c r="F369" i="2" s="1"/>
  <c r="H369" i="2" s="1"/>
  <c r="I369" i="2" s="1"/>
  <c r="C370" i="2" s="1"/>
  <c r="B369" i="2"/>
  <c r="F285" i="4"/>
  <c r="H285" i="4" s="1"/>
  <c r="I285" i="4" s="1"/>
  <c r="C286" i="4" s="1"/>
  <c r="B286" i="4" s="1"/>
  <c r="B301" i="6" l="1"/>
  <c r="D301" i="6"/>
  <c r="E301" i="6" s="1"/>
  <c r="G301" i="6" s="1"/>
  <c r="F301" i="6" s="1"/>
  <c r="B287" i="5"/>
  <c r="D287" i="5"/>
  <c r="E287" i="5" s="1"/>
  <c r="G287" i="5" s="1"/>
  <c r="D370" i="2"/>
  <c r="E370" i="2" s="1"/>
  <c r="G370" i="2" s="1"/>
  <c r="F370" i="2" s="1"/>
  <c r="B370" i="2"/>
  <c r="D286" i="4"/>
  <c r="E286" i="4" s="1"/>
  <c r="G286" i="4" s="1"/>
  <c r="H301" i="6" l="1"/>
  <c r="I301" i="6" s="1"/>
  <c r="C302" i="6" s="1"/>
  <c r="F287" i="5"/>
  <c r="H287" i="5" s="1"/>
  <c r="I287" i="5" s="1"/>
  <c r="C288" i="5" s="1"/>
  <c r="F286" i="4"/>
  <c r="H286" i="4" s="1"/>
  <c r="I286" i="4" s="1"/>
  <c r="C287" i="4" s="1"/>
  <c r="B287" i="4" s="1"/>
  <c r="H370" i="2"/>
  <c r="I370" i="2" s="1"/>
  <c r="C371" i="2" s="1"/>
  <c r="D302" i="6" l="1"/>
  <c r="E302" i="6" s="1"/>
  <c r="G302" i="6" s="1"/>
  <c r="F302" i="6" s="1"/>
  <c r="B302" i="6"/>
  <c r="B288" i="5"/>
  <c r="D288" i="5"/>
  <c r="E288" i="5" s="1"/>
  <c r="G288" i="5" s="1"/>
  <c r="D371" i="2"/>
  <c r="E371" i="2" s="1"/>
  <c r="G371" i="2" s="1"/>
  <c r="F371" i="2" s="1"/>
  <c r="B371" i="2"/>
  <c r="D287" i="4"/>
  <c r="E287" i="4" s="1"/>
  <c r="G287" i="4" s="1"/>
  <c r="H302" i="6" l="1"/>
  <c r="I302" i="6" s="1"/>
  <c r="C303" i="6" s="1"/>
  <c r="F288" i="5"/>
  <c r="H288" i="5" s="1"/>
  <c r="I288" i="5" s="1"/>
  <c r="C289" i="5" s="1"/>
  <c r="F287" i="4"/>
  <c r="H287" i="4" s="1"/>
  <c r="I287" i="4" s="1"/>
  <c r="C288" i="4" s="1"/>
  <c r="B288" i="4" s="1"/>
  <c r="H371" i="2"/>
  <c r="I371" i="2" s="1"/>
  <c r="C372" i="2" s="1"/>
  <c r="B303" i="6" l="1"/>
  <c r="D303" i="6"/>
  <c r="E303" i="6" s="1"/>
  <c r="G303" i="6" s="1"/>
  <c r="B289" i="5"/>
  <c r="D289" i="5"/>
  <c r="E289" i="5" s="1"/>
  <c r="G289" i="5" s="1"/>
  <c r="D372" i="2"/>
  <c r="E372" i="2" s="1"/>
  <c r="G372" i="2" s="1"/>
  <c r="B372" i="2"/>
  <c r="D288" i="4"/>
  <c r="E288" i="4" s="1"/>
  <c r="G288" i="4" s="1"/>
  <c r="F303" i="6" l="1"/>
  <c r="H303" i="6" s="1"/>
  <c r="I303" i="6" s="1"/>
  <c r="C304" i="6" s="1"/>
  <c r="F289" i="5"/>
  <c r="H289" i="5" s="1"/>
  <c r="I289" i="5" s="1"/>
  <c r="C290" i="5" s="1"/>
  <c r="F288" i="4"/>
  <c r="H288" i="4" s="1"/>
  <c r="I288" i="4" s="1"/>
  <c r="C289" i="4" s="1"/>
  <c r="B289" i="4" s="1"/>
  <c r="F372" i="2"/>
  <c r="H372" i="2" s="1"/>
  <c r="I372" i="2" s="1"/>
  <c r="C373" i="2" s="1"/>
  <c r="B304" i="6" l="1"/>
  <c r="D304" i="6"/>
  <c r="E304" i="6" s="1"/>
  <c r="G304" i="6" s="1"/>
  <c r="F304" i="6" s="1"/>
  <c r="H304" i="6" s="1"/>
  <c r="I304" i="6" s="1"/>
  <c r="C305" i="6" s="1"/>
  <c r="B290" i="5"/>
  <c r="D290" i="5"/>
  <c r="E290" i="5" s="1"/>
  <c r="G290" i="5" s="1"/>
  <c r="D373" i="2"/>
  <c r="E373" i="2" s="1"/>
  <c r="G373" i="2" s="1"/>
  <c r="B373" i="2"/>
  <c r="D289" i="4"/>
  <c r="E289" i="4" s="1"/>
  <c r="G289" i="4" s="1"/>
  <c r="D305" i="6" l="1"/>
  <c r="E305" i="6" s="1"/>
  <c r="G305" i="6" s="1"/>
  <c r="F305" i="6" s="1"/>
  <c r="B305" i="6"/>
  <c r="F290" i="5"/>
  <c r="H290" i="5" s="1"/>
  <c r="I290" i="5" s="1"/>
  <c r="C291" i="5" s="1"/>
  <c r="F289" i="4"/>
  <c r="H289" i="4" s="1"/>
  <c r="I289" i="4" s="1"/>
  <c r="C290" i="4" s="1"/>
  <c r="B290" i="4" s="1"/>
  <c r="F373" i="2"/>
  <c r="H373" i="2" s="1"/>
  <c r="I373" i="2" s="1"/>
  <c r="C374" i="2" s="1"/>
  <c r="H305" i="6" l="1"/>
  <c r="I305" i="6" s="1"/>
  <c r="C306" i="6" s="1"/>
  <c r="B291" i="5"/>
  <c r="D291" i="5"/>
  <c r="E291" i="5" s="1"/>
  <c r="G291" i="5" s="1"/>
  <c r="D374" i="2"/>
  <c r="E374" i="2" s="1"/>
  <c r="G374" i="2" s="1"/>
  <c r="B374" i="2"/>
  <c r="D290" i="4"/>
  <c r="E290" i="4" s="1"/>
  <c r="G290" i="4" s="1"/>
  <c r="B306" i="6" l="1"/>
  <c r="D306" i="6"/>
  <c r="E306" i="6" s="1"/>
  <c r="G306" i="6" s="1"/>
  <c r="F306" i="6" s="1"/>
  <c r="H306" i="6" s="1"/>
  <c r="I306" i="6" s="1"/>
  <c r="C307" i="6" s="1"/>
  <c r="F291" i="5"/>
  <c r="H291" i="5" s="1"/>
  <c r="I291" i="5" s="1"/>
  <c r="C292" i="5" s="1"/>
  <c r="F290" i="4"/>
  <c r="H290" i="4" s="1"/>
  <c r="I290" i="4" s="1"/>
  <c r="C291" i="4" s="1"/>
  <c r="B291" i="4" s="1"/>
  <c r="F374" i="2"/>
  <c r="H374" i="2" s="1"/>
  <c r="I374" i="2" s="1"/>
  <c r="C375" i="2" s="1"/>
  <c r="B307" i="6" l="1"/>
  <c r="D307" i="6"/>
  <c r="E307" i="6" s="1"/>
  <c r="G307" i="6" s="1"/>
  <c r="F307" i="6" s="1"/>
  <c r="B292" i="5"/>
  <c r="D292" i="5"/>
  <c r="E292" i="5" s="1"/>
  <c r="G292" i="5" s="1"/>
  <c r="D375" i="2"/>
  <c r="E375" i="2" s="1"/>
  <c r="G375" i="2" s="1"/>
  <c r="B375" i="2"/>
  <c r="D291" i="4"/>
  <c r="E291" i="4" s="1"/>
  <c r="G291" i="4" s="1"/>
  <c r="H307" i="6" l="1"/>
  <c r="I307" i="6" s="1"/>
  <c r="C308" i="6" s="1"/>
  <c r="F292" i="5"/>
  <c r="H292" i="5" s="1"/>
  <c r="I292" i="5" s="1"/>
  <c r="C293" i="5" s="1"/>
  <c r="F291" i="4"/>
  <c r="H291" i="4" s="1"/>
  <c r="I291" i="4" s="1"/>
  <c r="C292" i="4" s="1"/>
  <c r="B292" i="4" s="1"/>
  <c r="F375" i="2"/>
  <c r="H375" i="2" s="1"/>
  <c r="I375" i="2" s="1"/>
  <c r="C376" i="2" s="1"/>
  <c r="D308" i="6" l="1"/>
  <c r="E308" i="6" s="1"/>
  <c r="G308" i="6" s="1"/>
  <c r="F308" i="6" s="1"/>
  <c r="B308" i="6"/>
  <c r="D293" i="5"/>
  <c r="E293" i="5" s="1"/>
  <c r="G293" i="5" s="1"/>
  <c r="B293" i="5"/>
  <c r="D376" i="2"/>
  <c r="E376" i="2" s="1"/>
  <c r="G376" i="2" s="1"/>
  <c r="F376" i="2" s="1"/>
  <c r="H376" i="2" s="1"/>
  <c r="I376" i="2" s="1"/>
  <c r="C377" i="2" s="1"/>
  <c r="B376" i="2"/>
  <c r="D292" i="4"/>
  <c r="E292" i="4" s="1"/>
  <c r="G292" i="4" s="1"/>
  <c r="H308" i="6" l="1"/>
  <c r="I308" i="6" s="1"/>
  <c r="C309" i="6" s="1"/>
  <c r="F293" i="5"/>
  <c r="H293" i="5" s="1"/>
  <c r="I293" i="5" s="1"/>
  <c r="C294" i="5" s="1"/>
  <c r="D377" i="2"/>
  <c r="E377" i="2" s="1"/>
  <c r="G377" i="2" s="1"/>
  <c r="F377" i="2" s="1"/>
  <c r="H377" i="2" s="1"/>
  <c r="I377" i="2" s="1"/>
  <c r="C378" i="2" s="1"/>
  <c r="B377" i="2"/>
  <c r="F292" i="4"/>
  <c r="H292" i="4" s="1"/>
  <c r="I292" i="4" s="1"/>
  <c r="C293" i="4" s="1"/>
  <c r="B293" i="4" s="1"/>
  <c r="D309" i="6" l="1"/>
  <c r="E309" i="6" s="1"/>
  <c r="G309" i="6" s="1"/>
  <c r="B309" i="6"/>
  <c r="B294" i="5"/>
  <c r="D294" i="5"/>
  <c r="E294" i="5" s="1"/>
  <c r="G294" i="5" s="1"/>
  <c r="D378" i="2"/>
  <c r="E378" i="2" s="1"/>
  <c r="G378" i="2" s="1"/>
  <c r="B378" i="2"/>
  <c r="D293" i="4"/>
  <c r="E293" i="4" s="1"/>
  <c r="G293" i="4" s="1"/>
  <c r="F309" i="6" l="1"/>
  <c r="H309" i="6" s="1"/>
  <c r="I309" i="6" s="1"/>
  <c r="C310" i="6" s="1"/>
  <c r="F294" i="5"/>
  <c r="H294" i="5" s="1"/>
  <c r="I294" i="5" s="1"/>
  <c r="C295" i="5" s="1"/>
  <c r="F293" i="4"/>
  <c r="H293" i="4" s="1"/>
  <c r="I293" i="4" s="1"/>
  <c r="C294" i="4" s="1"/>
  <c r="B294" i="4" s="1"/>
  <c r="F378" i="2"/>
  <c r="H378" i="2" s="1"/>
  <c r="I378" i="2" s="1"/>
  <c r="C379" i="2" s="1"/>
  <c r="B310" i="6" l="1"/>
  <c r="D310" i="6"/>
  <c r="E310" i="6" s="1"/>
  <c r="G310" i="6" s="1"/>
  <c r="F310" i="6" s="1"/>
  <c r="H310" i="6" s="1"/>
  <c r="I310" i="6" s="1"/>
  <c r="C311" i="6" s="1"/>
  <c r="B295" i="5"/>
  <c r="D295" i="5"/>
  <c r="E295" i="5" s="1"/>
  <c r="G295" i="5" s="1"/>
  <c r="D379" i="2"/>
  <c r="E379" i="2" s="1"/>
  <c r="G379" i="2" s="1"/>
  <c r="F379" i="2" s="1"/>
  <c r="H379" i="2" s="1"/>
  <c r="I379" i="2" s="1"/>
  <c r="C380" i="2" s="1"/>
  <c r="B379" i="2"/>
  <c r="D294" i="4"/>
  <c r="E294" i="4" s="1"/>
  <c r="G294" i="4" s="1"/>
  <c r="D311" i="6" l="1"/>
  <c r="E311" i="6" s="1"/>
  <c r="G311" i="6" s="1"/>
  <c r="F311" i="6" s="1"/>
  <c r="B311" i="6"/>
  <c r="F295" i="5"/>
  <c r="H295" i="5" s="1"/>
  <c r="I295" i="5" s="1"/>
  <c r="C296" i="5" s="1"/>
  <c r="D380" i="2"/>
  <c r="E380" i="2" s="1"/>
  <c r="G380" i="2" s="1"/>
  <c r="F380" i="2" s="1"/>
  <c r="H380" i="2" s="1"/>
  <c r="I380" i="2" s="1"/>
  <c r="C381" i="2" s="1"/>
  <c r="B380" i="2"/>
  <c r="F294" i="4"/>
  <c r="H294" i="4" s="1"/>
  <c r="I294" i="4" s="1"/>
  <c r="C295" i="4" s="1"/>
  <c r="B295" i="4" s="1"/>
  <c r="H311" i="6" l="1"/>
  <c r="I311" i="6" s="1"/>
  <c r="C312" i="6" s="1"/>
  <c r="B296" i="5"/>
  <c r="D296" i="5"/>
  <c r="E296" i="5" s="1"/>
  <c r="G296" i="5" s="1"/>
  <c r="D381" i="2"/>
  <c r="E381" i="2" s="1"/>
  <c r="G381" i="2" s="1"/>
  <c r="B381" i="2"/>
  <c r="D295" i="4"/>
  <c r="E295" i="4" s="1"/>
  <c r="G295" i="4" s="1"/>
  <c r="D312" i="6" l="1"/>
  <c r="E312" i="6" s="1"/>
  <c r="G312" i="6" s="1"/>
  <c r="F312" i="6" s="1"/>
  <c r="B312" i="6"/>
  <c r="F296" i="5"/>
  <c r="H296" i="5" s="1"/>
  <c r="I296" i="5" s="1"/>
  <c r="C297" i="5" s="1"/>
  <c r="F295" i="4"/>
  <c r="H295" i="4" s="1"/>
  <c r="I295" i="4" s="1"/>
  <c r="C296" i="4" s="1"/>
  <c r="B296" i="4" s="1"/>
  <c r="F381" i="2"/>
  <c r="H381" i="2" s="1"/>
  <c r="I381" i="2" s="1"/>
  <c r="C382" i="2" s="1"/>
  <c r="H312" i="6" l="1"/>
  <c r="I312" i="6" s="1"/>
  <c r="C313" i="6" s="1"/>
  <c r="B297" i="5"/>
  <c r="D297" i="5"/>
  <c r="E297" i="5" s="1"/>
  <c r="G297" i="5" s="1"/>
  <c r="D382" i="2"/>
  <c r="E382" i="2" s="1"/>
  <c r="G382" i="2" s="1"/>
  <c r="F382" i="2" s="1"/>
  <c r="H382" i="2" s="1"/>
  <c r="I382" i="2" s="1"/>
  <c r="C383" i="2" s="1"/>
  <c r="B382" i="2"/>
  <c r="D296" i="4"/>
  <c r="E296" i="4" s="1"/>
  <c r="G296" i="4" s="1"/>
  <c r="D313" i="6" l="1"/>
  <c r="E313" i="6" s="1"/>
  <c r="G313" i="6" s="1"/>
  <c r="B313" i="6"/>
  <c r="F297" i="5"/>
  <c r="H297" i="5" s="1"/>
  <c r="I297" i="5" s="1"/>
  <c r="C298" i="5" s="1"/>
  <c r="D383" i="2"/>
  <c r="E383" i="2" s="1"/>
  <c r="G383" i="2" s="1"/>
  <c r="B383" i="2"/>
  <c r="F296" i="4"/>
  <c r="H296" i="4" s="1"/>
  <c r="I296" i="4" s="1"/>
  <c r="C297" i="4" s="1"/>
  <c r="B297" i="4" s="1"/>
  <c r="F313" i="6" l="1"/>
  <c r="H313" i="6" s="1"/>
  <c r="I313" i="6" s="1"/>
  <c r="C314" i="6" s="1"/>
  <c r="B298" i="5"/>
  <c r="D298" i="5"/>
  <c r="E298" i="5" s="1"/>
  <c r="G298" i="5" s="1"/>
  <c r="D297" i="4"/>
  <c r="E297" i="4" s="1"/>
  <c r="G297" i="4" s="1"/>
  <c r="F383" i="2"/>
  <c r="H383" i="2" s="1"/>
  <c r="I383" i="2" s="1"/>
  <c r="C384" i="2" s="1"/>
  <c r="B314" i="6" l="1"/>
  <c r="D314" i="6"/>
  <c r="E314" i="6" s="1"/>
  <c r="G314" i="6" s="1"/>
  <c r="F314" i="6" s="1"/>
  <c r="H314" i="6" s="1"/>
  <c r="I314" i="6" s="1"/>
  <c r="C315" i="6" s="1"/>
  <c r="F298" i="5"/>
  <c r="H298" i="5" s="1"/>
  <c r="I298" i="5" s="1"/>
  <c r="C299" i="5" s="1"/>
  <c r="D384" i="2"/>
  <c r="E384" i="2" s="1"/>
  <c r="G384" i="2" s="1"/>
  <c r="B384" i="2"/>
  <c r="F297" i="4"/>
  <c r="H297" i="4" s="1"/>
  <c r="I297" i="4" s="1"/>
  <c r="C298" i="4" s="1"/>
  <c r="B298" i="4" s="1"/>
  <c r="B315" i="6" l="1"/>
  <c r="D315" i="6"/>
  <c r="E315" i="6" s="1"/>
  <c r="G315" i="6" s="1"/>
  <c r="F315" i="6" s="1"/>
  <c r="D299" i="5"/>
  <c r="E299" i="5" s="1"/>
  <c r="G299" i="5" s="1"/>
  <c r="B299" i="5"/>
  <c r="D298" i="4"/>
  <c r="E298" i="4" s="1"/>
  <c r="G298" i="4" s="1"/>
  <c r="F384" i="2"/>
  <c r="H384" i="2" s="1"/>
  <c r="I384" i="2" s="1"/>
  <c r="C385" i="2" s="1"/>
  <c r="H315" i="6" l="1"/>
  <c r="I315" i="6" s="1"/>
  <c r="C316" i="6" s="1"/>
  <c r="F299" i="5"/>
  <c r="H299" i="5" s="1"/>
  <c r="I299" i="5" s="1"/>
  <c r="C300" i="5" s="1"/>
  <c r="D385" i="2"/>
  <c r="E385" i="2" s="1"/>
  <c r="G385" i="2" s="1"/>
  <c r="B385" i="2"/>
  <c r="F298" i="4"/>
  <c r="H298" i="4" s="1"/>
  <c r="I298" i="4" s="1"/>
  <c r="C299" i="4" s="1"/>
  <c r="B299" i="4" s="1"/>
  <c r="B316" i="6" l="1"/>
  <c r="D316" i="6"/>
  <c r="E316" i="6" s="1"/>
  <c r="G316" i="6" s="1"/>
  <c r="F316" i="6" s="1"/>
  <c r="B300" i="5"/>
  <c r="D300" i="5"/>
  <c r="E300" i="5" s="1"/>
  <c r="G300" i="5" s="1"/>
  <c r="D299" i="4"/>
  <c r="E299" i="4" s="1"/>
  <c r="G299" i="4" s="1"/>
  <c r="F385" i="2"/>
  <c r="H385" i="2" s="1"/>
  <c r="I385" i="2" s="1"/>
  <c r="C386" i="2" s="1"/>
  <c r="H316" i="6" l="1"/>
  <c r="I316" i="6" s="1"/>
  <c r="C317" i="6" s="1"/>
  <c r="F300" i="5"/>
  <c r="H300" i="5" s="1"/>
  <c r="I300" i="5" s="1"/>
  <c r="C301" i="5" s="1"/>
  <c r="D386" i="2"/>
  <c r="E386" i="2" s="1"/>
  <c r="G386" i="2" s="1"/>
  <c r="B386" i="2"/>
  <c r="F299" i="4"/>
  <c r="H299" i="4" s="1"/>
  <c r="I299" i="4" s="1"/>
  <c r="C300" i="4" s="1"/>
  <c r="B300" i="4" s="1"/>
  <c r="D317" i="6" l="1"/>
  <c r="E317" i="6" s="1"/>
  <c r="G317" i="6" s="1"/>
  <c r="F317" i="6" s="1"/>
  <c r="B317" i="6"/>
  <c r="D301" i="5"/>
  <c r="E301" i="5" s="1"/>
  <c r="G301" i="5" s="1"/>
  <c r="B301" i="5"/>
  <c r="D300" i="4"/>
  <c r="E300" i="4" s="1"/>
  <c r="G300" i="4" s="1"/>
  <c r="F386" i="2"/>
  <c r="H386" i="2" s="1"/>
  <c r="I386" i="2" s="1"/>
  <c r="C387" i="2" s="1"/>
  <c r="H317" i="6" l="1"/>
  <c r="I317" i="6" s="1"/>
  <c r="C318" i="6" s="1"/>
  <c r="F301" i="5"/>
  <c r="H301" i="5" s="1"/>
  <c r="I301" i="5" s="1"/>
  <c r="C302" i="5" s="1"/>
  <c r="D387" i="2"/>
  <c r="E387" i="2" s="1"/>
  <c r="G387" i="2" s="1"/>
  <c r="F387" i="2" s="1"/>
  <c r="H387" i="2" s="1"/>
  <c r="I387" i="2" s="1"/>
  <c r="C388" i="2" s="1"/>
  <c r="B387" i="2"/>
  <c r="F300" i="4"/>
  <c r="H300" i="4" s="1"/>
  <c r="I300" i="4" s="1"/>
  <c r="C301" i="4" s="1"/>
  <c r="B301" i="4" s="1"/>
  <c r="F318" i="6" l="1"/>
  <c r="D318" i="6"/>
  <c r="E318" i="6" s="1"/>
  <c r="G318" i="6" s="1"/>
  <c r="B318" i="6"/>
  <c r="B302" i="5"/>
  <c r="D302" i="5"/>
  <c r="E302" i="5" s="1"/>
  <c r="G302" i="5" s="1"/>
  <c r="D388" i="2"/>
  <c r="E388" i="2" s="1"/>
  <c r="G388" i="2" s="1"/>
  <c r="F388" i="2" s="1"/>
  <c r="H388" i="2" s="1"/>
  <c r="I388" i="2" s="1"/>
  <c r="C389" i="2" s="1"/>
  <c r="B388" i="2"/>
  <c r="D301" i="4"/>
  <c r="E301" i="4" s="1"/>
  <c r="G301" i="4" s="1"/>
  <c r="H318" i="6" l="1"/>
  <c r="I318" i="6" s="1"/>
  <c r="C319" i="6" s="1"/>
  <c r="F302" i="5"/>
  <c r="H302" i="5" s="1"/>
  <c r="I302" i="5" s="1"/>
  <c r="C303" i="5" s="1"/>
  <c r="D389" i="2"/>
  <c r="E389" i="2" s="1"/>
  <c r="G389" i="2" s="1"/>
  <c r="F389" i="2" s="1"/>
  <c r="H389" i="2" s="1"/>
  <c r="I389" i="2" s="1"/>
  <c r="C390" i="2" s="1"/>
  <c r="B389" i="2"/>
  <c r="F301" i="4"/>
  <c r="H301" i="4" s="1"/>
  <c r="I301" i="4" s="1"/>
  <c r="C302" i="4" s="1"/>
  <c r="B302" i="4" s="1"/>
  <c r="D319" i="6" l="1"/>
  <c r="E319" i="6" s="1"/>
  <c r="G319" i="6" s="1"/>
  <c r="F319" i="6" s="1"/>
  <c r="B319" i="6"/>
  <c r="B303" i="5"/>
  <c r="D303" i="5"/>
  <c r="E303" i="5" s="1"/>
  <c r="G303" i="5" s="1"/>
  <c r="D390" i="2"/>
  <c r="E390" i="2" s="1"/>
  <c r="G390" i="2" s="1"/>
  <c r="B390" i="2"/>
  <c r="D302" i="4"/>
  <c r="E302" i="4" s="1"/>
  <c r="G302" i="4" s="1"/>
  <c r="H319" i="6" l="1"/>
  <c r="I319" i="6" s="1"/>
  <c r="C320" i="6" s="1"/>
  <c r="F303" i="5"/>
  <c r="H303" i="5" s="1"/>
  <c r="I303" i="5" s="1"/>
  <c r="C304" i="5" s="1"/>
  <c r="F302" i="4"/>
  <c r="H302" i="4" s="1"/>
  <c r="I302" i="4" s="1"/>
  <c r="C303" i="4" s="1"/>
  <c r="B303" i="4" s="1"/>
  <c r="F390" i="2"/>
  <c r="H390" i="2" s="1"/>
  <c r="I390" i="2" s="1"/>
  <c r="C391" i="2" s="1"/>
  <c r="B320" i="6" l="1"/>
  <c r="D320" i="6"/>
  <c r="E320" i="6" s="1"/>
  <c r="G320" i="6" s="1"/>
  <c r="F320" i="6" s="1"/>
  <c r="B304" i="5"/>
  <c r="D304" i="5"/>
  <c r="E304" i="5" s="1"/>
  <c r="G304" i="5" s="1"/>
  <c r="D391" i="2"/>
  <c r="E391" i="2" s="1"/>
  <c r="G391" i="2" s="1"/>
  <c r="F391" i="2" s="1"/>
  <c r="H391" i="2" s="1"/>
  <c r="I391" i="2" s="1"/>
  <c r="C392" i="2" s="1"/>
  <c r="B391" i="2"/>
  <c r="D303" i="4"/>
  <c r="E303" i="4" s="1"/>
  <c r="G303" i="4" s="1"/>
  <c r="H320" i="6" l="1"/>
  <c r="I320" i="6" s="1"/>
  <c r="C321" i="6" s="1"/>
  <c r="F304" i="5"/>
  <c r="H304" i="5" s="1"/>
  <c r="I304" i="5" s="1"/>
  <c r="C305" i="5" s="1"/>
  <c r="D392" i="2"/>
  <c r="E392" i="2" s="1"/>
  <c r="G392" i="2" s="1"/>
  <c r="B392" i="2"/>
  <c r="F303" i="4"/>
  <c r="H303" i="4" s="1"/>
  <c r="I303" i="4" s="1"/>
  <c r="C304" i="4" s="1"/>
  <c r="B304" i="4" s="1"/>
  <c r="D321" i="6" l="1"/>
  <c r="E321" i="6" s="1"/>
  <c r="G321" i="6" s="1"/>
  <c r="F321" i="6" s="1"/>
  <c r="B321" i="6"/>
  <c r="D305" i="5"/>
  <c r="E305" i="5" s="1"/>
  <c r="G305" i="5" s="1"/>
  <c r="B305" i="5"/>
  <c r="D304" i="4"/>
  <c r="E304" i="4" s="1"/>
  <c r="G304" i="4" s="1"/>
  <c r="F392" i="2"/>
  <c r="H392" i="2" s="1"/>
  <c r="I392" i="2" s="1"/>
  <c r="C393" i="2" s="1"/>
  <c r="H321" i="6" l="1"/>
  <c r="I321" i="6" s="1"/>
  <c r="C322" i="6" s="1"/>
  <c r="F305" i="5"/>
  <c r="H305" i="5" s="1"/>
  <c r="I305" i="5" s="1"/>
  <c r="C306" i="5" s="1"/>
  <c r="D393" i="2"/>
  <c r="E393" i="2" s="1"/>
  <c r="G393" i="2" s="1"/>
  <c r="F393" i="2" s="1"/>
  <c r="H393" i="2" s="1"/>
  <c r="I393" i="2" s="1"/>
  <c r="C394" i="2" s="1"/>
  <c r="B393" i="2"/>
  <c r="F304" i="4"/>
  <c r="H304" i="4" s="1"/>
  <c r="I304" i="4" s="1"/>
  <c r="C305" i="4" s="1"/>
  <c r="B305" i="4" s="1"/>
  <c r="B322" i="6" l="1"/>
  <c r="D322" i="6"/>
  <c r="E322" i="6" s="1"/>
  <c r="G322" i="6" s="1"/>
  <c r="F322" i="6" s="1"/>
  <c r="B306" i="5"/>
  <c r="D306" i="5"/>
  <c r="E306" i="5" s="1"/>
  <c r="G306" i="5" s="1"/>
  <c r="D394" i="2"/>
  <c r="E394" i="2" s="1"/>
  <c r="G394" i="2" s="1"/>
  <c r="B394" i="2"/>
  <c r="D305" i="4"/>
  <c r="E305" i="4" s="1"/>
  <c r="G305" i="4" s="1"/>
  <c r="H322" i="6" l="1"/>
  <c r="I322" i="6" s="1"/>
  <c r="C323" i="6" s="1"/>
  <c r="F306" i="5"/>
  <c r="H306" i="5" s="1"/>
  <c r="I306" i="5" s="1"/>
  <c r="C307" i="5" s="1"/>
  <c r="F305" i="4"/>
  <c r="H305" i="4" s="1"/>
  <c r="I305" i="4" s="1"/>
  <c r="C306" i="4" s="1"/>
  <c r="B306" i="4" s="1"/>
  <c r="F394" i="2"/>
  <c r="H394" i="2" s="1"/>
  <c r="I394" i="2" s="1"/>
  <c r="C395" i="2" s="1"/>
  <c r="B323" i="6" l="1"/>
  <c r="D323" i="6"/>
  <c r="E323" i="6" s="1"/>
  <c r="G323" i="6" s="1"/>
  <c r="F323" i="6" s="1"/>
  <c r="D307" i="5"/>
  <c r="E307" i="5" s="1"/>
  <c r="G307" i="5" s="1"/>
  <c r="B307" i="5"/>
  <c r="D395" i="2"/>
  <c r="E395" i="2" s="1"/>
  <c r="G395" i="2" s="1"/>
  <c r="F395" i="2" s="1"/>
  <c r="H395" i="2" s="1"/>
  <c r="I395" i="2" s="1"/>
  <c r="C396" i="2" s="1"/>
  <c r="B395" i="2"/>
  <c r="D306" i="4"/>
  <c r="E306" i="4" s="1"/>
  <c r="G306" i="4" s="1"/>
  <c r="H323" i="6" l="1"/>
  <c r="I323" i="6" s="1"/>
  <c r="C324" i="6" s="1"/>
  <c r="F307" i="5"/>
  <c r="H307" i="5" s="1"/>
  <c r="I307" i="5" s="1"/>
  <c r="C308" i="5" s="1"/>
  <c r="D396" i="2"/>
  <c r="E396" i="2" s="1"/>
  <c r="G396" i="2" s="1"/>
  <c r="B396" i="2"/>
  <c r="F306" i="4"/>
  <c r="H306" i="4" s="1"/>
  <c r="I306" i="4" s="1"/>
  <c r="C307" i="4" s="1"/>
  <c r="B307" i="4" s="1"/>
  <c r="D324" i="6" l="1"/>
  <c r="E324" i="6" s="1"/>
  <c r="G324" i="6" s="1"/>
  <c r="F324" i="6" s="1"/>
  <c r="B324" i="6"/>
  <c r="B308" i="5"/>
  <c r="D308" i="5"/>
  <c r="E308" i="5" s="1"/>
  <c r="G308" i="5" s="1"/>
  <c r="D307" i="4"/>
  <c r="E307" i="4" s="1"/>
  <c r="G307" i="4" s="1"/>
  <c r="F396" i="2"/>
  <c r="H396" i="2" s="1"/>
  <c r="I396" i="2" s="1"/>
  <c r="C397" i="2" s="1"/>
  <c r="H324" i="6" l="1"/>
  <c r="I324" i="6" s="1"/>
  <c r="C325" i="6" s="1"/>
  <c r="B325" i="6" s="1"/>
  <c r="F308" i="5"/>
  <c r="H308" i="5" s="1"/>
  <c r="I308" i="5" s="1"/>
  <c r="C309" i="5" s="1"/>
  <c r="D397" i="2"/>
  <c r="E397" i="2" s="1"/>
  <c r="G397" i="2" s="1"/>
  <c r="F397" i="2" s="1"/>
  <c r="H397" i="2" s="1"/>
  <c r="I397" i="2" s="1"/>
  <c r="C398" i="2" s="1"/>
  <c r="B397" i="2"/>
  <c r="F307" i="4"/>
  <c r="H307" i="4" s="1"/>
  <c r="I307" i="4" s="1"/>
  <c r="C308" i="4" s="1"/>
  <c r="B308" i="4" s="1"/>
  <c r="D325" i="6" l="1"/>
  <c r="E325" i="6" s="1"/>
  <c r="G325" i="6" s="1"/>
  <c r="F325" i="6" s="1"/>
  <c r="B309" i="5"/>
  <c r="D309" i="5"/>
  <c r="E309" i="5" s="1"/>
  <c r="G309" i="5" s="1"/>
  <c r="D398" i="2"/>
  <c r="E398" i="2" s="1"/>
  <c r="G398" i="2" s="1"/>
  <c r="F398" i="2" s="1"/>
  <c r="H398" i="2" s="1"/>
  <c r="I398" i="2" s="1"/>
  <c r="C399" i="2" s="1"/>
  <c r="B398" i="2"/>
  <c r="D308" i="4"/>
  <c r="E308" i="4" s="1"/>
  <c r="G308" i="4" s="1"/>
  <c r="H325" i="6" l="1"/>
  <c r="I325" i="6" s="1"/>
  <c r="C326" i="6" s="1"/>
  <c r="F309" i="5"/>
  <c r="H309" i="5" s="1"/>
  <c r="I309" i="5" s="1"/>
  <c r="C310" i="5" s="1"/>
  <c r="D399" i="2"/>
  <c r="E399" i="2" s="1"/>
  <c r="G399" i="2" s="1"/>
  <c r="B399" i="2"/>
  <c r="F308" i="4"/>
  <c r="H308" i="4" s="1"/>
  <c r="I308" i="4" s="1"/>
  <c r="C309" i="4" s="1"/>
  <c r="B309" i="4" s="1"/>
  <c r="B326" i="6" l="1"/>
  <c r="D326" i="6"/>
  <c r="E326" i="6" s="1"/>
  <c r="G326" i="6" s="1"/>
  <c r="D310" i="5"/>
  <c r="E310" i="5" s="1"/>
  <c r="G310" i="5" s="1"/>
  <c r="B310" i="5"/>
  <c r="D309" i="4"/>
  <c r="E309" i="4" s="1"/>
  <c r="G309" i="4" s="1"/>
  <c r="F399" i="2"/>
  <c r="H399" i="2" s="1"/>
  <c r="I399" i="2" s="1"/>
  <c r="C400" i="2" s="1"/>
  <c r="F326" i="6" l="1"/>
  <c r="H326" i="6" s="1"/>
  <c r="I326" i="6" s="1"/>
  <c r="C327" i="6" s="1"/>
  <c r="F310" i="5"/>
  <c r="H310" i="5" s="1"/>
  <c r="I310" i="5" s="1"/>
  <c r="C311" i="5" s="1"/>
  <c r="D400" i="2"/>
  <c r="E400" i="2" s="1"/>
  <c r="G400" i="2" s="1"/>
  <c r="F400" i="2" s="1"/>
  <c r="H400" i="2" s="1"/>
  <c r="I400" i="2" s="1"/>
  <c r="C401" i="2" s="1"/>
  <c r="B400" i="2"/>
  <c r="F309" i="4"/>
  <c r="H309" i="4" s="1"/>
  <c r="I309" i="4" s="1"/>
  <c r="C310" i="4" s="1"/>
  <c r="B310" i="4" s="1"/>
  <c r="D327" i="6" l="1"/>
  <c r="E327" i="6" s="1"/>
  <c r="G327" i="6" s="1"/>
  <c r="F327" i="6" s="1"/>
  <c r="H327" i="6" s="1"/>
  <c r="I327" i="6" s="1"/>
  <c r="C328" i="6" s="1"/>
  <c r="B327" i="6"/>
  <c r="B311" i="5"/>
  <c r="D311" i="5"/>
  <c r="E311" i="5" s="1"/>
  <c r="G311" i="5" s="1"/>
  <c r="D401" i="2"/>
  <c r="E401" i="2" s="1"/>
  <c r="G401" i="2" s="1"/>
  <c r="F401" i="2" s="1"/>
  <c r="H401" i="2" s="1"/>
  <c r="I401" i="2" s="1"/>
  <c r="C402" i="2" s="1"/>
  <c r="B401" i="2"/>
  <c r="D310" i="4"/>
  <c r="E310" i="4" s="1"/>
  <c r="G310" i="4" s="1"/>
  <c r="D328" i="6" l="1"/>
  <c r="E328" i="6" s="1"/>
  <c r="G328" i="6" s="1"/>
  <c r="F328" i="6" s="1"/>
  <c r="B328" i="6"/>
  <c r="F311" i="5"/>
  <c r="H311" i="5" s="1"/>
  <c r="I311" i="5" s="1"/>
  <c r="C312" i="5" s="1"/>
  <c r="D402" i="2"/>
  <c r="E402" i="2" s="1"/>
  <c r="G402" i="2" s="1"/>
  <c r="B402" i="2"/>
  <c r="F310" i="4"/>
  <c r="H310" i="4" s="1"/>
  <c r="I310" i="4" s="1"/>
  <c r="C311" i="4" s="1"/>
  <c r="B311" i="4" s="1"/>
  <c r="H328" i="6" l="1"/>
  <c r="I328" i="6" s="1"/>
  <c r="C329" i="6" s="1"/>
  <c r="B312" i="5"/>
  <c r="D312" i="5"/>
  <c r="E312" i="5" s="1"/>
  <c r="G312" i="5" s="1"/>
  <c r="D311" i="4"/>
  <c r="E311" i="4" s="1"/>
  <c r="G311" i="4" s="1"/>
  <c r="F402" i="2"/>
  <c r="H402" i="2" s="1"/>
  <c r="I402" i="2" s="1"/>
  <c r="C403" i="2" s="1"/>
  <c r="D329" i="6" l="1"/>
  <c r="E329" i="6" s="1"/>
  <c r="G329" i="6" s="1"/>
  <c r="F329" i="6" s="1"/>
  <c r="B329" i="6"/>
  <c r="F312" i="5"/>
  <c r="H312" i="5" s="1"/>
  <c r="I312" i="5" s="1"/>
  <c r="C313" i="5" s="1"/>
  <c r="D403" i="2"/>
  <c r="E403" i="2" s="1"/>
  <c r="G403" i="2" s="1"/>
  <c r="B403" i="2"/>
  <c r="F311" i="4"/>
  <c r="H311" i="4" s="1"/>
  <c r="I311" i="4" s="1"/>
  <c r="C312" i="4" s="1"/>
  <c r="B312" i="4" s="1"/>
  <c r="H329" i="6" l="1"/>
  <c r="I329" i="6" s="1"/>
  <c r="C330" i="6" s="1"/>
  <c r="B313" i="5"/>
  <c r="D313" i="5"/>
  <c r="E313" i="5" s="1"/>
  <c r="G313" i="5" s="1"/>
  <c r="D312" i="4"/>
  <c r="E312" i="4" s="1"/>
  <c r="G312" i="4" s="1"/>
  <c r="F403" i="2"/>
  <c r="H403" i="2" s="1"/>
  <c r="I403" i="2" s="1"/>
  <c r="C404" i="2" s="1"/>
  <c r="D330" i="6" l="1"/>
  <c r="E330" i="6" s="1"/>
  <c r="G330" i="6" s="1"/>
  <c r="F330" i="6" s="1"/>
  <c r="B330" i="6"/>
  <c r="F313" i="5"/>
  <c r="H313" i="5" s="1"/>
  <c r="I313" i="5" s="1"/>
  <c r="C314" i="5" s="1"/>
  <c r="D404" i="2"/>
  <c r="E404" i="2" s="1"/>
  <c r="G404" i="2" s="1"/>
  <c r="F404" i="2" s="1"/>
  <c r="H404" i="2" s="1"/>
  <c r="I404" i="2" s="1"/>
  <c r="C405" i="2" s="1"/>
  <c r="B404" i="2"/>
  <c r="F312" i="4"/>
  <c r="H312" i="4" s="1"/>
  <c r="I312" i="4" s="1"/>
  <c r="C313" i="4" s="1"/>
  <c r="B313" i="4" s="1"/>
  <c r="H330" i="6" l="1"/>
  <c r="I330" i="6" s="1"/>
  <c r="C331" i="6" s="1"/>
  <c r="B314" i="5"/>
  <c r="D314" i="5"/>
  <c r="E314" i="5" s="1"/>
  <c r="G314" i="5" s="1"/>
  <c r="D405" i="2"/>
  <c r="E405" i="2" s="1"/>
  <c r="G405" i="2" s="1"/>
  <c r="F405" i="2" s="1"/>
  <c r="H405" i="2" s="1"/>
  <c r="I405" i="2" s="1"/>
  <c r="C406" i="2" s="1"/>
  <c r="B405" i="2"/>
  <c r="D313" i="4"/>
  <c r="E313" i="4" s="1"/>
  <c r="G313" i="4" s="1"/>
  <c r="D331" i="6" l="1"/>
  <c r="E331" i="6" s="1"/>
  <c r="G331" i="6" s="1"/>
  <c r="F331" i="6" s="1"/>
  <c r="B331" i="6"/>
  <c r="F314" i="5"/>
  <c r="H314" i="5" s="1"/>
  <c r="I314" i="5" s="1"/>
  <c r="C315" i="5" s="1"/>
  <c r="D406" i="2"/>
  <c r="E406" i="2" s="1"/>
  <c r="G406" i="2" s="1"/>
  <c r="F406" i="2" s="1"/>
  <c r="B406" i="2"/>
  <c r="F313" i="4"/>
  <c r="H313" i="4" s="1"/>
  <c r="I313" i="4" s="1"/>
  <c r="C314" i="4" s="1"/>
  <c r="B314" i="4" s="1"/>
  <c r="H331" i="6" l="1"/>
  <c r="I331" i="6" s="1"/>
  <c r="C332" i="6" s="1"/>
  <c r="D315" i="5"/>
  <c r="E315" i="5" s="1"/>
  <c r="G315" i="5" s="1"/>
  <c r="B315" i="5"/>
  <c r="D314" i="4"/>
  <c r="E314" i="4" s="1"/>
  <c r="G314" i="4" s="1"/>
  <c r="H406" i="2"/>
  <c r="I406" i="2" s="1"/>
  <c r="C407" i="2" s="1"/>
  <c r="D332" i="6" l="1"/>
  <c r="E332" i="6" s="1"/>
  <c r="G332" i="6" s="1"/>
  <c r="F332" i="6" s="1"/>
  <c r="B332" i="6"/>
  <c r="F315" i="5"/>
  <c r="H315" i="5" s="1"/>
  <c r="I315" i="5" s="1"/>
  <c r="C316" i="5" s="1"/>
  <c r="D407" i="2"/>
  <c r="E407" i="2" s="1"/>
  <c r="G407" i="2" s="1"/>
  <c r="F407" i="2" s="1"/>
  <c r="H407" i="2" s="1"/>
  <c r="I407" i="2" s="1"/>
  <c r="C408" i="2" s="1"/>
  <c r="B407" i="2"/>
  <c r="F314" i="4"/>
  <c r="H314" i="4" s="1"/>
  <c r="I314" i="4" s="1"/>
  <c r="C315" i="4" s="1"/>
  <c r="B315" i="4" s="1"/>
  <c r="H332" i="6" l="1"/>
  <c r="I332" i="6" s="1"/>
  <c r="C333" i="6" s="1"/>
  <c r="B316" i="5"/>
  <c r="D316" i="5"/>
  <c r="E316" i="5" s="1"/>
  <c r="G316" i="5" s="1"/>
  <c r="D408" i="2"/>
  <c r="E408" i="2" s="1"/>
  <c r="G408" i="2" s="1"/>
  <c r="F408" i="2" s="1"/>
  <c r="H408" i="2" s="1"/>
  <c r="I408" i="2" s="1"/>
  <c r="C409" i="2" s="1"/>
  <c r="B408" i="2"/>
  <c r="D315" i="4"/>
  <c r="E315" i="4" s="1"/>
  <c r="G315" i="4" s="1"/>
  <c r="D333" i="6" l="1"/>
  <c r="E333" i="6" s="1"/>
  <c r="G333" i="6" s="1"/>
  <c r="F333" i="6" s="1"/>
  <c r="B333" i="6"/>
  <c r="F316" i="5"/>
  <c r="H316" i="5" s="1"/>
  <c r="I316" i="5" s="1"/>
  <c r="C317" i="5" s="1"/>
  <c r="D409" i="2"/>
  <c r="E409" i="2" s="1"/>
  <c r="G409" i="2" s="1"/>
  <c r="F409" i="2" s="1"/>
  <c r="B409" i="2"/>
  <c r="F315" i="4"/>
  <c r="H315" i="4" s="1"/>
  <c r="I315" i="4" s="1"/>
  <c r="C316" i="4" s="1"/>
  <c r="B316" i="4" s="1"/>
  <c r="H333" i="6" l="1"/>
  <c r="I333" i="6" s="1"/>
  <c r="C334" i="6" s="1"/>
  <c r="D317" i="5"/>
  <c r="E317" i="5" s="1"/>
  <c r="G317" i="5" s="1"/>
  <c r="B317" i="5"/>
  <c r="D316" i="4"/>
  <c r="E316" i="4" s="1"/>
  <c r="G316" i="4" s="1"/>
  <c r="H409" i="2"/>
  <c r="I409" i="2" s="1"/>
  <c r="C410" i="2" s="1"/>
  <c r="D334" i="6" l="1"/>
  <c r="E334" i="6" s="1"/>
  <c r="G334" i="6" s="1"/>
  <c r="F334" i="6" s="1"/>
  <c r="B334" i="6"/>
  <c r="F317" i="5"/>
  <c r="H317" i="5" s="1"/>
  <c r="I317" i="5" s="1"/>
  <c r="C318" i="5" s="1"/>
  <c r="D410" i="2"/>
  <c r="E410" i="2" s="1"/>
  <c r="G410" i="2" s="1"/>
  <c r="B410" i="2"/>
  <c r="F316" i="4"/>
  <c r="H316" i="4" s="1"/>
  <c r="I316" i="4" s="1"/>
  <c r="C317" i="4" s="1"/>
  <c r="B317" i="4" s="1"/>
  <c r="H334" i="6" l="1"/>
  <c r="I334" i="6" s="1"/>
  <c r="C335" i="6" s="1"/>
  <c r="B318" i="5"/>
  <c r="D318" i="5"/>
  <c r="E318" i="5" s="1"/>
  <c r="G318" i="5" s="1"/>
  <c r="D317" i="4"/>
  <c r="E317" i="4" s="1"/>
  <c r="G317" i="4" s="1"/>
  <c r="F410" i="2"/>
  <c r="H410" i="2" s="1"/>
  <c r="I410" i="2" s="1"/>
  <c r="C411" i="2" s="1"/>
  <c r="B335" i="6" l="1"/>
  <c r="D335" i="6"/>
  <c r="E335" i="6" s="1"/>
  <c r="G335" i="6" s="1"/>
  <c r="F335" i="6" s="1"/>
  <c r="F318" i="5"/>
  <c r="H318" i="5" s="1"/>
  <c r="I318" i="5" s="1"/>
  <c r="C319" i="5" s="1"/>
  <c r="D411" i="2"/>
  <c r="E411" i="2" s="1"/>
  <c r="G411" i="2" s="1"/>
  <c r="B411" i="2"/>
  <c r="F317" i="4"/>
  <c r="H317" i="4" s="1"/>
  <c r="I317" i="4" s="1"/>
  <c r="C318" i="4" s="1"/>
  <c r="B318" i="4" s="1"/>
  <c r="H335" i="6" l="1"/>
  <c r="I335" i="6" s="1"/>
  <c r="C336" i="6" s="1"/>
  <c r="D319" i="5"/>
  <c r="E319" i="5" s="1"/>
  <c r="G319" i="5" s="1"/>
  <c r="B319" i="5"/>
  <c r="D318" i="4"/>
  <c r="E318" i="4" s="1"/>
  <c r="G318" i="4" s="1"/>
  <c r="F411" i="2"/>
  <c r="H411" i="2" s="1"/>
  <c r="I411" i="2" s="1"/>
  <c r="C412" i="2" s="1"/>
  <c r="B336" i="6" l="1"/>
  <c r="D336" i="6"/>
  <c r="E336" i="6" s="1"/>
  <c r="G336" i="6" s="1"/>
  <c r="F336" i="6" s="1"/>
  <c r="F319" i="5"/>
  <c r="H319" i="5" s="1"/>
  <c r="I319" i="5" s="1"/>
  <c r="C320" i="5" s="1"/>
  <c r="D412" i="2"/>
  <c r="E412" i="2" s="1"/>
  <c r="G412" i="2" s="1"/>
  <c r="B412" i="2"/>
  <c r="F318" i="4"/>
  <c r="H318" i="4" s="1"/>
  <c r="I318" i="4" s="1"/>
  <c r="C319" i="4" s="1"/>
  <c r="B319" i="4" s="1"/>
  <c r="H336" i="6" l="1"/>
  <c r="I336" i="6" s="1"/>
  <c r="C337" i="6" s="1"/>
  <c r="B320" i="5"/>
  <c r="D320" i="5"/>
  <c r="E320" i="5" s="1"/>
  <c r="G320" i="5" s="1"/>
  <c r="D319" i="4"/>
  <c r="E319" i="4" s="1"/>
  <c r="G319" i="4" s="1"/>
  <c r="F412" i="2"/>
  <c r="H412" i="2" s="1"/>
  <c r="I412" i="2" s="1"/>
  <c r="C413" i="2" s="1"/>
  <c r="D337" i="6" l="1"/>
  <c r="E337" i="6" s="1"/>
  <c r="G337" i="6" s="1"/>
  <c r="F337" i="6" s="1"/>
  <c r="B337" i="6"/>
  <c r="F320" i="5"/>
  <c r="H320" i="5" s="1"/>
  <c r="I320" i="5" s="1"/>
  <c r="C321" i="5" s="1"/>
  <c r="D413" i="2"/>
  <c r="E413" i="2" s="1"/>
  <c r="G413" i="2" s="1"/>
  <c r="F413" i="2" s="1"/>
  <c r="H413" i="2" s="1"/>
  <c r="I413" i="2" s="1"/>
  <c r="C414" i="2" s="1"/>
  <c r="B413" i="2"/>
  <c r="F319" i="4"/>
  <c r="H319" i="4" s="1"/>
  <c r="I319" i="4" s="1"/>
  <c r="C320" i="4" s="1"/>
  <c r="B320" i="4" s="1"/>
  <c r="H337" i="6" l="1"/>
  <c r="I337" i="6" s="1"/>
  <c r="C338" i="6" s="1"/>
  <c r="B321" i="5"/>
  <c r="D321" i="5"/>
  <c r="E321" i="5" s="1"/>
  <c r="G321" i="5" s="1"/>
  <c r="D414" i="2"/>
  <c r="E414" i="2" s="1"/>
  <c r="G414" i="2" s="1"/>
  <c r="B414" i="2"/>
  <c r="D320" i="4"/>
  <c r="E320" i="4" s="1"/>
  <c r="G320" i="4" s="1"/>
  <c r="D338" i="6" l="1"/>
  <c r="E338" i="6" s="1"/>
  <c r="G338" i="6" s="1"/>
  <c r="F338" i="6" s="1"/>
  <c r="B338" i="6"/>
  <c r="F321" i="5"/>
  <c r="H321" i="5" s="1"/>
  <c r="I321" i="5" s="1"/>
  <c r="C322" i="5" s="1"/>
  <c r="F320" i="4"/>
  <c r="H320" i="4" s="1"/>
  <c r="I320" i="4" s="1"/>
  <c r="C321" i="4" s="1"/>
  <c r="B321" i="4" s="1"/>
  <c r="F414" i="2"/>
  <c r="H414" i="2" s="1"/>
  <c r="I414" i="2" s="1"/>
  <c r="C415" i="2" s="1"/>
  <c r="H338" i="6" l="1"/>
  <c r="I338" i="6" s="1"/>
  <c r="C339" i="6" s="1"/>
  <c r="B322" i="5"/>
  <c r="D322" i="5"/>
  <c r="E322" i="5" s="1"/>
  <c r="G322" i="5" s="1"/>
  <c r="D415" i="2"/>
  <c r="E415" i="2" s="1"/>
  <c r="G415" i="2" s="1"/>
  <c r="F415" i="2" s="1"/>
  <c r="H415" i="2" s="1"/>
  <c r="I415" i="2" s="1"/>
  <c r="C416" i="2" s="1"/>
  <c r="B415" i="2"/>
  <c r="D321" i="4"/>
  <c r="E321" i="4" s="1"/>
  <c r="G321" i="4" s="1"/>
  <c r="B339" i="6" l="1"/>
  <c r="D339" i="6"/>
  <c r="E339" i="6" s="1"/>
  <c r="G339" i="6" s="1"/>
  <c r="F339" i="6" s="1"/>
  <c r="F322" i="5"/>
  <c r="H322" i="5" s="1"/>
  <c r="I322" i="5" s="1"/>
  <c r="C323" i="5" s="1"/>
  <c r="D416" i="2"/>
  <c r="E416" i="2" s="1"/>
  <c r="G416" i="2" s="1"/>
  <c r="B416" i="2"/>
  <c r="F321" i="4"/>
  <c r="H321" i="4" s="1"/>
  <c r="I321" i="4" s="1"/>
  <c r="C322" i="4" s="1"/>
  <c r="B322" i="4" s="1"/>
  <c r="H339" i="6" l="1"/>
  <c r="I339" i="6" s="1"/>
  <c r="C340" i="6" s="1"/>
  <c r="D340" i="6" s="1"/>
  <c r="E340" i="6" s="1"/>
  <c r="G340" i="6" s="1"/>
  <c r="F340" i="6" s="1"/>
  <c r="D323" i="5"/>
  <c r="E323" i="5" s="1"/>
  <c r="G323" i="5" s="1"/>
  <c r="B323" i="5"/>
  <c r="D322" i="4"/>
  <c r="E322" i="4" s="1"/>
  <c r="G322" i="4" s="1"/>
  <c r="F416" i="2"/>
  <c r="H416" i="2" s="1"/>
  <c r="I416" i="2" s="1"/>
  <c r="C417" i="2" s="1"/>
  <c r="B340" i="6" l="1"/>
  <c r="H340" i="6"/>
  <c r="I340" i="6" s="1"/>
  <c r="C341" i="6" s="1"/>
  <c r="F323" i="5"/>
  <c r="H323" i="5" s="1"/>
  <c r="I323" i="5" s="1"/>
  <c r="C324" i="5" s="1"/>
  <c r="D417" i="2"/>
  <c r="E417" i="2" s="1"/>
  <c r="G417" i="2" s="1"/>
  <c r="F417" i="2" s="1"/>
  <c r="H417" i="2" s="1"/>
  <c r="I417" i="2" s="1"/>
  <c r="C418" i="2" s="1"/>
  <c r="B417" i="2"/>
  <c r="F322" i="4"/>
  <c r="H322" i="4" s="1"/>
  <c r="I322" i="4" s="1"/>
  <c r="C323" i="4" s="1"/>
  <c r="B323" i="4" s="1"/>
  <c r="B341" i="6" l="1"/>
  <c r="D341" i="6"/>
  <c r="E341" i="6" s="1"/>
  <c r="G341" i="6" s="1"/>
  <c r="F341" i="6" s="1"/>
  <c r="B324" i="5"/>
  <c r="D324" i="5"/>
  <c r="E324" i="5" s="1"/>
  <c r="G324" i="5" s="1"/>
  <c r="D418" i="2"/>
  <c r="E418" i="2" s="1"/>
  <c r="G418" i="2" s="1"/>
  <c r="B418" i="2"/>
  <c r="D323" i="4"/>
  <c r="E323" i="4" s="1"/>
  <c r="G323" i="4" s="1"/>
  <c r="H341" i="6" l="1"/>
  <c r="I341" i="6" s="1"/>
  <c r="C342" i="6" s="1"/>
  <c r="D342" i="6" s="1"/>
  <c r="E342" i="6" s="1"/>
  <c r="G342" i="6" s="1"/>
  <c r="F324" i="5"/>
  <c r="H324" i="5" s="1"/>
  <c r="I324" i="5" s="1"/>
  <c r="C325" i="5" s="1"/>
  <c r="F323" i="4"/>
  <c r="H323" i="4" s="1"/>
  <c r="I323" i="4" s="1"/>
  <c r="C324" i="4" s="1"/>
  <c r="B324" i="4" s="1"/>
  <c r="F418" i="2"/>
  <c r="H418" i="2" s="1"/>
  <c r="I418" i="2" s="1"/>
  <c r="C419" i="2" s="1"/>
  <c r="F342" i="6" l="1"/>
  <c r="B342" i="6"/>
  <c r="H342" i="6"/>
  <c r="I342" i="6" s="1"/>
  <c r="C343" i="6" s="1"/>
  <c r="B325" i="5"/>
  <c r="D325" i="5"/>
  <c r="E325" i="5" s="1"/>
  <c r="G325" i="5" s="1"/>
  <c r="D419" i="2"/>
  <c r="E419" i="2" s="1"/>
  <c r="G419" i="2" s="1"/>
  <c r="F419" i="2" s="1"/>
  <c r="H419" i="2" s="1"/>
  <c r="I419" i="2" s="1"/>
  <c r="C420" i="2" s="1"/>
  <c r="B419" i="2"/>
  <c r="D324" i="4"/>
  <c r="E324" i="4" s="1"/>
  <c r="G324" i="4" s="1"/>
  <c r="D343" i="6" l="1"/>
  <c r="E343" i="6" s="1"/>
  <c r="G343" i="6" s="1"/>
  <c r="F343" i="6" s="1"/>
  <c r="B343" i="6"/>
  <c r="F325" i="5"/>
  <c r="H325" i="5" s="1"/>
  <c r="I325" i="5" s="1"/>
  <c r="C326" i="5" s="1"/>
  <c r="D420" i="2"/>
  <c r="E420" i="2" s="1"/>
  <c r="G420" i="2" s="1"/>
  <c r="B420" i="2"/>
  <c r="F324" i="4"/>
  <c r="H324" i="4" s="1"/>
  <c r="I324" i="4" s="1"/>
  <c r="C325" i="4" s="1"/>
  <c r="B325" i="4" s="1"/>
  <c r="H343" i="6" l="1"/>
  <c r="I343" i="6" s="1"/>
  <c r="C344" i="6" s="1"/>
  <c r="D326" i="5"/>
  <c r="E326" i="5" s="1"/>
  <c r="G326" i="5" s="1"/>
  <c r="B326" i="5"/>
  <c r="D325" i="4"/>
  <c r="E325" i="4" s="1"/>
  <c r="G325" i="4" s="1"/>
  <c r="F420" i="2"/>
  <c r="H420" i="2" s="1"/>
  <c r="I420" i="2" s="1"/>
  <c r="C421" i="2" s="1"/>
  <c r="D344" i="6" l="1"/>
  <c r="E344" i="6" s="1"/>
  <c r="G344" i="6" s="1"/>
  <c r="F344" i="6" s="1"/>
  <c r="B344" i="6"/>
  <c r="F326" i="5"/>
  <c r="H326" i="5" s="1"/>
  <c r="I326" i="5" s="1"/>
  <c r="C327" i="5" s="1"/>
  <c r="D421" i="2"/>
  <c r="E421" i="2" s="1"/>
  <c r="G421" i="2" s="1"/>
  <c r="B421" i="2"/>
  <c r="F325" i="4"/>
  <c r="H325" i="4" s="1"/>
  <c r="I325" i="4" s="1"/>
  <c r="C326" i="4" s="1"/>
  <c r="B326" i="4" s="1"/>
  <c r="H344" i="6" l="1"/>
  <c r="I344" i="6" s="1"/>
  <c r="C345" i="6" s="1"/>
  <c r="B327" i="5"/>
  <c r="D327" i="5"/>
  <c r="E327" i="5" s="1"/>
  <c r="G327" i="5" s="1"/>
  <c r="D326" i="4"/>
  <c r="E326" i="4" s="1"/>
  <c r="G326" i="4" s="1"/>
  <c r="F421" i="2"/>
  <c r="H421" i="2" s="1"/>
  <c r="I421" i="2" s="1"/>
  <c r="C422" i="2" s="1"/>
  <c r="D345" i="6" l="1"/>
  <c r="E345" i="6" s="1"/>
  <c r="G345" i="6" s="1"/>
  <c r="F345" i="6" s="1"/>
  <c r="B345" i="6"/>
  <c r="F327" i="5"/>
  <c r="H327" i="5" s="1"/>
  <c r="I327" i="5" s="1"/>
  <c r="C328" i="5" s="1"/>
  <c r="D422" i="2"/>
  <c r="E422" i="2" s="1"/>
  <c r="G422" i="2" s="1"/>
  <c r="B422" i="2"/>
  <c r="F326" i="4"/>
  <c r="H326" i="4" s="1"/>
  <c r="I326" i="4" s="1"/>
  <c r="C327" i="4" s="1"/>
  <c r="B327" i="4" s="1"/>
  <c r="H345" i="6" l="1"/>
  <c r="I345" i="6" s="1"/>
  <c r="C346" i="6" s="1"/>
  <c r="B328" i="5"/>
  <c r="D328" i="5"/>
  <c r="E328" i="5" s="1"/>
  <c r="G328" i="5" s="1"/>
  <c r="D327" i="4"/>
  <c r="E327" i="4" s="1"/>
  <c r="G327" i="4" s="1"/>
  <c r="F422" i="2"/>
  <c r="H422" i="2" s="1"/>
  <c r="I422" i="2" s="1"/>
  <c r="C423" i="2" s="1"/>
  <c r="D346" i="6" l="1"/>
  <c r="E346" i="6" s="1"/>
  <c r="G346" i="6" s="1"/>
  <c r="F346" i="6" s="1"/>
  <c r="B346" i="6"/>
  <c r="F328" i="5"/>
  <c r="H328" i="5" s="1"/>
  <c r="I328" i="5" s="1"/>
  <c r="C329" i="5" s="1"/>
  <c r="D423" i="2"/>
  <c r="E423" i="2" s="1"/>
  <c r="G423" i="2" s="1"/>
  <c r="F423" i="2" s="1"/>
  <c r="H423" i="2" s="1"/>
  <c r="I423" i="2" s="1"/>
  <c r="C424" i="2" s="1"/>
  <c r="B423" i="2"/>
  <c r="F327" i="4"/>
  <c r="H327" i="4" s="1"/>
  <c r="I327" i="4" s="1"/>
  <c r="C328" i="4" s="1"/>
  <c r="B328" i="4" s="1"/>
  <c r="H346" i="6" l="1"/>
  <c r="I346" i="6" s="1"/>
  <c r="C347" i="6" s="1"/>
  <c r="B329" i="5"/>
  <c r="D329" i="5"/>
  <c r="E329" i="5" s="1"/>
  <c r="G329" i="5" s="1"/>
  <c r="D424" i="2"/>
  <c r="E424" i="2" s="1"/>
  <c r="G424" i="2" s="1"/>
  <c r="F424" i="2" s="1"/>
  <c r="H424" i="2" s="1"/>
  <c r="I424" i="2" s="1"/>
  <c r="C425" i="2" s="1"/>
  <c r="B424" i="2"/>
  <c r="D328" i="4"/>
  <c r="E328" i="4" s="1"/>
  <c r="G328" i="4" s="1"/>
  <c r="D347" i="6" l="1"/>
  <c r="E347" i="6" s="1"/>
  <c r="G347" i="6" s="1"/>
  <c r="B347" i="6"/>
  <c r="F329" i="5"/>
  <c r="H329" i="5" s="1"/>
  <c r="I329" i="5" s="1"/>
  <c r="C330" i="5" s="1"/>
  <c r="D425" i="2"/>
  <c r="E425" i="2" s="1"/>
  <c r="G425" i="2" s="1"/>
  <c r="F425" i="2" s="1"/>
  <c r="H425" i="2" s="1"/>
  <c r="I425" i="2" s="1"/>
  <c r="C426" i="2" s="1"/>
  <c r="B425" i="2"/>
  <c r="F328" i="4"/>
  <c r="H328" i="4" s="1"/>
  <c r="I328" i="4" s="1"/>
  <c r="C329" i="4" s="1"/>
  <c r="B329" i="4" s="1"/>
  <c r="F347" i="6" l="1"/>
  <c r="H347" i="6" s="1"/>
  <c r="I347" i="6" s="1"/>
  <c r="C348" i="6" s="1"/>
  <c r="B330" i="5"/>
  <c r="D330" i="5"/>
  <c r="E330" i="5" s="1"/>
  <c r="G330" i="5" s="1"/>
  <c r="D426" i="2"/>
  <c r="E426" i="2" s="1"/>
  <c r="G426" i="2" s="1"/>
  <c r="B426" i="2"/>
  <c r="D329" i="4"/>
  <c r="E329" i="4" s="1"/>
  <c r="G329" i="4" s="1"/>
  <c r="D348" i="6" l="1"/>
  <c r="E348" i="6" s="1"/>
  <c r="G348" i="6" s="1"/>
  <c r="F348" i="6" s="1"/>
  <c r="H348" i="6" s="1"/>
  <c r="I348" i="6" s="1"/>
  <c r="C349" i="6" s="1"/>
  <c r="B348" i="6"/>
  <c r="F330" i="5"/>
  <c r="H330" i="5" s="1"/>
  <c r="I330" i="5" s="1"/>
  <c r="C331" i="5" s="1"/>
  <c r="F329" i="4"/>
  <c r="H329" i="4" s="1"/>
  <c r="I329" i="4" s="1"/>
  <c r="C330" i="4" s="1"/>
  <c r="B330" i="4" s="1"/>
  <c r="F426" i="2"/>
  <c r="H426" i="2" s="1"/>
  <c r="I426" i="2" s="1"/>
  <c r="C427" i="2" s="1"/>
  <c r="D349" i="6" l="1"/>
  <c r="E349" i="6" s="1"/>
  <c r="G349" i="6" s="1"/>
  <c r="F349" i="6" s="1"/>
  <c r="B349" i="6"/>
  <c r="B331" i="5"/>
  <c r="D331" i="5"/>
  <c r="E331" i="5" s="1"/>
  <c r="G331" i="5" s="1"/>
  <c r="F331" i="5" s="1"/>
  <c r="H331" i="5" s="1"/>
  <c r="I331" i="5" s="1"/>
  <c r="C332" i="5" s="1"/>
  <c r="D427" i="2"/>
  <c r="E427" i="2" s="1"/>
  <c r="G427" i="2" s="1"/>
  <c r="B427" i="2"/>
  <c r="D330" i="4"/>
  <c r="E330" i="4" s="1"/>
  <c r="G330" i="4" s="1"/>
  <c r="H349" i="6" l="1"/>
  <c r="I349" i="6" s="1"/>
  <c r="C350" i="6" s="1"/>
  <c r="B332" i="5"/>
  <c r="D332" i="5"/>
  <c r="E332" i="5" s="1"/>
  <c r="G332" i="5" s="1"/>
  <c r="F332" i="5" s="1"/>
  <c r="H332" i="5" s="1"/>
  <c r="I332" i="5" s="1"/>
  <c r="C333" i="5" s="1"/>
  <c r="F330" i="4"/>
  <c r="H330" i="4" s="1"/>
  <c r="I330" i="4" s="1"/>
  <c r="C331" i="4" s="1"/>
  <c r="B331" i="4" s="1"/>
  <c r="F427" i="2"/>
  <c r="H427" i="2" s="1"/>
  <c r="I427" i="2" s="1"/>
  <c r="C428" i="2" s="1"/>
  <c r="D350" i="6" l="1"/>
  <c r="E350" i="6" s="1"/>
  <c r="G350" i="6" s="1"/>
  <c r="F350" i="6" s="1"/>
  <c r="B350" i="6"/>
  <c r="B333" i="5"/>
  <c r="D333" i="5"/>
  <c r="E333" i="5" s="1"/>
  <c r="G333" i="5" s="1"/>
  <c r="F333" i="5" s="1"/>
  <c r="H333" i="5" s="1"/>
  <c r="I333" i="5" s="1"/>
  <c r="C334" i="5" s="1"/>
  <c r="D428" i="2"/>
  <c r="E428" i="2" s="1"/>
  <c r="G428" i="2" s="1"/>
  <c r="F428" i="2" s="1"/>
  <c r="H428" i="2" s="1"/>
  <c r="I428" i="2" s="1"/>
  <c r="C429" i="2" s="1"/>
  <c r="B428" i="2"/>
  <c r="D331" i="4"/>
  <c r="E331" i="4" s="1"/>
  <c r="G331" i="4" s="1"/>
  <c r="H350" i="6" l="1"/>
  <c r="I350" i="6" s="1"/>
  <c r="C351" i="6" s="1"/>
  <c r="B334" i="5"/>
  <c r="D334" i="5"/>
  <c r="E334" i="5" s="1"/>
  <c r="G334" i="5" s="1"/>
  <c r="F334" i="5" s="1"/>
  <c r="H334" i="5" s="1"/>
  <c r="I334" i="5" s="1"/>
  <c r="C335" i="5" s="1"/>
  <c r="D429" i="2"/>
  <c r="E429" i="2" s="1"/>
  <c r="G429" i="2" s="1"/>
  <c r="B429" i="2"/>
  <c r="F331" i="4"/>
  <c r="H331" i="4" s="1"/>
  <c r="I331" i="4" s="1"/>
  <c r="C332" i="4" s="1"/>
  <c r="B332" i="4" s="1"/>
  <c r="D351" i="6" l="1"/>
  <c r="E351" i="6" s="1"/>
  <c r="G351" i="6" s="1"/>
  <c r="F351" i="6" s="1"/>
  <c r="B351" i="6"/>
  <c r="B335" i="5"/>
  <c r="D335" i="5"/>
  <c r="E335" i="5" s="1"/>
  <c r="G335" i="5" s="1"/>
  <c r="F335" i="5" s="1"/>
  <c r="H335" i="5" s="1"/>
  <c r="I335" i="5" s="1"/>
  <c r="C336" i="5" s="1"/>
  <c r="D332" i="4"/>
  <c r="E332" i="4" s="1"/>
  <c r="G332" i="4" s="1"/>
  <c r="F429" i="2"/>
  <c r="H429" i="2" s="1"/>
  <c r="I429" i="2" s="1"/>
  <c r="C430" i="2" s="1"/>
  <c r="H351" i="6" l="1"/>
  <c r="I351" i="6" s="1"/>
  <c r="C352" i="6" s="1"/>
  <c r="B336" i="5"/>
  <c r="D336" i="5"/>
  <c r="E336" i="5" s="1"/>
  <c r="G336" i="5" s="1"/>
  <c r="F336" i="5" s="1"/>
  <c r="H336" i="5" s="1"/>
  <c r="I336" i="5" s="1"/>
  <c r="C337" i="5" s="1"/>
  <c r="D430" i="2"/>
  <c r="E430" i="2" s="1"/>
  <c r="G430" i="2" s="1"/>
  <c r="B430" i="2"/>
  <c r="F332" i="4"/>
  <c r="H332" i="4" s="1"/>
  <c r="I332" i="4" s="1"/>
  <c r="C333" i="4" s="1"/>
  <c r="B333" i="4" s="1"/>
  <c r="D352" i="6" l="1"/>
  <c r="E352" i="6" s="1"/>
  <c r="G352" i="6" s="1"/>
  <c r="F352" i="6" s="1"/>
  <c r="B352" i="6"/>
  <c r="D337" i="5"/>
  <c r="E337" i="5" s="1"/>
  <c r="G337" i="5" s="1"/>
  <c r="F337" i="5" s="1"/>
  <c r="H337" i="5" s="1"/>
  <c r="I337" i="5" s="1"/>
  <c r="C338" i="5" s="1"/>
  <c r="B337" i="5"/>
  <c r="D333" i="4"/>
  <c r="E333" i="4" s="1"/>
  <c r="G333" i="4" s="1"/>
  <c r="F430" i="2"/>
  <c r="H430" i="2" s="1"/>
  <c r="I430" i="2" s="1"/>
  <c r="C431" i="2" s="1"/>
  <c r="H352" i="6" l="1"/>
  <c r="I352" i="6" s="1"/>
  <c r="C353" i="6" s="1"/>
  <c r="D338" i="5"/>
  <c r="E338" i="5" s="1"/>
  <c r="G338" i="5" s="1"/>
  <c r="F338" i="5" s="1"/>
  <c r="H338" i="5" s="1"/>
  <c r="I338" i="5" s="1"/>
  <c r="C339" i="5" s="1"/>
  <c r="B338" i="5"/>
  <c r="D431" i="2"/>
  <c r="E431" i="2" s="1"/>
  <c r="G431" i="2" s="1"/>
  <c r="B431" i="2"/>
  <c r="F333" i="4"/>
  <c r="H333" i="4" s="1"/>
  <c r="I333" i="4" s="1"/>
  <c r="C334" i="4" s="1"/>
  <c r="B334" i="4" s="1"/>
  <c r="B353" i="6" l="1"/>
  <c r="D353" i="6"/>
  <c r="E353" i="6" s="1"/>
  <c r="G353" i="6" s="1"/>
  <c r="F353" i="6" s="1"/>
  <c r="B339" i="5"/>
  <c r="D339" i="5"/>
  <c r="E339" i="5" s="1"/>
  <c r="G339" i="5" s="1"/>
  <c r="F339" i="5" s="1"/>
  <c r="H339" i="5" s="1"/>
  <c r="I339" i="5" s="1"/>
  <c r="C340" i="5" s="1"/>
  <c r="D334" i="4"/>
  <c r="E334" i="4" s="1"/>
  <c r="G334" i="4" s="1"/>
  <c r="F431" i="2"/>
  <c r="H431" i="2" s="1"/>
  <c r="I431" i="2" s="1"/>
  <c r="C432" i="2" s="1"/>
  <c r="H353" i="6" l="1"/>
  <c r="I353" i="6" s="1"/>
  <c r="C354" i="6" s="1"/>
  <c r="D354" i="6" s="1"/>
  <c r="E354" i="6" s="1"/>
  <c r="G354" i="6" s="1"/>
  <c r="D340" i="5"/>
  <c r="E340" i="5" s="1"/>
  <c r="G340" i="5" s="1"/>
  <c r="F340" i="5" s="1"/>
  <c r="H340" i="5" s="1"/>
  <c r="I340" i="5" s="1"/>
  <c r="C341" i="5" s="1"/>
  <c r="B340" i="5"/>
  <c r="D432" i="2"/>
  <c r="E432" i="2" s="1"/>
  <c r="G432" i="2" s="1"/>
  <c r="F432" i="2" s="1"/>
  <c r="H432" i="2" s="1"/>
  <c r="I432" i="2" s="1"/>
  <c r="C433" i="2" s="1"/>
  <c r="B432" i="2"/>
  <c r="F334" i="4"/>
  <c r="H334" i="4" s="1"/>
  <c r="I334" i="4" s="1"/>
  <c r="C335" i="4" s="1"/>
  <c r="B335" i="4" s="1"/>
  <c r="F354" i="6" l="1"/>
  <c r="H354" i="6" s="1"/>
  <c r="I354" i="6" s="1"/>
  <c r="C355" i="6" s="1"/>
  <c r="B354" i="6"/>
  <c r="D341" i="5"/>
  <c r="E341" i="5" s="1"/>
  <c r="G341" i="5" s="1"/>
  <c r="F341" i="5" s="1"/>
  <c r="H341" i="5" s="1"/>
  <c r="I341" i="5" s="1"/>
  <c r="C342" i="5" s="1"/>
  <c r="B341" i="5"/>
  <c r="D433" i="2"/>
  <c r="E433" i="2" s="1"/>
  <c r="G433" i="2" s="1"/>
  <c r="B433" i="2"/>
  <c r="D335" i="4"/>
  <c r="E335" i="4" s="1"/>
  <c r="G335" i="4" s="1"/>
  <c r="D355" i="6" l="1"/>
  <c r="E355" i="6" s="1"/>
  <c r="G355" i="6" s="1"/>
  <c r="F355" i="6" s="1"/>
  <c r="B355" i="6"/>
  <c r="D342" i="5"/>
  <c r="E342" i="5" s="1"/>
  <c r="G342" i="5" s="1"/>
  <c r="F342" i="5" s="1"/>
  <c r="H342" i="5" s="1"/>
  <c r="I342" i="5" s="1"/>
  <c r="C343" i="5" s="1"/>
  <c r="B342" i="5"/>
  <c r="F335" i="4"/>
  <c r="H335" i="4" s="1"/>
  <c r="I335" i="4" s="1"/>
  <c r="C336" i="4" s="1"/>
  <c r="B336" i="4" s="1"/>
  <c r="F433" i="2"/>
  <c r="H433" i="2" s="1"/>
  <c r="I433" i="2" s="1"/>
  <c r="C434" i="2" s="1"/>
  <c r="H355" i="6" l="1"/>
  <c r="I355" i="6" s="1"/>
  <c r="C356" i="6" s="1"/>
  <c r="D356" i="6" s="1"/>
  <c r="E356" i="6" s="1"/>
  <c r="G356" i="6" s="1"/>
  <c r="B343" i="5"/>
  <c r="D343" i="5"/>
  <c r="E343" i="5" s="1"/>
  <c r="G343" i="5" s="1"/>
  <c r="F343" i="5" s="1"/>
  <c r="H343" i="5" s="1"/>
  <c r="I343" i="5" s="1"/>
  <c r="C344" i="5" s="1"/>
  <c r="D434" i="2"/>
  <c r="E434" i="2" s="1"/>
  <c r="G434" i="2" s="1"/>
  <c r="F434" i="2" s="1"/>
  <c r="H434" i="2" s="1"/>
  <c r="I434" i="2" s="1"/>
  <c r="C435" i="2" s="1"/>
  <c r="B434" i="2"/>
  <c r="D336" i="4"/>
  <c r="E336" i="4" s="1"/>
  <c r="G336" i="4" s="1"/>
  <c r="F356" i="6" l="1"/>
  <c r="H356" i="6" s="1"/>
  <c r="I356" i="6" s="1"/>
  <c r="C357" i="6" s="1"/>
  <c r="B356" i="6"/>
  <c r="D344" i="5"/>
  <c r="E344" i="5" s="1"/>
  <c r="G344" i="5" s="1"/>
  <c r="F344" i="5" s="1"/>
  <c r="H344" i="5" s="1"/>
  <c r="I344" i="5" s="1"/>
  <c r="C345" i="5" s="1"/>
  <c r="B344" i="5"/>
  <c r="D435" i="2"/>
  <c r="E435" i="2" s="1"/>
  <c r="G435" i="2" s="1"/>
  <c r="F435" i="2" s="1"/>
  <c r="H435" i="2" s="1"/>
  <c r="I435" i="2" s="1"/>
  <c r="C436" i="2" s="1"/>
  <c r="B435" i="2"/>
  <c r="F336" i="4"/>
  <c r="H336" i="4" s="1"/>
  <c r="I336" i="4" s="1"/>
  <c r="C337" i="4" s="1"/>
  <c r="B337" i="4" s="1"/>
  <c r="B357" i="6" l="1"/>
  <c r="D357" i="6"/>
  <c r="E357" i="6" s="1"/>
  <c r="G357" i="6" s="1"/>
  <c r="F357" i="6" s="1"/>
  <c r="B345" i="5"/>
  <c r="D345" i="5"/>
  <c r="E345" i="5" s="1"/>
  <c r="G345" i="5" s="1"/>
  <c r="F345" i="5" s="1"/>
  <c r="H345" i="5" s="1"/>
  <c r="I345" i="5" s="1"/>
  <c r="C346" i="5" s="1"/>
  <c r="D436" i="2"/>
  <c r="E436" i="2" s="1"/>
  <c r="G436" i="2" s="1"/>
  <c r="B436" i="2"/>
  <c r="D337" i="4"/>
  <c r="E337" i="4" s="1"/>
  <c r="G337" i="4" s="1"/>
  <c r="H357" i="6" l="1"/>
  <c r="I357" i="6" s="1"/>
  <c r="C358" i="6" s="1"/>
  <c r="B346" i="5"/>
  <c r="D346" i="5"/>
  <c r="E346" i="5" s="1"/>
  <c r="G346" i="5" s="1"/>
  <c r="F346" i="5" s="1"/>
  <c r="H346" i="5" s="1"/>
  <c r="I346" i="5" s="1"/>
  <c r="C347" i="5" s="1"/>
  <c r="F337" i="4"/>
  <c r="H337" i="4" s="1"/>
  <c r="I337" i="4" s="1"/>
  <c r="C338" i="4" s="1"/>
  <c r="B338" i="4" s="1"/>
  <c r="F436" i="2"/>
  <c r="H436" i="2" s="1"/>
  <c r="I436" i="2" s="1"/>
  <c r="C437" i="2" s="1"/>
  <c r="D358" i="6" l="1"/>
  <c r="E358" i="6" s="1"/>
  <c r="G358" i="6" s="1"/>
  <c r="F358" i="6" s="1"/>
  <c r="B358" i="6"/>
  <c r="D347" i="5"/>
  <c r="E347" i="5" s="1"/>
  <c r="G347" i="5" s="1"/>
  <c r="F347" i="5" s="1"/>
  <c r="H347" i="5" s="1"/>
  <c r="I347" i="5" s="1"/>
  <c r="C348" i="5" s="1"/>
  <c r="B347" i="5"/>
  <c r="D437" i="2"/>
  <c r="E437" i="2" s="1"/>
  <c r="G437" i="2" s="1"/>
  <c r="B437" i="2"/>
  <c r="D338" i="4"/>
  <c r="E338" i="4" s="1"/>
  <c r="G338" i="4" s="1"/>
  <c r="H358" i="6" l="1"/>
  <c r="I358" i="6" s="1"/>
  <c r="C359" i="6" s="1"/>
  <c r="B348" i="5"/>
  <c r="D348" i="5"/>
  <c r="E348" i="5" s="1"/>
  <c r="G348" i="5" s="1"/>
  <c r="F348" i="5" s="1"/>
  <c r="H348" i="5" s="1"/>
  <c r="I348" i="5" s="1"/>
  <c r="C349" i="5" s="1"/>
  <c r="F338" i="4"/>
  <c r="H338" i="4" s="1"/>
  <c r="I338" i="4" s="1"/>
  <c r="C339" i="4" s="1"/>
  <c r="B339" i="4" s="1"/>
  <c r="F437" i="2"/>
  <c r="H437" i="2" s="1"/>
  <c r="I437" i="2" s="1"/>
  <c r="C438" i="2" s="1"/>
  <c r="D359" i="6" l="1"/>
  <c r="E359" i="6" s="1"/>
  <c r="G359" i="6" s="1"/>
  <c r="F359" i="6" s="1"/>
  <c r="B359" i="6"/>
  <c r="D349" i="5"/>
  <c r="E349" i="5" s="1"/>
  <c r="G349" i="5" s="1"/>
  <c r="F349" i="5" s="1"/>
  <c r="H349" i="5" s="1"/>
  <c r="I349" i="5" s="1"/>
  <c r="C350" i="5" s="1"/>
  <c r="B349" i="5"/>
  <c r="D438" i="2"/>
  <c r="E438" i="2" s="1"/>
  <c r="G438" i="2" s="1"/>
  <c r="B438" i="2"/>
  <c r="D339" i="4"/>
  <c r="E339" i="4" s="1"/>
  <c r="G339" i="4" s="1"/>
  <c r="H359" i="6" l="1"/>
  <c r="I359" i="6" s="1"/>
  <c r="C360" i="6" s="1"/>
  <c r="D350" i="5"/>
  <c r="E350" i="5" s="1"/>
  <c r="G350" i="5" s="1"/>
  <c r="F350" i="5" s="1"/>
  <c r="H350" i="5" s="1"/>
  <c r="I350" i="5" s="1"/>
  <c r="C351" i="5" s="1"/>
  <c r="B350" i="5"/>
  <c r="F339" i="4"/>
  <c r="H339" i="4" s="1"/>
  <c r="I339" i="4" s="1"/>
  <c r="C340" i="4" s="1"/>
  <c r="B340" i="4" s="1"/>
  <c r="F438" i="2"/>
  <c r="H438" i="2" s="1"/>
  <c r="I438" i="2" s="1"/>
  <c r="C439" i="2" s="1"/>
  <c r="D360" i="6" l="1"/>
  <c r="E360" i="6" s="1"/>
  <c r="G360" i="6" s="1"/>
  <c r="F360" i="6" s="1"/>
  <c r="B360" i="6"/>
  <c r="B351" i="5"/>
  <c r="D351" i="5"/>
  <c r="E351" i="5" s="1"/>
  <c r="G351" i="5" s="1"/>
  <c r="F351" i="5" s="1"/>
  <c r="H351" i="5" s="1"/>
  <c r="I351" i="5" s="1"/>
  <c r="C352" i="5" s="1"/>
  <c r="D439" i="2"/>
  <c r="E439" i="2" s="1"/>
  <c r="G439" i="2" s="1"/>
  <c r="B439" i="2"/>
  <c r="D340" i="4"/>
  <c r="E340" i="4" s="1"/>
  <c r="G340" i="4" s="1"/>
  <c r="H360" i="6" l="1"/>
  <c r="I360" i="6" s="1"/>
  <c r="C361" i="6" s="1"/>
  <c r="B352" i="5"/>
  <c r="D352" i="5"/>
  <c r="E352" i="5" s="1"/>
  <c r="G352" i="5" s="1"/>
  <c r="F352" i="5" s="1"/>
  <c r="H352" i="5" s="1"/>
  <c r="I352" i="5" s="1"/>
  <c r="C353" i="5" s="1"/>
  <c r="F340" i="4"/>
  <c r="H340" i="4" s="1"/>
  <c r="I340" i="4" s="1"/>
  <c r="C341" i="4" s="1"/>
  <c r="B341" i="4" s="1"/>
  <c r="F439" i="2"/>
  <c r="H439" i="2" s="1"/>
  <c r="I439" i="2" s="1"/>
  <c r="C440" i="2" s="1"/>
  <c r="B361" i="6" l="1"/>
  <c r="D361" i="6"/>
  <c r="E361" i="6" s="1"/>
  <c r="G361" i="6" s="1"/>
  <c r="B353" i="5"/>
  <c r="D353" i="5"/>
  <c r="E353" i="5" s="1"/>
  <c r="G353" i="5" s="1"/>
  <c r="F353" i="5" s="1"/>
  <c r="H353" i="5" s="1"/>
  <c r="I353" i="5" s="1"/>
  <c r="C354" i="5" s="1"/>
  <c r="D440" i="2"/>
  <c r="E440" i="2" s="1"/>
  <c r="G440" i="2" s="1"/>
  <c r="F440" i="2" s="1"/>
  <c r="H440" i="2" s="1"/>
  <c r="I440" i="2" s="1"/>
  <c r="C441" i="2" s="1"/>
  <c r="B440" i="2"/>
  <c r="D341" i="4"/>
  <c r="E341" i="4" s="1"/>
  <c r="G341" i="4" s="1"/>
  <c r="F361" i="6" l="1"/>
  <c r="H361" i="6" s="1"/>
  <c r="I361" i="6" s="1"/>
  <c r="C362" i="6" s="1"/>
  <c r="B354" i="5"/>
  <c r="D354" i="5"/>
  <c r="E354" i="5" s="1"/>
  <c r="G354" i="5" s="1"/>
  <c r="F354" i="5" s="1"/>
  <c r="H354" i="5" s="1"/>
  <c r="I354" i="5" s="1"/>
  <c r="C355" i="5" s="1"/>
  <c r="D441" i="2"/>
  <c r="E441" i="2" s="1"/>
  <c r="G441" i="2" s="1"/>
  <c r="F441" i="2" s="1"/>
  <c r="H441" i="2" s="1"/>
  <c r="I441" i="2" s="1"/>
  <c r="C442" i="2" s="1"/>
  <c r="B441" i="2"/>
  <c r="F341" i="4"/>
  <c r="H341" i="4" s="1"/>
  <c r="I341" i="4" s="1"/>
  <c r="C342" i="4" s="1"/>
  <c r="B342" i="4" s="1"/>
  <c r="D362" i="6" l="1"/>
  <c r="E362" i="6" s="1"/>
  <c r="G362" i="6" s="1"/>
  <c r="F362" i="6" s="1"/>
  <c r="H362" i="6" s="1"/>
  <c r="I362" i="6" s="1"/>
  <c r="C363" i="6" s="1"/>
  <c r="B362" i="6"/>
  <c r="B355" i="5"/>
  <c r="D355" i="5"/>
  <c r="E355" i="5" s="1"/>
  <c r="G355" i="5" s="1"/>
  <c r="F355" i="5" s="1"/>
  <c r="H355" i="5" s="1"/>
  <c r="I355" i="5" s="1"/>
  <c r="C356" i="5" s="1"/>
  <c r="D442" i="2"/>
  <c r="E442" i="2" s="1"/>
  <c r="G442" i="2" s="1"/>
  <c r="B442" i="2"/>
  <c r="D342" i="4"/>
  <c r="E342" i="4" s="1"/>
  <c r="G342" i="4" s="1"/>
  <c r="D363" i="6" l="1"/>
  <c r="E363" i="6" s="1"/>
  <c r="G363" i="6" s="1"/>
  <c r="F363" i="6" s="1"/>
  <c r="B363" i="6"/>
  <c r="D356" i="5"/>
  <c r="E356" i="5" s="1"/>
  <c r="G356" i="5" s="1"/>
  <c r="F356" i="5" s="1"/>
  <c r="H356" i="5" s="1"/>
  <c r="I356" i="5" s="1"/>
  <c r="C357" i="5" s="1"/>
  <c r="B356" i="5"/>
  <c r="F342" i="4"/>
  <c r="H342" i="4" s="1"/>
  <c r="I342" i="4" s="1"/>
  <c r="C343" i="4" s="1"/>
  <c r="B343" i="4" s="1"/>
  <c r="F442" i="2"/>
  <c r="H442" i="2" s="1"/>
  <c r="I442" i="2" s="1"/>
  <c r="C443" i="2" s="1"/>
  <c r="H363" i="6" l="1"/>
  <c r="I363" i="6" s="1"/>
  <c r="C364" i="6" s="1"/>
  <c r="B357" i="5"/>
  <c r="D357" i="5"/>
  <c r="E357" i="5" s="1"/>
  <c r="G357" i="5" s="1"/>
  <c r="F357" i="5" s="1"/>
  <c r="H357" i="5" s="1"/>
  <c r="I357" i="5" s="1"/>
  <c r="C358" i="5" s="1"/>
  <c r="D443" i="2"/>
  <c r="E443" i="2" s="1"/>
  <c r="G443" i="2" s="1"/>
  <c r="B443" i="2"/>
  <c r="D343" i="4"/>
  <c r="E343" i="4" s="1"/>
  <c r="G343" i="4" s="1"/>
  <c r="D364" i="6" l="1"/>
  <c r="E364" i="6" s="1"/>
  <c r="G364" i="6" s="1"/>
  <c r="B364" i="6"/>
  <c r="D358" i="5"/>
  <c r="E358" i="5" s="1"/>
  <c r="G358" i="5" s="1"/>
  <c r="F358" i="5" s="1"/>
  <c r="H358" i="5" s="1"/>
  <c r="I358" i="5" s="1"/>
  <c r="C359" i="5" s="1"/>
  <c r="B358" i="5"/>
  <c r="F343" i="4"/>
  <c r="H343" i="4" s="1"/>
  <c r="I343" i="4" s="1"/>
  <c r="C344" i="4" s="1"/>
  <c r="B344" i="4" s="1"/>
  <c r="F443" i="2"/>
  <c r="H443" i="2" s="1"/>
  <c r="I443" i="2" s="1"/>
  <c r="C444" i="2" s="1"/>
  <c r="F364" i="6" l="1"/>
  <c r="H364" i="6" s="1"/>
  <c r="I364" i="6" s="1"/>
  <c r="C365" i="6" s="1"/>
  <c r="D359" i="5"/>
  <c r="E359" i="5" s="1"/>
  <c r="G359" i="5" s="1"/>
  <c r="F359" i="5" s="1"/>
  <c r="H359" i="5" s="1"/>
  <c r="I359" i="5" s="1"/>
  <c r="C360" i="5" s="1"/>
  <c r="B359" i="5"/>
  <c r="D444" i="2"/>
  <c r="E444" i="2" s="1"/>
  <c r="G444" i="2" s="1"/>
  <c r="F444" i="2" s="1"/>
  <c r="H444" i="2" s="1"/>
  <c r="I444" i="2" s="1"/>
  <c r="C445" i="2" s="1"/>
  <c r="B444" i="2"/>
  <c r="D344" i="4"/>
  <c r="E344" i="4" s="1"/>
  <c r="G344" i="4" s="1"/>
  <c r="D365" i="6" l="1"/>
  <c r="E365" i="6" s="1"/>
  <c r="G365" i="6" s="1"/>
  <c r="F365" i="6" s="1"/>
  <c r="H365" i="6" s="1"/>
  <c r="I365" i="6" s="1"/>
  <c r="C366" i="6" s="1"/>
  <c r="B366" i="6" s="1"/>
  <c r="B365" i="6"/>
  <c r="D360" i="5"/>
  <c r="E360" i="5" s="1"/>
  <c r="G360" i="5" s="1"/>
  <c r="F360" i="5" s="1"/>
  <c r="H360" i="5" s="1"/>
  <c r="I360" i="5" s="1"/>
  <c r="C361" i="5" s="1"/>
  <c r="B360" i="5"/>
  <c r="D445" i="2"/>
  <c r="E445" i="2" s="1"/>
  <c r="G445" i="2" s="1"/>
  <c r="B445" i="2"/>
  <c r="F344" i="4"/>
  <c r="H344" i="4" s="1"/>
  <c r="I344" i="4" s="1"/>
  <c r="C345" i="4" s="1"/>
  <c r="B345" i="4" s="1"/>
  <c r="D366" i="6" l="1"/>
  <c r="E366" i="6" s="1"/>
  <c r="G366" i="6" s="1"/>
  <c r="F366" i="6" s="1"/>
  <c r="D361" i="5"/>
  <c r="E361" i="5" s="1"/>
  <c r="G361" i="5" s="1"/>
  <c r="F361" i="5" s="1"/>
  <c r="H361" i="5" s="1"/>
  <c r="I361" i="5" s="1"/>
  <c r="C362" i="5" s="1"/>
  <c r="B361" i="5"/>
  <c r="D345" i="4"/>
  <c r="E345" i="4" s="1"/>
  <c r="G345" i="4" s="1"/>
  <c r="F445" i="2"/>
  <c r="H445" i="2" s="1"/>
  <c r="I445" i="2" s="1"/>
  <c r="C446" i="2" s="1"/>
  <c r="H366" i="6" l="1"/>
  <c r="I366" i="6" s="1"/>
  <c r="C367" i="6" s="1"/>
  <c r="D362" i="5"/>
  <c r="E362" i="5" s="1"/>
  <c r="G362" i="5" s="1"/>
  <c r="F362" i="5" s="1"/>
  <c r="H362" i="5" s="1"/>
  <c r="I362" i="5" s="1"/>
  <c r="C363" i="5" s="1"/>
  <c r="B362" i="5"/>
  <c r="D446" i="2"/>
  <c r="E446" i="2" s="1"/>
  <c r="G446" i="2" s="1"/>
  <c r="B446" i="2"/>
  <c r="F345" i="4"/>
  <c r="H345" i="4" s="1"/>
  <c r="I345" i="4" s="1"/>
  <c r="C346" i="4" s="1"/>
  <c r="B346" i="4" s="1"/>
  <c r="B367" i="6" l="1"/>
  <c r="D367" i="6"/>
  <c r="E367" i="6" s="1"/>
  <c r="G367" i="6" s="1"/>
  <c r="F367" i="6" s="1"/>
  <c r="D363" i="5"/>
  <c r="E363" i="5" s="1"/>
  <c r="G363" i="5" s="1"/>
  <c r="F363" i="5" s="1"/>
  <c r="H363" i="5" s="1"/>
  <c r="I363" i="5" s="1"/>
  <c r="C364" i="5" s="1"/>
  <c r="B363" i="5"/>
  <c r="D346" i="4"/>
  <c r="E346" i="4" s="1"/>
  <c r="G346" i="4" s="1"/>
  <c r="F446" i="2"/>
  <c r="H446" i="2" s="1"/>
  <c r="I446" i="2" s="1"/>
  <c r="C447" i="2" s="1"/>
  <c r="H367" i="6" l="1"/>
  <c r="I367" i="6" s="1"/>
  <c r="C368" i="6" s="1"/>
  <c r="D364" i="5"/>
  <c r="E364" i="5" s="1"/>
  <c r="G364" i="5" s="1"/>
  <c r="F364" i="5" s="1"/>
  <c r="H364" i="5" s="1"/>
  <c r="I364" i="5" s="1"/>
  <c r="C365" i="5" s="1"/>
  <c r="B364" i="5"/>
  <c r="D447" i="2"/>
  <c r="E447" i="2" s="1"/>
  <c r="G447" i="2" s="1"/>
  <c r="B447" i="2"/>
  <c r="F346" i="4"/>
  <c r="H346" i="4" s="1"/>
  <c r="I346" i="4" s="1"/>
  <c r="C347" i="4" s="1"/>
  <c r="B347" i="4" s="1"/>
  <c r="B368" i="6" l="1"/>
  <c r="D368" i="6"/>
  <c r="E368" i="6" s="1"/>
  <c r="G368" i="6" s="1"/>
  <c r="F368" i="6" s="1"/>
  <c r="H368" i="6" s="1"/>
  <c r="I368" i="6" s="1"/>
  <c r="C369" i="6" s="1"/>
  <c r="B365" i="5"/>
  <c r="D365" i="5"/>
  <c r="E365" i="5" s="1"/>
  <c r="G365" i="5" s="1"/>
  <c r="F365" i="5" s="1"/>
  <c r="D347" i="4"/>
  <c r="E347" i="4" s="1"/>
  <c r="G347" i="4" s="1"/>
  <c r="F447" i="2"/>
  <c r="H447" i="2" s="1"/>
  <c r="I447" i="2" s="1"/>
  <c r="C448" i="2" s="1"/>
  <c r="D369" i="6" l="1"/>
  <c r="E369" i="6" s="1"/>
  <c r="G369" i="6" s="1"/>
  <c r="F369" i="6" s="1"/>
  <c r="B369" i="6"/>
  <c r="H365" i="5"/>
  <c r="I365" i="5" s="1"/>
  <c r="C366" i="5" s="1"/>
  <c r="D448" i="2"/>
  <c r="E448" i="2" s="1"/>
  <c r="G448" i="2" s="1"/>
  <c r="F448" i="2" s="1"/>
  <c r="H448" i="2" s="1"/>
  <c r="I448" i="2" s="1"/>
  <c r="C449" i="2" s="1"/>
  <c r="B448" i="2"/>
  <c r="F347" i="4"/>
  <c r="H347" i="4" s="1"/>
  <c r="I347" i="4" s="1"/>
  <c r="C348" i="4" s="1"/>
  <c r="B348" i="4" s="1"/>
  <c r="H369" i="6" l="1"/>
  <c r="I369" i="6" s="1"/>
  <c r="C370" i="6" s="1"/>
  <c r="B366" i="5"/>
  <c r="D366" i="5"/>
  <c r="E366" i="5" s="1"/>
  <c r="G366" i="5" s="1"/>
  <c r="F366" i="5" s="1"/>
  <c r="D449" i="2"/>
  <c r="E449" i="2" s="1"/>
  <c r="G449" i="2" s="1"/>
  <c r="B449" i="2"/>
  <c r="D348" i="4"/>
  <c r="E348" i="4" s="1"/>
  <c r="G348" i="4" s="1"/>
  <c r="D370" i="6" l="1"/>
  <c r="E370" i="6" s="1"/>
  <c r="G370" i="6" s="1"/>
  <c r="F370" i="6" s="1"/>
  <c r="B370" i="6"/>
  <c r="H366" i="5"/>
  <c r="I366" i="5" s="1"/>
  <c r="C367" i="5" s="1"/>
  <c r="F348" i="4"/>
  <c r="H348" i="4" s="1"/>
  <c r="I348" i="4" s="1"/>
  <c r="C349" i="4" s="1"/>
  <c r="B349" i="4" s="1"/>
  <c r="F449" i="2"/>
  <c r="H449" i="2" s="1"/>
  <c r="I449" i="2" s="1"/>
  <c r="C450" i="2" s="1"/>
  <c r="H370" i="6" l="1"/>
  <c r="I370" i="6" s="1"/>
  <c r="C371" i="6" s="1"/>
  <c r="D367" i="5"/>
  <c r="E367" i="5" s="1"/>
  <c r="G367" i="5" s="1"/>
  <c r="F367" i="5" s="1"/>
  <c r="B367" i="5"/>
  <c r="D450" i="2"/>
  <c r="E450" i="2" s="1"/>
  <c r="G450" i="2" s="1"/>
  <c r="F450" i="2" s="1"/>
  <c r="H450" i="2" s="1"/>
  <c r="I450" i="2" s="1"/>
  <c r="C451" i="2" s="1"/>
  <c r="B450" i="2"/>
  <c r="D349" i="4"/>
  <c r="E349" i="4" s="1"/>
  <c r="G349" i="4" s="1"/>
  <c r="B371" i="6" l="1"/>
  <c r="D371" i="6"/>
  <c r="E371" i="6" s="1"/>
  <c r="G371" i="6" s="1"/>
  <c r="F371" i="6" s="1"/>
  <c r="H367" i="5"/>
  <c r="I367" i="5" s="1"/>
  <c r="C368" i="5" s="1"/>
  <c r="D451" i="2"/>
  <c r="E451" i="2" s="1"/>
  <c r="G451" i="2" s="1"/>
  <c r="B451" i="2"/>
  <c r="F349" i="4"/>
  <c r="H349" i="4" s="1"/>
  <c r="I349" i="4" s="1"/>
  <c r="C350" i="4" s="1"/>
  <c r="B350" i="4" s="1"/>
  <c r="H371" i="6" l="1"/>
  <c r="I371" i="6" s="1"/>
  <c r="C372" i="6" s="1"/>
  <c r="D368" i="5"/>
  <c r="E368" i="5" s="1"/>
  <c r="G368" i="5" s="1"/>
  <c r="F368" i="5" s="1"/>
  <c r="B368" i="5"/>
  <c r="D350" i="4"/>
  <c r="E350" i="4" s="1"/>
  <c r="G350" i="4" s="1"/>
  <c r="F350" i="4" s="1"/>
  <c r="F451" i="2"/>
  <c r="H451" i="2" s="1"/>
  <c r="I451" i="2" s="1"/>
  <c r="C452" i="2" s="1"/>
  <c r="B372" i="6" l="1"/>
  <c r="D372" i="6"/>
  <c r="E372" i="6" s="1"/>
  <c r="G372" i="6" s="1"/>
  <c r="F372" i="6" s="1"/>
  <c r="H372" i="6" s="1"/>
  <c r="I372" i="6" s="1"/>
  <c r="C373" i="6" s="1"/>
  <c r="H368" i="5"/>
  <c r="I368" i="5" s="1"/>
  <c r="C369" i="5" s="1"/>
  <c r="D452" i="2"/>
  <c r="E452" i="2" s="1"/>
  <c r="G452" i="2" s="1"/>
  <c r="B452" i="2"/>
  <c r="H350" i="4"/>
  <c r="I350" i="4" s="1"/>
  <c r="C351" i="4" s="1"/>
  <c r="B351" i="4" s="1"/>
  <c r="D373" i="6" l="1"/>
  <c r="E373" i="6" s="1"/>
  <c r="G373" i="6" s="1"/>
  <c r="F373" i="6" s="1"/>
  <c r="B373" i="6"/>
  <c r="D369" i="5"/>
  <c r="E369" i="5" s="1"/>
  <c r="G369" i="5" s="1"/>
  <c r="F369" i="5" s="1"/>
  <c r="B369" i="5"/>
  <c r="D351" i="4"/>
  <c r="E351" i="4" s="1"/>
  <c r="G351" i="4" s="1"/>
  <c r="F452" i="2"/>
  <c r="H452" i="2" s="1"/>
  <c r="I452" i="2" s="1"/>
  <c r="C453" i="2" s="1"/>
  <c r="H373" i="6" l="1"/>
  <c r="I373" i="6" s="1"/>
  <c r="C374" i="6" s="1"/>
  <c r="H369" i="5"/>
  <c r="I369" i="5" s="1"/>
  <c r="C370" i="5" s="1"/>
  <c r="D453" i="2"/>
  <c r="E453" i="2" s="1"/>
  <c r="G453" i="2" s="1"/>
  <c r="B453" i="2"/>
  <c r="F351" i="4"/>
  <c r="H351" i="4" s="1"/>
  <c r="I351" i="4" s="1"/>
  <c r="C352" i="4" s="1"/>
  <c r="B352" i="4" s="1"/>
  <c r="B374" i="6" l="1"/>
  <c r="D374" i="6"/>
  <c r="E374" i="6" s="1"/>
  <c r="G374" i="6" s="1"/>
  <c r="F374" i="6" s="1"/>
  <c r="D370" i="5"/>
  <c r="E370" i="5" s="1"/>
  <c r="G370" i="5" s="1"/>
  <c r="F370" i="5" s="1"/>
  <c r="B370" i="5"/>
  <c r="D352" i="4"/>
  <c r="E352" i="4" s="1"/>
  <c r="G352" i="4" s="1"/>
  <c r="F453" i="2"/>
  <c r="H453" i="2" s="1"/>
  <c r="I453" i="2" s="1"/>
  <c r="C454" i="2" s="1"/>
  <c r="H374" i="6" l="1"/>
  <c r="I374" i="6" s="1"/>
  <c r="C375" i="6" s="1"/>
  <c r="H370" i="5"/>
  <c r="I370" i="5" s="1"/>
  <c r="C371" i="5" s="1"/>
  <c r="D454" i="2"/>
  <c r="E454" i="2" s="1"/>
  <c r="G454" i="2" s="1"/>
  <c r="B454" i="2"/>
  <c r="F352" i="4"/>
  <c r="H352" i="4" s="1"/>
  <c r="I352" i="4" s="1"/>
  <c r="C353" i="4" s="1"/>
  <c r="B353" i="4" s="1"/>
  <c r="D375" i="6" l="1"/>
  <c r="E375" i="6" s="1"/>
  <c r="G375" i="6" s="1"/>
  <c r="F375" i="6" s="1"/>
  <c r="B375" i="6"/>
  <c r="D371" i="5"/>
  <c r="E371" i="5" s="1"/>
  <c r="G371" i="5" s="1"/>
  <c r="F371" i="5" s="1"/>
  <c r="B371" i="5"/>
  <c r="D353" i="4"/>
  <c r="E353" i="4" s="1"/>
  <c r="G353" i="4" s="1"/>
  <c r="F454" i="2"/>
  <c r="H454" i="2" s="1"/>
  <c r="I454" i="2" s="1"/>
  <c r="C455" i="2" s="1"/>
  <c r="H375" i="6" l="1"/>
  <c r="I375" i="6" s="1"/>
  <c r="C376" i="6" s="1"/>
  <c r="H371" i="5"/>
  <c r="I371" i="5" s="1"/>
  <c r="C372" i="5" s="1"/>
  <c r="D455" i="2"/>
  <c r="E455" i="2" s="1"/>
  <c r="G455" i="2" s="1"/>
  <c r="F455" i="2" s="1"/>
  <c r="H455" i="2" s="1"/>
  <c r="I455" i="2" s="1"/>
  <c r="C456" i="2" s="1"/>
  <c r="B455" i="2"/>
  <c r="F353" i="4"/>
  <c r="H353" i="4" s="1"/>
  <c r="I353" i="4" s="1"/>
  <c r="C354" i="4" s="1"/>
  <c r="B354" i="4" s="1"/>
  <c r="D376" i="6" l="1"/>
  <c r="E376" i="6" s="1"/>
  <c r="G376" i="6" s="1"/>
  <c r="F376" i="6" s="1"/>
  <c r="B376" i="6"/>
  <c r="D372" i="5"/>
  <c r="E372" i="5" s="1"/>
  <c r="G372" i="5" s="1"/>
  <c r="F372" i="5" s="1"/>
  <c r="B372" i="5"/>
  <c r="D456" i="2"/>
  <c r="E456" i="2" s="1"/>
  <c r="G456" i="2" s="1"/>
  <c r="F456" i="2" s="1"/>
  <c r="H456" i="2" s="1"/>
  <c r="I456" i="2" s="1"/>
  <c r="C457" i="2" s="1"/>
  <c r="B456" i="2"/>
  <c r="D354" i="4"/>
  <c r="E354" i="4" s="1"/>
  <c r="G354" i="4" s="1"/>
  <c r="H376" i="6" l="1"/>
  <c r="I376" i="6" s="1"/>
  <c r="C377" i="6" s="1"/>
  <c r="H372" i="5"/>
  <c r="I372" i="5" s="1"/>
  <c r="C373" i="5" s="1"/>
  <c r="D457" i="2"/>
  <c r="E457" i="2" s="1"/>
  <c r="G457" i="2" s="1"/>
  <c r="F457" i="2" s="1"/>
  <c r="H457" i="2" s="1"/>
  <c r="I457" i="2" s="1"/>
  <c r="C458" i="2" s="1"/>
  <c r="B457" i="2"/>
  <c r="F354" i="4"/>
  <c r="H354" i="4" s="1"/>
  <c r="I354" i="4" s="1"/>
  <c r="C355" i="4" s="1"/>
  <c r="B355" i="4" s="1"/>
  <c r="D377" i="6" l="1"/>
  <c r="E377" i="6" s="1"/>
  <c r="G377" i="6" s="1"/>
  <c r="F377" i="6" s="1"/>
  <c r="B377" i="6"/>
  <c r="B373" i="5"/>
  <c r="D373" i="5"/>
  <c r="E373" i="5" s="1"/>
  <c r="G373" i="5" s="1"/>
  <c r="F373" i="5" s="1"/>
  <c r="D458" i="2"/>
  <c r="E458" i="2" s="1"/>
  <c r="G458" i="2" s="1"/>
  <c r="F458" i="2" s="1"/>
  <c r="H458" i="2" s="1"/>
  <c r="I458" i="2" s="1"/>
  <c r="C459" i="2" s="1"/>
  <c r="B458" i="2"/>
  <c r="D355" i="4"/>
  <c r="E355" i="4" s="1"/>
  <c r="G355" i="4" s="1"/>
  <c r="H377" i="6" l="1"/>
  <c r="I377" i="6" s="1"/>
  <c r="C378" i="6" s="1"/>
  <c r="H373" i="5"/>
  <c r="I373" i="5" s="1"/>
  <c r="C374" i="5" s="1"/>
  <c r="D459" i="2"/>
  <c r="E459" i="2" s="1"/>
  <c r="G459" i="2" s="1"/>
  <c r="F459" i="2" s="1"/>
  <c r="H459" i="2" s="1"/>
  <c r="I459" i="2" s="1"/>
  <c r="C460" i="2" s="1"/>
  <c r="B459" i="2"/>
  <c r="F355" i="4"/>
  <c r="H355" i="4" s="1"/>
  <c r="I355" i="4" s="1"/>
  <c r="C356" i="4" s="1"/>
  <c r="B356" i="4" s="1"/>
  <c r="D378" i="6" l="1"/>
  <c r="E378" i="6" s="1"/>
  <c r="G378" i="6" s="1"/>
  <c r="F378" i="6" s="1"/>
  <c r="B378" i="6"/>
  <c r="B374" i="5"/>
  <c r="D374" i="5"/>
  <c r="E374" i="5" s="1"/>
  <c r="G374" i="5" s="1"/>
  <c r="F374" i="5" s="1"/>
  <c r="D460" i="2"/>
  <c r="E460" i="2" s="1"/>
  <c r="G460" i="2" s="1"/>
  <c r="B460" i="2"/>
  <c r="D356" i="4"/>
  <c r="E356" i="4" s="1"/>
  <c r="G356" i="4" s="1"/>
  <c r="H378" i="6" l="1"/>
  <c r="I378" i="6" s="1"/>
  <c r="C379" i="6" s="1"/>
  <c r="H374" i="5"/>
  <c r="I374" i="5" s="1"/>
  <c r="C375" i="5" s="1"/>
  <c r="F356" i="4"/>
  <c r="H356" i="4" s="1"/>
  <c r="I356" i="4" s="1"/>
  <c r="C357" i="4" s="1"/>
  <c r="B357" i="4" s="1"/>
  <c r="F460" i="2"/>
  <c r="H460" i="2" s="1"/>
  <c r="I460" i="2" s="1"/>
  <c r="C461" i="2" s="1"/>
  <c r="D379" i="6" l="1"/>
  <c r="E379" i="6" s="1"/>
  <c r="G379" i="6" s="1"/>
  <c r="F379" i="6" s="1"/>
  <c r="B379" i="6"/>
  <c r="D375" i="5"/>
  <c r="E375" i="5" s="1"/>
  <c r="G375" i="5" s="1"/>
  <c r="F375" i="5" s="1"/>
  <c r="B375" i="5"/>
  <c r="D461" i="2"/>
  <c r="E461" i="2" s="1"/>
  <c r="G461" i="2" s="1"/>
  <c r="F461" i="2" s="1"/>
  <c r="H461" i="2" s="1"/>
  <c r="I461" i="2" s="1"/>
  <c r="C462" i="2" s="1"/>
  <c r="B461" i="2"/>
  <c r="D357" i="4"/>
  <c r="E357" i="4" s="1"/>
  <c r="G357" i="4" s="1"/>
  <c r="H379" i="6" l="1"/>
  <c r="I379" i="6" s="1"/>
  <c r="C380" i="6" s="1"/>
  <c r="H375" i="5"/>
  <c r="I375" i="5" s="1"/>
  <c r="C376" i="5" s="1"/>
  <c r="D462" i="2"/>
  <c r="E462" i="2" s="1"/>
  <c r="G462" i="2" s="1"/>
  <c r="F462" i="2" s="1"/>
  <c r="H462" i="2" s="1"/>
  <c r="I462" i="2" s="1"/>
  <c r="C463" i="2" s="1"/>
  <c r="B462" i="2"/>
  <c r="F357" i="4"/>
  <c r="H357" i="4" s="1"/>
  <c r="I357" i="4" s="1"/>
  <c r="C358" i="4" s="1"/>
  <c r="B358" i="4" s="1"/>
  <c r="D380" i="6" l="1"/>
  <c r="E380" i="6" s="1"/>
  <c r="G380" i="6" s="1"/>
  <c r="F380" i="6" s="1"/>
  <c r="H380" i="6" s="1"/>
  <c r="I380" i="6" s="1"/>
  <c r="C381" i="6" s="1"/>
  <c r="B380" i="6"/>
  <c r="D376" i="5"/>
  <c r="E376" i="5" s="1"/>
  <c r="G376" i="5" s="1"/>
  <c r="F376" i="5" s="1"/>
  <c r="B376" i="5"/>
  <c r="D463" i="2"/>
  <c r="E463" i="2" s="1"/>
  <c r="G463" i="2" s="1"/>
  <c r="F463" i="2" s="1"/>
  <c r="B463" i="2"/>
  <c r="D358" i="4"/>
  <c r="E358" i="4" s="1"/>
  <c r="G358" i="4" s="1"/>
  <c r="B381" i="6" l="1"/>
  <c r="D381" i="6"/>
  <c r="E381" i="6" s="1"/>
  <c r="G381" i="6" s="1"/>
  <c r="F381" i="6" s="1"/>
  <c r="H376" i="5"/>
  <c r="I376" i="5" s="1"/>
  <c r="C377" i="5" s="1"/>
  <c r="F358" i="4"/>
  <c r="H358" i="4" s="1"/>
  <c r="I358" i="4" s="1"/>
  <c r="C359" i="4" s="1"/>
  <c r="B359" i="4" s="1"/>
  <c r="H463" i="2"/>
  <c r="I463" i="2" s="1"/>
  <c r="C464" i="2" s="1"/>
  <c r="B464" i="2" s="1"/>
  <c r="H381" i="6" l="1"/>
  <c r="I381" i="6" s="1"/>
  <c r="C382" i="6" s="1"/>
  <c r="D377" i="5"/>
  <c r="E377" i="5" s="1"/>
  <c r="G377" i="5" s="1"/>
  <c r="F377" i="5" s="1"/>
  <c r="B377" i="5"/>
  <c r="D359" i="4"/>
  <c r="E359" i="4" s="1"/>
  <c r="G359" i="4" s="1"/>
  <c r="D464" i="2"/>
  <c r="D382" i="6" l="1"/>
  <c r="E382" i="6" s="1"/>
  <c r="G382" i="6" s="1"/>
  <c r="F382" i="6" s="1"/>
  <c r="B382" i="6"/>
  <c r="H377" i="5"/>
  <c r="I377" i="5" s="1"/>
  <c r="C378" i="5" s="1"/>
  <c r="F359" i="4"/>
  <c r="H359" i="4" s="1"/>
  <c r="I359" i="4" s="1"/>
  <c r="C360" i="4" s="1"/>
  <c r="B360" i="4" s="1"/>
  <c r="E464" i="2"/>
  <c r="G464" i="2" s="1"/>
  <c r="F464" i="2" s="1"/>
  <c r="H464" i="2" s="1"/>
  <c r="I464" i="2" s="1"/>
  <c r="C465" i="2" s="1"/>
  <c r="H382" i="6" l="1"/>
  <c r="I382" i="6" s="1"/>
  <c r="C383" i="6" s="1"/>
  <c r="D378" i="5"/>
  <c r="E378" i="5" s="1"/>
  <c r="G378" i="5" s="1"/>
  <c r="F378" i="5" s="1"/>
  <c r="B378" i="5"/>
  <c r="D465" i="2"/>
  <c r="E465" i="2" s="1"/>
  <c r="G465" i="2" s="1"/>
  <c r="F465" i="2" s="1"/>
  <c r="H465" i="2" s="1"/>
  <c r="I465" i="2" s="1"/>
  <c r="C466" i="2" s="1"/>
  <c r="B466" i="2" s="1"/>
  <c r="B465" i="2"/>
  <c r="D360" i="4"/>
  <c r="E360" i="4" s="1"/>
  <c r="G360" i="4" s="1"/>
  <c r="B383" i="6" l="1"/>
  <c r="D383" i="6"/>
  <c r="E383" i="6" s="1"/>
  <c r="G383" i="6" s="1"/>
  <c r="F383" i="6" s="1"/>
  <c r="H378" i="5"/>
  <c r="I378" i="5" s="1"/>
  <c r="C379" i="5" s="1"/>
  <c r="F360" i="4"/>
  <c r="H360" i="4" s="1"/>
  <c r="I360" i="4" s="1"/>
  <c r="C361" i="4" s="1"/>
  <c r="B361" i="4" s="1"/>
  <c r="D466" i="2"/>
  <c r="E466" i="2" s="1"/>
  <c r="G466" i="2" s="1"/>
  <c r="F466" i="2" s="1"/>
  <c r="H466" i="2" s="1"/>
  <c r="I466" i="2" s="1"/>
  <c r="C467" i="2" s="1"/>
  <c r="B467" i="2" s="1"/>
  <c r="H383" i="6" l="1"/>
  <c r="I383" i="6" s="1"/>
  <c r="C384" i="6" s="1"/>
  <c r="D379" i="5"/>
  <c r="E379" i="5" s="1"/>
  <c r="G379" i="5" s="1"/>
  <c r="F379" i="5" s="1"/>
  <c r="H379" i="5" s="1"/>
  <c r="I379" i="5" s="1"/>
  <c r="C380" i="5" s="1"/>
  <c r="B379" i="5"/>
  <c r="D361" i="4"/>
  <c r="E361" i="4" s="1"/>
  <c r="G361" i="4" s="1"/>
  <c r="D467" i="2"/>
  <c r="E467" i="2" s="1"/>
  <c r="G467" i="2" s="1"/>
  <c r="F467" i="2" s="1"/>
  <c r="H467" i="2" s="1"/>
  <c r="I467" i="2" s="1"/>
  <c r="C468" i="2" s="1"/>
  <c r="B384" i="6" l="1"/>
  <c r="D384" i="6"/>
  <c r="E384" i="6" s="1"/>
  <c r="G384" i="6" s="1"/>
  <c r="F384" i="6" s="1"/>
  <c r="D380" i="5"/>
  <c r="E380" i="5" s="1"/>
  <c r="G380" i="5" s="1"/>
  <c r="F380" i="5" s="1"/>
  <c r="B380" i="5"/>
  <c r="D468" i="2"/>
  <c r="E468" i="2" s="1"/>
  <c r="G468" i="2" s="1"/>
  <c r="B468" i="2"/>
  <c r="F361" i="4"/>
  <c r="H361" i="4" s="1"/>
  <c r="I361" i="4" s="1"/>
  <c r="C362" i="4" s="1"/>
  <c r="B362" i="4" s="1"/>
  <c r="H384" i="6" l="1"/>
  <c r="I384" i="6" s="1"/>
  <c r="C385" i="6" s="1"/>
  <c r="H380" i="5"/>
  <c r="I380" i="5" s="1"/>
  <c r="C381" i="5" s="1"/>
  <c r="D362" i="4"/>
  <c r="E362" i="4" s="1"/>
  <c r="G362" i="4" s="1"/>
  <c r="F468" i="2"/>
  <c r="H468" i="2" s="1"/>
  <c r="I468" i="2" s="1"/>
  <c r="C469" i="2" s="1"/>
  <c r="D385" i="6" l="1"/>
  <c r="E385" i="6" s="1"/>
  <c r="G385" i="6" s="1"/>
  <c r="F385" i="6" s="1"/>
  <c r="B385" i="6"/>
  <c r="B381" i="5"/>
  <c r="D381" i="5"/>
  <c r="E381" i="5" s="1"/>
  <c r="G381" i="5" s="1"/>
  <c r="F381" i="5" s="1"/>
  <c r="D469" i="2"/>
  <c r="E469" i="2" s="1"/>
  <c r="G469" i="2" s="1"/>
  <c r="F469" i="2" s="1"/>
  <c r="H469" i="2" s="1"/>
  <c r="I469" i="2" s="1"/>
  <c r="C470" i="2" s="1"/>
  <c r="B469" i="2"/>
  <c r="F362" i="4"/>
  <c r="H362" i="4" s="1"/>
  <c r="I362" i="4" s="1"/>
  <c r="C363" i="4" s="1"/>
  <c r="B363" i="4" s="1"/>
  <c r="H385" i="6" l="1"/>
  <c r="I385" i="6" s="1"/>
  <c r="C386" i="6" s="1"/>
  <c r="H381" i="5"/>
  <c r="I381" i="5" s="1"/>
  <c r="C382" i="5" s="1"/>
  <c r="D470" i="2"/>
  <c r="E470" i="2" s="1"/>
  <c r="G470" i="2" s="1"/>
  <c r="B470" i="2"/>
  <c r="D363" i="4"/>
  <c r="E363" i="4" s="1"/>
  <c r="G363" i="4" s="1"/>
  <c r="F363" i="4" s="1"/>
  <c r="B386" i="6" l="1"/>
  <c r="D386" i="6"/>
  <c r="E386" i="6" s="1"/>
  <c r="G386" i="6" s="1"/>
  <c r="F386" i="6" s="1"/>
  <c r="B382" i="5"/>
  <c r="D382" i="5"/>
  <c r="E382" i="5" s="1"/>
  <c r="G382" i="5" s="1"/>
  <c r="F382" i="5" s="1"/>
  <c r="H363" i="4"/>
  <c r="I363" i="4" s="1"/>
  <c r="C364" i="4" s="1"/>
  <c r="B364" i="4" s="1"/>
  <c r="F470" i="2"/>
  <c r="H470" i="2" s="1"/>
  <c r="I470" i="2" s="1"/>
  <c r="C471" i="2" s="1"/>
  <c r="H386" i="6" l="1"/>
  <c r="I386" i="6" s="1"/>
  <c r="C387" i="6" s="1"/>
  <c r="H382" i="5"/>
  <c r="I382" i="5" s="1"/>
  <c r="C383" i="5" s="1"/>
  <c r="D471" i="2"/>
  <c r="E471" i="2" s="1"/>
  <c r="G471" i="2" s="1"/>
  <c r="B471" i="2"/>
  <c r="D364" i="4"/>
  <c r="E364" i="4" s="1"/>
  <c r="G364" i="4" s="1"/>
  <c r="F387" i="6" l="1"/>
  <c r="D387" i="6"/>
  <c r="E387" i="6" s="1"/>
  <c r="G387" i="6" s="1"/>
  <c r="B387" i="6"/>
  <c r="D383" i="5"/>
  <c r="E383" i="5" s="1"/>
  <c r="G383" i="5" s="1"/>
  <c r="F383" i="5" s="1"/>
  <c r="B383" i="5"/>
  <c r="F364" i="4"/>
  <c r="H364" i="4" s="1"/>
  <c r="I364" i="4" s="1"/>
  <c r="C365" i="4" s="1"/>
  <c r="B365" i="4" s="1"/>
  <c r="F471" i="2"/>
  <c r="H471" i="2" s="1"/>
  <c r="I471" i="2" s="1"/>
  <c r="C472" i="2" s="1"/>
  <c r="H387" i="6" l="1"/>
  <c r="I387" i="6" s="1"/>
  <c r="C388" i="6" s="1"/>
  <c r="H383" i="5"/>
  <c r="I383" i="5" s="1"/>
  <c r="C384" i="5" s="1"/>
  <c r="D472" i="2"/>
  <c r="E472" i="2" s="1"/>
  <c r="G472" i="2" s="1"/>
  <c r="F472" i="2" s="1"/>
  <c r="H472" i="2" s="1"/>
  <c r="I472" i="2" s="1"/>
  <c r="C473" i="2" s="1"/>
  <c r="B472" i="2"/>
  <c r="D365" i="4"/>
  <c r="E365" i="4" s="1"/>
  <c r="G365" i="4" s="1"/>
  <c r="F365" i="4" s="1"/>
  <c r="D388" i="6" l="1"/>
  <c r="E388" i="6" s="1"/>
  <c r="G388" i="6" s="1"/>
  <c r="F388" i="6" s="1"/>
  <c r="B388" i="6"/>
  <c r="B384" i="5"/>
  <c r="D384" i="5"/>
  <c r="E384" i="5" s="1"/>
  <c r="G384" i="5" s="1"/>
  <c r="F384" i="5" s="1"/>
  <c r="D473" i="2"/>
  <c r="E473" i="2" s="1"/>
  <c r="G473" i="2" s="1"/>
  <c r="F473" i="2" s="1"/>
  <c r="H473" i="2" s="1"/>
  <c r="I473" i="2" s="1"/>
  <c r="C474" i="2" s="1"/>
  <c r="B473" i="2"/>
  <c r="H365" i="4"/>
  <c r="I365" i="4" s="1"/>
  <c r="C366" i="4" s="1"/>
  <c r="B366" i="4" s="1"/>
  <c r="H388" i="6" l="1"/>
  <c r="I388" i="6" s="1"/>
  <c r="C389" i="6" s="1"/>
  <c r="H384" i="5"/>
  <c r="I384" i="5" s="1"/>
  <c r="C385" i="5" s="1"/>
  <c r="D474" i="2"/>
  <c r="E474" i="2" s="1"/>
  <c r="G474" i="2" s="1"/>
  <c r="F474" i="2" s="1"/>
  <c r="H474" i="2" s="1"/>
  <c r="I474" i="2" s="1"/>
  <c r="C475" i="2" s="1"/>
  <c r="B474" i="2"/>
  <c r="D366" i="4"/>
  <c r="E366" i="4" s="1"/>
  <c r="G366" i="4" s="1"/>
  <c r="F366" i="4" s="1"/>
  <c r="B389" i="6" l="1"/>
  <c r="D389" i="6"/>
  <c r="E389" i="6" s="1"/>
  <c r="G389" i="6" s="1"/>
  <c r="F389" i="6" s="1"/>
  <c r="B385" i="5"/>
  <c r="D385" i="5"/>
  <c r="E385" i="5" s="1"/>
  <c r="G385" i="5" s="1"/>
  <c r="F385" i="5" s="1"/>
  <c r="D475" i="2"/>
  <c r="E475" i="2" s="1"/>
  <c r="G475" i="2" s="1"/>
  <c r="F475" i="2" s="1"/>
  <c r="H475" i="2" s="1"/>
  <c r="I475" i="2" s="1"/>
  <c r="C476" i="2" s="1"/>
  <c r="B475" i="2"/>
  <c r="H366" i="4"/>
  <c r="I366" i="4" s="1"/>
  <c r="C367" i="4" s="1"/>
  <c r="B367" i="4" s="1"/>
  <c r="H389" i="6" l="1"/>
  <c r="I389" i="6" s="1"/>
  <c r="C390" i="6" s="1"/>
  <c r="H385" i="5"/>
  <c r="I385" i="5" s="1"/>
  <c r="C386" i="5" s="1"/>
  <c r="D476" i="2"/>
  <c r="E476" i="2" s="1"/>
  <c r="G476" i="2" s="1"/>
  <c r="B476" i="2"/>
  <c r="D367" i="4"/>
  <c r="E367" i="4" s="1"/>
  <c r="G367" i="4" s="1"/>
  <c r="B390" i="6" l="1"/>
  <c r="D390" i="6"/>
  <c r="E390" i="6" s="1"/>
  <c r="G390" i="6" s="1"/>
  <c r="F390" i="6" s="1"/>
  <c r="B386" i="5"/>
  <c r="D386" i="5"/>
  <c r="E386" i="5" s="1"/>
  <c r="G386" i="5" s="1"/>
  <c r="F386" i="5" s="1"/>
  <c r="F367" i="4"/>
  <c r="H367" i="4" s="1"/>
  <c r="I367" i="4" s="1"/>
  <c r="C368" i="4" s="1"/>
  <c r="B368" i="4" s="1"/>
  <c r="F476" i="2"/>
  <c r="H476" i="2" s="1"/>
  <c r="I476" i="2" s="1"/>
  <c r="C477" i="2" s="1"/>
  <c r="H390" i="6" l="1"/>
  <c r="I390" i="6" s="1"/>
  <c r="C391" i="6" s="1"/>
  <c r="H386" i="5"/>
  <c r="I386" i="5" s="1"/>
  <c r="C387" i="5" s="1"/>
  <c r="D477" i="2"/>
  <c r="E477" i="2" s="1"/>
  <c r="G477" i="2" s="1"/>
  <c r="B477" i="2"/>
  <c r="D368" i="4"/>
  <c r="E368" i="4" s="1"/>
  <c r="G368" i="4" s="1"/>
  <c r="D391" i="6" l="1"/>
  <c r="E391" i="6" s="1"/>
  <c r="G391" i="6" s="1"/>
  <c r="F391" i="6" s="1"/>
  <c r="B391" i="6"/>
  <c r="B387" i="5"/>
  <c r="D387" i="5"/>
  <c r="E387" i="5" s="1"/>
  <c r="G387" i="5" s="1"/>
  <c r="F387" i="5" s="1"/>
  <c r="F368" i="4"/>
  <c r="H368" i="4" s="1"/>
  <c r="I368" i="4" s="1"/>
  <c r="C369" i="4" s="1"/>
  <c r="B369" i="4" s="1"/>
  <c r="F477" i="2"/>
  <c r="H477" i="2" s="1"/>
  <c r="I477" i="2" s="1"/>
  <c r="C478" i="2" s="1"/>
  <c r="H391" i="6" l="1"/>
  <c r="I391" i="6" s="1"/>
  <c r="C392" i="6" s="1"/>
  <c r="H387" i="5"/>
  <c r="I387" i="5" s="1"/>
  <c r="C388" i="5" s="1"/>
  <c r="D478" i="2"/>
  <c r="E478" i="2" s="1"/>
  <c r="G478" i="2" s="1"/>
  <c r="F478" i="2" s="1"/>
  <c r="H478" i="2" s="1"/>
  <c r="I478" i="2" s="1"/>
  <c r="C479" i="2" s="1"/>
  <c r="B478" i="2"/>
  <c r="D369" i="4"/>
  <c r="E369" i="4" s="1"/>
  <c r="G369" i="4" s="1"/>
  <c r="F392" i="6" l="1"/>
  <c r="B392" i="6"/>
  <c r="D392" i="6"/>
  <c r="E392" i="6" s="1"/>
  <c r="G392" i="6" s="1"/>
  <c r="D388" i="5"/>
  <c r="E388" i="5" s="1"/>
  <c r="G388" i="5" s="1"/>
  <c r="F388" i="5" s="1"/>
  <c r="B388" i="5"/>
  <c r="D479" i="2"/>
  <c r="E479" i="2" s="1"/>
  <c r="G479" i="2" s="1"/>
  <c r="B479" i="2"/>
  <c r="F369" i="4"/>
  <c r="H369" i="4" s="1"/>
  <c r="I369" i="4" s="1"/>
  <c r="C370" i="4" s="1"/>
  <c r="B370" i="4" s="1"/>
  <c r="H392" i="6" l="1"/>
  <c r="I392" i="6" s="1"/>
  <c r="C393" i="6" s="1"/>
  <c r="H388" i="5"/>
  <c r="I388" i="5" s="1"/>
  <c r="C389" i="5" s="1"/>
  <c r="D370" i="4"/>
  <c r="E370" i="4" s="1"/>
  <c r="G370" i="4" s="1"/>
  <c r="F479" i="2"/>
  <c r="H479" i="2" s="1"/>
  <c r="I479" i="2" s="1"/>
  <c r="C480" i="2" s="1"/>
  <c r="B393" i="6" l="1"/>
  <c r="D393" i="6"/>
  <c r="E393" i="6" s="1"/>
  <c r="G393" i="6" s="1"/>
  <c r="F393" i="6" s="1"/>
  <c r="B389" i="5"/>
  <c r="D389" i="5"/>
  <c r="E389" i="5" s="1"/>
  <c r="G389" i="5" s="1"/>
  <c r="F389" i="5" s="1"/>
  <c r="D480" i="2"/>
  <c r="E480" i="2" s="1"/>
  <c r="G480" i="2" s="1"/>
  <c r="F480" i="2" s="1"/>
  <c r="H480" i="2" s="1"/>
  <c r="I480" i="2" s="1"/>
  <c r="C481" i="2" s="1"/>
  <c r="B480" i="2"/>
  <c r="F370" i="4"/>
  <c r="H370" i="4" s="1"/>
  <c r="I370" i="4" s="1"/>
  <c r="C371" i="4" s="1"/>
  <c r="B371" i="4" s="1"/>
  <c r="H393" i="6" l="1"/>
  <c r="I393" i="6" s="1"/>
  <c r="C394" i="6" s="1"/>
  <c r="H389" i="5"/>
  <c r="I389" i="5" s="1"/>
  <c r="C390" i="5" s="1"/>
  <c r="D481" i="2"/>
  <c r="E481" i="2" s="1"/>
  <c r="G481" i="2" s="1"/>
  <c r="F481" i="2" s="1"/>
  <c r="B481" i="2"/>
  <c r="D371" i="4"/>
  <c r="E371" i="4" s="1"/>
  <c r="G371" i="4" s="1"/>
  <c r="D394" i="6" l="1"/>
  <c r="E394" i="6" s="1"/>
  <c r="G394" i="6" s="1"/>
  <c r="F394" i="6" s="1"/>
  <c r="B394" i="6"/>
  <c r="D390" i="5"/>
  <c r="E390" i="5" s="1"/>
  <c r="G390" i="5" s="1"/>
  <c r="F390" i="5" s="1"/>
  <c r="B390" i="5"/>
  <c r="F371" i="4"/>
  <c r="H371" i="4" s="1"/>
  <c r="I371" i="4" s="1"/>
  <c r="C372" i="4" s="1"/>
  <c r="B372" i="4" s="1"/>
  <c r="H481" i="2"/>
  <c r="I481" i="2" s="1"/>
  <c r="C482" i="2" s="1"/>
  <c r="H394" i="6" l="1"/>
  <c r="I394" i="6" s="1"/>
  <c r="C395" i="6" s="1"/>
  <c r="H390" i="5"/>
  <c r="I390" i="5" s="1"/>
  <c r="C391" i="5" s="1"/>
  <c r="D482" i="2"/>
  <c r="E482" i="2" s="1"/>
  <c r="G482" i="2" s="1"/>
  <c r="F482" i="2" s="1"/>
  <c r="H482" i="2" s="1"/>
  <c r="I482" i="2" s="1"/>
  <c r="C483" i="2" s="1"/>
  <c r="B482" i="2"/>
  <c r="D372" i="4"/>
  <c r="E372" i="4" s="1"/>
  <c r="G372" i="4" s="1"/>
  <c r="D395" i="6" l="1"/>
  <c r="E395" i="6" s="1"/>
  <c r="G395" i="6" s="1"/>
  <c r="F395" i="6" s="1"/>
  <c r="B395" i="6"/>
  <c r="D391" i="5"/>
  <c r="E391" i="5" s="1"/>
  <c r="G391" i="5" s="1"/>
  <c r="F391" i="5" s="1"/>
  <c r="B391" i="5"/>
  <c r="D483" i="2"/>
  <c r="E483" i="2" s="1"/>
  <c r="G483" i="2" s="1"/>
  <c r="F483" i="2" s="1"/>
  <c r="H483" i="2" s="1"/>
  <c r="I483" i="2" s="1"/>
  <c r="C484" i="2" s="1"/>
  <c r="B483" i="2"/>
  <c r="F372" i="4"/>
  <c r="H372" i="4" s="1"/>
  <c r="I372" i="4" s="1"/>
  <c r="C373" i="4" s="1"/>
  <c r="B373" i="4" s="1"/>
  <c r="H395" i="6" l="1"/>
  <c r="I395" i="6" s="1"/>
  <c r="C396" i="6" s="1"/>
  <c r="H391" i="5"/>
  <c r="I391" i="5" s="1"/>
  <c r="C392" i="5" s="1"/>
  <c r="D484" i="2"/>
  <c r="E484" i="2" s="1"/>
  <c r="G484" i="2" s="1"/>
  <c r="F484" i="2" s="1"/>
  <c r="H484" i="2" s="1"/>
  <c r="I484" i="2" s="1"/>
  <c r="C485" i="2" s="1"/>
  <c r="B484" i="2"/>
  <c r="D373" i="4"/>
  <c r="E373" i="4" s="1"/>
  <c r="G373" i="4" s="1"/>
  <c r="D396" i="6" l="1"/>
  <c r="E396" i="6" s="1"/>
  <c r="G396" i="6" s="1"/>
  <c r="F396" i="6" s="1"/>
  <c r="B396" i="6"/>
  <c r="D392" i="5"/>
  <c r="E392" i="5" s="1"/>
  <c r="G392" i="5" s="1"/>
  <c r="F392" i="5" s="1"/>
  <c r="B392" i="5"/>
  <c r="D485" i="2"/>
  <c r="E485" i="2" s="1"/>
  <c r="G485" i="2" s="1"/>
  <c r="B485" i="2"/>
  <c r="F373" i="4"/>
  <c r="H373" i="4" s="1"/>
  <c r="I373" i="4" s="1"/>
  <c r="C374" i="4" s="1"/>
  <c r="B374" i="4" s="1"/>
  <c r="H396" i="6" l="1"/>
  <c r="I396" i="6" s="1"/>
  <c r="C397" i="6" s="1"/>
  <c r="H392" i="5"/>
  <c r="I392" i="5" s="1"/>
  <c r="C393" i="5" s="1"/>
  <c r="D374" i="4"/>
  <c r="E374" i="4" s="1"/>
  <c r="G374" i="4" s="1"/>
  <c r="F485" i="2"/>
  <c r="H485" i="2" s="1"/>
  <c r="I485" i="2" s="1"/>
  <c r="C486" i="2" s="1"/>
  <c r="B397" i="6" l="1"/>
  <c r="D397" i="6"/>
  <c r="E397" i="6" s="1"/>
  <c r="G397" i="6" s="1"/>
  <c r="F397" i="6" s="1"/>
  <c r="D393" i="5"/>
  <c r="E393" i="5" s="1"/>
  <c r="G393" i="5" s="1"/>
  <c r="F393" i="5" s="1"/>
  <c r="B393" i="5"/>
  <c r="D486" i="2"/>
  <c r="E486" i="2" s="1"/>
  <c r="G486" i="2" s="1"/>
  <c r="B486" i="2"/>
  <c r="F374" i="4"/>
  <c r="H374" i="4" s="1"/>
  <c r="I374" i="4" s="1"/>
  <c r="C375" i="4" s="1"/>
  <c r="B375" i="4" s="1"/>
  <c r="H397" i="6" l="1"/>
  <c r="I397" i="6" s="1"/>
  <c r="C398" i="6" s="1"/>
  <c r="H393" i="5"/>
  <c r="I393" i="5" s="1"/>
  <c r="C394" i="5" s="1"/>
  <c r="D375" i="4"/>
  <c r="E375" i="4" s="1"/>
  <c r="G375" i="4" s="1"/>
  <c r="F486" i="2"/>
  <c r="H486" i="2" s="1"/>
  <c r="I486" i="2" s="1"/>
  <c r="C487" i="2" s="1"/>
  <c r="D398" i="6" l="1"/>
  <c r="E398" i="6" s="1"/>
  <c r="G398" i="6" s="1"/>
  <c r="F398" i="6" s="1"/>
  <c r="B398" i="6"/>
  <c r="D394" i="5"/>
  <c r="E394" i="5" s="1"/>
  <c r="G394" i="5" s="1"/>
  <c r="F394" i="5" s="1"/>
  <c r="B394" i="5"/>
  <c r="D487" i="2"/>
  <c r="E487" i="2" s="1"/>
  <c r="G487" i="2" s="1"/>
  <c r="B487" i="2"/>
  <c r="F375" i="4"/>
  <c r="H375" i="4" s="1"/>
  <c r="I375" i="4" s="1"/>
  <c r="C376" i="4" s="1"/>
  <c r="B376" i="4" s="1"/>
  <c r="H398" i="6" l="1"/>
  <c r="I398" i="6" s="1"/>
  <c r="C399" i="6" s="1"/>
  <c r="H394" i="5"/>
  <c r="I394" i="5" s="1"/>
  <c r="C395" i="5" s="1"/>
  <c r="D376" i="4"/>
  <c r="E376" i="4" s="1"/>
  <c r="G376" i="4" s="1"/>
  <c r="F487" i="2"/>
  <c r="H487" i="2" s="1"/>
  <c r="I487" i="2" s="1"/>
  <c r="C488" i="2" s="1"/>
  <c r="B399" i="6" l="1"/>
  <c r="D399" i="6"/>
  <c r="E399" i="6" s="1"/>
  <c r="G399" i="6" s="1"/>
  <c r="F399" i="6" s="1"/>
  <c r="B395" i="5"/>
  <c r="D395" i="5"/>
  <c r="E395" i="5" s="1"/>
  <c r="G395" i="5" s="1"/>
  <c r="F395" i="5" s="1"/>
  <c r="H395" i="5" s="1"/>
  <c r="I395" i="5" s="1"/>
  <c r="C396" i="5" s="1"/>
  <c r="D488" i="2"/>
  <c r="E488" i="2" s="1"/>
  <c r="G488" i="2" s="1"/>
  <c r="B488" i="2"/>
  <c r="F376" i="4"/>
  <c r="H376" i="4" s="1"/>
  <c r="I376" i="4" s="1"/>
  <c r="C377" i="4" s="1"/>
  <c r="B377" i="4" s="1"/>
  <c r="H399" i="6" l="1"/>
  <c r="I399" i="6" s="1"/>
  <c r="C400" i="6" s="1"/>
  <c r="B396" i="5"/>
  <c r="D396" i="5"/>
  <c r="E396" i="5" s="1"/>
  <c r="G396" i="5" s="1"/>
  <c r="F396" i="5" s="1"/>
  <c r="D377" i="4"/>
  <c r="E377" i="4" s="1"/>
  <c r="G377" i="4" s="1"/>
  <c r="F488" i="2"/>
  <c r="H488" i="2" s="1"/>
  <c r="I488" i="2" s="1"/>
  <c r="C489" i="2" s="1"/>
  <c r="B400" i="6" l="1"/>
  <c r="D400" i="6"/>
  <c r="E400" i="6" s="1"/>
  <c r="G400" i="6" s="1"/>
  <c r="F400" i="6" s="1"/>
  <c r="H396" i="5"/>
  <c r="I396" i="5" s="1"/>
  <c r="C397" i="5" s="1"/>
  <c r="D489" i="2"/>
  <c r="E489" i="2" s="1"/>
  <c r="G489" i="2" s="1"/>
  <c r="B489" i="2"/>
  <c r="F377" i="4"/>
  <c r="H377" i="4" s="1"/>
  <c r="I377" i="4" s="1"/>
  <c r="C378" i="4" s="1"/>
  <c r="B378" i="4" s="1"/>
  <c r="H400" i="6" l="1"/>
  <c r="I400" i="6" s="1"/>
  <c r="C401" i="6" s="1"/>
  <c r="B397" i="5"/>
  <c r="D397" i="5"/>
  <c r="E397" i="5" s="1"/>
  <c r="G397" i="5" s="1"/>
  <c r="F397" i="5" s="1"/>
  <c r="D378" i="4"/>
  <c r="E378" i="4" s="1"/>
  <c r="G378" i="4" s="1"/>
  <c r="F489" i="2"/>
  <c r="H489" i="2" s="1"/>
  <c r="I489" i="2" s="1"/>
  <c r="C490" i="2" s="1"/>
  <c r="B401" i="6" l="1"/>
  <c r="D401" i="6"/>
  <c r="E401" i="6" s="1"/>
  <c r="G401" i="6" s="1"/>
  <c r="F401" i="6" s="1"/>
  <c r="H397" i="5"/>
  <c r="I397" i="5" s="1"/>
  <c r="C398" i="5" s="1"/>
  <c r="D490" i="2"/>
  <c r="E490" i="2" s="1"/>
  <c r="G490" i="2" s="1"/>
  <c r="B490" i="2"/>
  <c r="F378" i="4"/>
  <c r="H378" i="4" s="1"/>
  <c r="I378" i="4" s="1"/>
  <c r="C379" i="4" s="1"/>
  <c r="B379" i="4" s="1"/>
  <c r="H401" i="6" l="1"/>
  <c r="I401" i="6" s="1"/>
  <c r="C402" i="6" s="1"/>
  <c r="B398" i="5"/>
  <c r="D398" i="5"/>
  <c r="E398" i="5" s="1"/>
  <c r="G398" i="5" s="1"/>
  <c r="F398" i="5" s="1"/>
  <c r="D379" i="4"/>
  <c r="E379" i="4" s="1"/>
  <c r="G379" i="4" s="1"/>
  <c r="F490" i="2"/>
  <c r="H490" i="2" s="1"/>
  <c r="I490" i="2" s="1"/>
  <c r="C491" i="2" s="1"/>
  <c r="B402" i="6" l="1"/>
  <c r="D402" i="6"/>
  <c r="E402" i="6" s="1"/>
  <c r="G402" i="6" s="1"/>
  <c r="F402" i="6" s="1"/>
  <c r="H398" i="5"/>
  <c r="I398" i="5" s="1"/>
  <c r="C399" i="5" s="1"/>
  <c r="D491" i="2"/>
  <c r="E491" i="2" s="1"/>
  <c r="G491" i="2" s="1"/>
  <c r="B491" i="2"/>
  <c r="F379" i="4"/>
  <c r="H379" i="4" s="1"/>
  <c r="I379" i="4" s="1"/>
  <c r="C380" i="4" s="1"/>
  <c r="B380" i="4" s="1"/>
  <c r="H402" i="6" l="1"/>
  <c r="I402" i="6" s="1"/>
  <c r="C403" i="6" s="1"/>
  <c r="D399" i="5"/>
  <c r="E399" i="5" s="1"/>
  <c r="G399" i="5" s="1"/>
  <c r="F399" i="5" s="1"/>
  <c r="B399" i="5"/>
  <c r="D380" i="4"/>
  <c r="E380" i="4" s="1"/>
  <c r="G380" i="4" s="1"/>
  <c r="F491" i="2"/>
  <c r="H491" i="2" s="1"/>
  <c r="I491" i="2" s="1"/>
  <c r="C492" i="2" s="1"/>
  <c r="B403" i="6" l="1"/>
  <c r="D403" i="6"/>
  <c r="E403" i="6" s="1"/>
  <c r="G403" i="6" s="1"/>
  <c r="F403" i="6" s="1"/>
  <c r="H399" i="5"/>
  <c r="I399" i="5" s="1"/>
  <c r="C400" i="5" s="1"/>
  <c r="D492" i="2"/>
  <c r="E492" i="2" s="1"/>
  <c r="G492" i="2" s="1"/>
  <c r="F492" i="2" s="1"/>
  <c r="H492" i="2" s="1"/>
  <c r="I492" i="2" s="1"/>
  <c r="C493" i="2" s="1"/>
  <c r="B492" i="2"/>
  <c r="F380" i="4"/>
  <c r="H380" i="4" s="1"/>
  <c r="I380" i="4" s="1"/>
  <c r="C381" i="4" s="1"/>
  <c r="B381" i="4" s="1"/>
  <c r="H403" i="6" l="1"/>
  <c r="I403" i="6" s="1"/>
  <c r="C404" i="6" s="1"/>
  <c r="D400" i="5"/>
  <c r="E400" i="5" s="1"/>
  <c r="G400" i="5" s="1"/>
  <c r="F400" i="5" s="1"/>
  <c r="B400" i="5"/>
  <c r="D493" i="2"/>
  <c r="E493" i="2" s="1"/>
  <c r="G493" i="2" s="1"/>
  <c r="F493" i="2" s="1"/>
  <c r="H493" i="2" s="1"/>
  <c r="I493" i="2" s="1"/>
  <c r="C494" i="2" s="1"/>
  <c r="B493" i="2"/>
  <c r="D381" i="4"/>
  <c r="E381" i="4" s="1"/>
  <c r="G381" i="4" s="1"/>
  <c r="D404" i="6" l="1"/>
  <c r="E404" i="6" s="1"/>
  <c r="G404" i="6" s="1"/>
  <c r="F404" i="6" s="1"/>
  <c r="B404" i="6"/>
  <c r="H400" i="5"/>
  <c r="I400" i="5" s="1"/>
  <c r="C401" i="5" s="1"/>
  <c r="D494" i="2"/>
  <c r="E494" i="2" s="1"/>
  <c r="G494" i="2" s="1"/>
  <c r="F494" i="2" s="1"/>
  <c r="H494" i="2" s="1"/>
  <c r="I494" i="2" s="1"/>
  <c r="C495" i="2" s="1"/>
  <c r="B494" i="2"/>
  <c r="F381" i="4"/>
  <c r="H381" i="4" s="1"/>
  <c r="I381" i="4" s="1"/>
  <c r="C382" i="4" s="1"/>
  <c r="B382" i="4" s="1"/>
  <c r="H404" i="6" l="1"/>
  <c r="I404" i="6" s="1"/>
  <c r="C405" i="6" s="1"/>
  <c r="D401" i="5"/>
  <c r="E401" i="5" s="1"/>
  <c r="G401" i="5" s="1"/>
  <c r="F401" i="5" s="1"/>
  <c r="B401" i="5"/>
  <c r="D495" i="2"/>
  <c r="E495" i="2" s="1"/>
  <c r="G495" i="2" s="1"/>
  <c r="B495" i="2"/>
  <c r="D382" i="4"/>
  <c r="E382" i="4" s="1"/>
  <c r="G382" i="4" s="1"/>
  <c r="B405" i="6" l="1"/>
  <c r="D405" i="6"/>
  <c r="E405" i="6" s="1"/>
  <c r="G405" i="6" s="1"/>
  <c r="F405" i="6" s="1"/>
  <c r="H401" i="5"/>
  <c r="I401" i="5" s="1"/>
  <c r="C402" i="5" s="1"/>
  <c r="F382" i="4"/>
  <c r="H382" i="4" s="1"/>
  <c r="I382" i="4" s="1"/>
  <c r="C383" i="4" s="1"/>
  <c r="B383" i="4" s="1"/>
  <c r="F495" i="2"/>
  <c r="H495" i="2" s="1"/>
  <c r="I495" i="2" s="1"/>
  <c r="C496" i="2" s="1"/>
  <c r="H405" i="6" l="1"/>
  <c r="I405" i="6" s="1"/>
  <c r="C406" i="6" s="1"/>
  <c r="D402" i="5"/>
  <c r="E402" i="5" s="1"/>
  <c r="G402" i="5" s="1"/>
  <c r="F402" i="5" s="1"/>
  <c r="B402" i="5"/>
  <c r="D496" i="2"/>
  <c r="E496" i="2" s="1"/>
  <c r="G496" i="2" s="1"/>
  <c r="F496" i="2" s="1"/>
  <c r="H496" i="2" s="1"/>
  <c r="I496" i="2" s="1"/>
  <c r="C497" i="2" s="1"/>
  <c r="B496" i="2"/>
  <c r="D383" i="4"/>
  <c r="E383" i="4" s="1"/>
  <c r="G383" i="4" s="1"/>
  <c r="D406" i="6" l="1"/>
  <c r="E406" i="6" s="1"/>
  <c r="G406" i="6" s="1"/>
  <c r="F406" i="6" s="1"/>
  <c r="H406" i="6" s="1"/>
  <c r="I406" i="6" s="1"/>
  <c r="C407" i="6" s="1"/>
  <c r="B406" i="6"/>
  <c r="H402" i="5"/>
  <c r="I402" i="5" s="1"/>
  <c r="C403" i="5" s="1"/>
  <c r="D497" i="2"/>
  <c r="E497" i="2" s="1"/>
  <c r="G497" i="2" s="1"/>
  <c r="F497" i="2" s="1"/>
  <c r="H497" i="2" s="1"/>
  <c r="I497" i="2" s="1"/>
  <c r="C498" i="2" s="1"/>
  <c r="B497" i="2"/>
  <c r="F383" i="4"/>
  <c r="H383" i="4" s="1"/>
  <c r="I383" i="4" s="1"/>
  <c r="C384" i="4" s="1"/>
  <c r="B384" i="4" s="1"/>
  <c r="B407" i="6" l="1"/>
  <c r="D407" i="6"/>
  <c r="E407" i="6" s="1"/>
  <c r="G407" i="6" s="1"/>
  <c r="F407" i="6" s="1"/>
  <c r="D403" i="5"/>
  <c r="E403" i="5" s="1"/>
  <c r="G403" i="5" s="1"/>
  <c r="F403" i="5" s="1"/>
  <c r="B403" i="5"/>
  <c r="D498" i="2"/>
  <c r="E498" i="2" s="1"/>
  <c r="G498" i="2" s="1"/>
  <c r="B498" i="2"/>
  <c r="D384" i="4"/>
  <c r="E384" i="4" s="1"/>
  <c r="G384" i="4" s="1"/>
  <c r="H407" i="6" l="1"/>
  <c r="I407" i="6" s="1"/>
  <c r="C408" i="6" s="1"/>
  <c r="H403" i="5"/>
  <c r="I403" i="5" s="1"/>
  <c r="C404" i="5" s="1"/>
  <c r="F384" i="4"/>
  <c r="H384" i="4" s="1"/>
  <c r="I384" i="4" s="1"/>
  <c r="C385" i="4" s="1"/>
  <c r="B385" i="4" s="1"/>
  <c r="F498" i="2"/>
  <c r="H498" i="2" s="1"/>
  <c r="I498" i="2" s="1"/>
  <c r="C499" i="2" s="1"/>
  <c r="B408" i="6" l="1"/>
  <c r="D408" i="6"/>
  <c r="E408" i="6" s="1"/>
  <c r="G408" i="6" s="1"/>
  <c r="F408" i="6" s="1"/>
  <c r="D404" i="5"/>
  <c r="E404" i="5" s="1"/>
  <c r="G404" i="5" s="1"/>
  <c r="F404" i="5" s="1"/>
  <c r="B404" i="5"/>
  <c r="D499" i="2"/>
  <c r="E499" i="2" s="1"/>
  <c r="G499" i="2" s="1"/>
  <c r="F499" i="2" s="1"/>
  <c r="B499" i="2"/>
  <c r="D385" i="4"/>
  <c r="E385" i="4" s="1"/>
  <c r="G385" i="4" s="1"/>
  <c r="H408" i="6" l="1"/>
  <c r="I408" i="6" s="1"/>
  <c r="C409" i="6" s="1"/>
  <c r="H404" i="5"/>
  <c r="I404" i="5" s="1"/>
  <c r="C405" i="5" s="1"/>
  <c r="F385" i="4"/>
  <c r="H385" i="4" s="1"/>
  <c r="I385" i="4" s="1"/>
  <c r="C386" i="4" s="1"/>
  <c r="B386" i="4" s="1"/>
  <c r="H499" i="2"/>
  <c r="I499" i="2" s="1"/>
  <c r="C500" i="2" s="1"/>
  <c r="B500" i="2" s="1"/>
  <c r="D409" i="6" l="1"/>
  <c r="E409" i="6" s="1"/>
  <c r="G409" i="6" s="1"/>
  <c r="F409" i="6" s="1"/>
  <c r="B409" i="6"/>
  <c r="B405" i="5"/>
  <c r="D405" i="5"/>
  <c r="E405" i="5" s="1"/>
  <c r="G405" i="5" s="1"/>
  <c r="F405" i="5" s="1"/>
  <c r="D386" i="4"/>
  <c r="E386" i="4" s="1"/>
  <c r="G386" i="4" s="1"/>
  <c r="D500" i="2"/>
  <c r="E500" i="2" s="1"/>
  <c r="G500" i="2" s="1"/>
  <c r="F500" i="2" s="1"/>
  <c r="H500" i="2" s="1"/>
  <c r="I500" i="2" s="1"/>
  <c r="C501" i="2" s="1"/>
  <c r="B501" i="2" s="1"/>
  <c r="H409" i="6" l="1"/>
  <c r="I409" i="6" s="1"/>
  <c r="C410" i="6" s="1"/>
  <c r="H405" i="5"/>
  <c r="I405" i="5" s="1"/>
  <c r="C406" i="5" s="1"/>
  <c r="F386" i="4"/>
  <c r="H386" i="4" s="1"/>
  <c r="I386" i="4" s="1"/>
  <c r="C387" i="4" s="1"/>
  <c r="B387" i="4" s="1"/>
  <c r="D501" i="2"/>
  <c r="E501" i="2" s="1"/>
  <c r="G501" i="2" s="1"/>
  <c r="F501" i="2" s="1"/>
  <c r="H501" i="2" s="1"/>
  <c r="I501" i="2" s="1"/>
  <c r="C502" i="2" s="1"/>
  <c r="D410" i="6" l="1"/>
  <c r="E410" i="6" s="1"/>
  <c r="G410" i="6" s="1"/>
  <c r="F410" i="6" s="1"/>
  <c r="B410" i="6"/>
  <c r="B406" i="5"/>
  <c r="D406" i="5"/>
  <c r="E406" i="5" s="1"/>
  <c r="G406" i="5" s="1"/>
  <c r="F406" i="5" s="1"/>
  <c r="D502" i="2"/>
  <c r="E502" i="2" s="1"/>
  <c r="G502" i="2" s="1"/>
  <c r="F502" i="2" s="1"/>
  <c r="H502" i="2" s="1"/>
  <c r="I502" i="2" s="1"/>
  <c r="C503" i="2" s="1"/>
  <c r="B502" i="2"/>
  <c r="D387" i="4"/>
  <c r="E387" i="4" s="1"/>
  <c r="G387" i="4" s="1"/>
  <c r="H410" i="6" l="1"/>
  <c r="I410" i="6" s="1"/>
  <c r="C411" i="6" s="1"/>
  <c r="H406" i="5"/>
  <c r="I406" i="5" s="1"/>
  <c r="C407" i="5" s="1"/>
  <c r="D503" i="2"/>
  <c r="E503" i="2" s="1"/>
  <c r="G503" i="2" s="1"/>
  <c r="F503" i="2" s="1"/>
  <c r="H503" i="2" s="1"/>
  <c r="I503" i="2" s="1"/>
  <c r="C504" i="2" s="1"/>
  <c r="B503" i="2"/>
  <c r="F387" i="4"/>
  <c r="H387" i="4" s="1"/>
  <c r="I387" i="4" s="1"/>
  <c r="C388" i="4" s="1"/>
  <c r="B388" i="4" s="1"/>
  <c r="D411" i="6" l="1"/>
  <c r="E411" i="6" s="1"/>
  <c r="G411" i="6" s="1"/>
  <c r="F411" i="6" s="1"/>
  <c r="B411" i="6"/>
  <c r="B407" i="5"/>
  <c r="D407" i="5"/>
  <c r="E407" i="5" s="1"/>
  <c r="G407" i="5" s="1"/>
  <c r="F407" i="5" s="1"/>
  <c r="D504" i="2"/>
  <c r="E504" i="2" s="1"/>
  <c r="G504" i="2" s="1"/>
  <c r="B504" i="2"/>
  <c r="D388" i="4"/>
  <c r="E388" i="4" s="1"/>
  <c r="G388" i="4" s="1"/>
  <c r="H411" i="6" l="1"/>
  <c r="I411" i="6" s="1"/>
  <c r="C412" i="6" s="1"/>
  <c r="D412" i="6" s="1"/>
  <c r="E412" i="6" s="1"/>
  <c r="G412" i="6" s="1"/>
  <c r="F412" i="6" s="1"/>
  <c r="H407" i="5"/>
  <c r="I407" i="5" s="1"/>
  <c r="C408" i="5" s="1"/>
  <c r="F388" i="4"/>
  <c r="H388" i="4" s="1"/>
  <c r="I388" i="4" s="1"/>
  <c r="C389" i="4" s="1"/>
  <c r="B389" i="4" s="1"/>
  <c r="F504" i="2"/>
  <c r="H504" i="2" s="1"/>
  <c r="I504" i="2" s="1"/>
  <c r="C505" i="2" s="1"/>
  <c r="B412" i="6" l="1"/>
  <c r="H412" i="6"/>
  <c r="I412" i="6" s="1"/>
  <c r="C413" i="6" s="1"/>
  <c r="B408" i="5"/>
  <c r="D408" i="5"/>
  <c r="E408" i="5" s="1"/>
  <c r="G408" i="5" s="1"/>
  <c r="F408" i="5" s="1"/>
  <c r="D505" i="2"/>
  <c r="E505" i="2" s="1"/>
  <c r="G505" i="2" s="1"/>
  <c r="B505" i="2"/>
  <c r="D389" i="4"/>
  <c r="E389" i="4" s="1"/>
  <c r="G389" i="4" s="1"/>
  <c r="F389" i="4" s="1"/>
  <c r="B413" i="6" l="1"/>
  <c r="D413" i="6"/>
  <c r="E413" i="6" s="1"/>
  <c r="G413" i="6" s="1"/>
  <c r="H408" i="5"/>
  <c r="I408" i="5" s="1"/>
  <c r="C409" i="5" s="1"/>
  <c r="H389" i="4"/>
  <c r="I389" i="4" s="1"/>
  <c r="C390" i="4" s="1"/>
  <c r="B390" i="4" s="1"/>
  <c r="F505" i="2"/>
  <c r="H505" i="2" s="1"/>
  <c r="I505" i="2" s="1"/>
  <c r="C506" i="2" s="1"/>
  <c r="F413" i="6" l="1"/>
  <c r="H413" i="6" s="1"/>
  <c r="I413" i="6" s="1"/>
  <c r="C414" i="6" s="1"/>
  <c r="B409" i="5"/>
  <c r="D409" i="5"/>
  <c r="E409" i="5" s="1"/>
  <c r="G409" i="5" s="1"/>
  <c r="F409" i="5" s="1"/>
  <c r="D506" i="2"/>
  <c r="E506" i="2" s="1"/>
  <c r="G506" i="2" s="1"/>
  <c r="F506" i="2" s="1"/>
  <c r="H506" i="2" s="1"/>
  <c r="I506" i="2" s="1"/>
  <c r="C507" i="2" s="1"/>
  <c r="B506" i="2"/>
  <c r="D390" i="4"/>
  <c r="E390" i="4" s="1"/>
  <c r="G390" i="4" s="1"/>
  <c r="F390" i="4" s="1"/>
  <c r="B414" i="6" l="1"/>
  <c r="D414" i="6"/>
  <c r="E414" i="6" s="1"/>
  <c r="G414" i="6" s="1"/>
  <c r="F414" i="6" s="1"/>
  <c r="H414" i="6" s="1"/>
  <c r="I414" i="6" s="1"/>
  <c r="C415" i="6" s="1"/>
  <c r="H409" i="5"/>
  <c r="I409" i="5" s="1"/>
  <c r="C410" i="5" s="1"/>
  <c r="D507" i="2"/>
  <c r="E507" i="2" s="1"/>
  <c r="G507" i="2" s="1"/>
  <c r="F507" i="2" s="1"/>
  <c r="B507" i="2"/>
  <c r="H390" i="4"/>
  <c r="I390" i="4" s="1"/>
  <c r="C391" i="4" s="1"/>
  <c r="B391" i="4" s="1"/>
  <c r="B415" i="6" l="1"/>
  <c r="D415" i="6"/>
  <c r="E415" i="6" s="1"/>
  <c r="G415" i="6" s="1"/>
  <c r="F415" i="6" s="1"/>
  <c r="B410" i="5"/>
  <c r="D410" i="5"/>
  <c r="E410" i="5" s="1"/>
  <c r="G410" i="5" s="1"/>
  <c r="F410" i="5" s="1"/>
  <c r="D391" i="4"/>
  <c r="E391" i="4" s="1"/>
  <c r="G391" i="4" s="1"/>
  <c r="H507" i="2"/>
  <c r="I507" i="2" s="1"/>
  <c r="C508" i="2" s="1"/>
  <c r="H415" i="6" l="1"/>
  <c r="I415" i="6" s="1"/>
  <c r="C416" i="6" s="1"/>
  <c r="H410" i="5"/>
  <c r="I410" i="5" s="1"/>
  <c r="C411" i="5" s="1"/>
  <c r="D508" i="2"/>
  <c r="E508" i="2" s="1"/>
  <c r="G508" i="2" s="1"/>
  <c r="F508" i="2" s="1"/>
  <c r="H508" i="2" s="1"/>
  <c r="I508" i="2" s="1"/>
  <c r="C509" i="2" s="1"/>
  <c r="B508" i="2"/>
  <c r="F391" i="4"/>
  <c r="H391" i="4" s="1"/>
  <c r="I391" i="4" s="1"/>
  <c r="C392" i="4" s="1"/>
  <c r="B392" i="4" s="1"/>
  <c r="D416" i="6" l="1"/>
  <c r="E416" i="6" s="1"/>
  <c r="G416" i="6" s="1"/>
  <c r="F416" i="6" s="1"/>
  <c r="B416" i="6"/>
  <c r="B411" i="5"/>
  <c r="D411" i="5"/>
  <c r="E411" i="5" s="1"/>
  <c r="G411" i="5" s="1"/>
  <c r="F411" i="5" s="1"/>
  <c r="H411" i="5" s="1"/>
  <c r="I411" i="5" s="1"/>
  <c r="C412" i="5" s="1"/>
  <c r="D509" i="2"/>
  <c r="E509" i="2" s="1"/>
  <c r="G509" i="2" s="1"/>
  <c r="F509" i="2" s="1"/>
  <c r="H509" i="2" s="1"/>
  <c r="I509" i="2" s="1"/>
  <c r="C510" i="2" s="1"/>
  <c r="B509" i="2"/>
  <c r="D392" i="4"/>
  <c r="E392" i="4" s="1"/>
  <c r="G392" i="4" s="1"/>
  <c r="H416" i="6" l="1"/>
  <c r="I416" i="6" s="1"/>
  <c r="C417" i="6" s="1"/>
  <c r="D412" i="5"/>
  <c r="E412" i="5" s="1"/>
  <c r="G412" i="5" s="1"/>
  <c r="F412" i="5" s="1"/>
  <c r="H412" i="5" s="1"/>
  <c r="I412" i="5" s="1"/>
  <c r="C413" i="5" s="1"/>
  <c r="B412" i="5"/>
  <c r="D510" i="2"/>
  <c r="E510" i="2" s="1"/>
  <c r="G510" i="2" s="1"/>
  <c r="F510" i="2" s="1"/>
  <c r="H510" i="2" s="1"/>
  <c r="I510" i="2" s="1"/>
  <c r="C511" i="2" s="1"/>
  <c r="B510" i="2"/>
  <c r="F392" i="4"/>
  <c r="H392" i="4" s="1"/>
  <c r="I392" i="4" s="1"/>
  <c r="C393" i="4" s="1"/>
  <c r="B393" i="4" s="1"/>
  <c r="D417" i="6" l="1"/>
  <c r="E417" i="6" s="1"/>
  <c r="G417" i="6" s="1"/>
  <c r="F417" i="6" s="1"/>
  <c r="B417" i="6"/>
  <c r="D413" i="5"/>
  <c r="E413" i="5" s="1"/>
  <c r="G413" i="5" s="1"/>
  <c r="F413" i="5" s="1"/>
  <c r="B413" i="5"/>
  <c r="D511" i="2"/>
  <c r="E511" i="2" s="1"/>
  <c r="G511" i="2" s="1"/>
  <c r="F511" i="2" s="1"/>
  <c r="H511" i="2" s="1"/>
  <c r="I511" i="2" s="1"/>
  <c r="C512" i="2" s="1"/>
  <c r="B511" i="2"/>
  <c r="D393" i="4"/>
  <c r="E393" i="4" s="1"/>
  <c r="G393" i="4" s="1"/>
  <c r="H417" i="6" l="1"/>
  <c r="I417" i="6" s="1"/>
  <c r="C418" i="6" s="1"/>
  <c r="H413" i="5"/>
  <c r="I413" i="5" s="1"/>
  <c r="C414" i="5" s="1"/>
  <c r="D512" i="2"/>
  <c r="E512" i="2" s="1"/>
  <c r="G512" i="2" s="1"/>
  <c r="F512" i="2" s="1"/>
  <c r="H512" i="2" s="1"/>
  <c r="I512" i="2" s="1"/>
  <c r="C513" i="2" s="1"/>
  <c r="B512" i="2"/>
  <c r="F393" i="4"/>
  <c r="H393" i="4" s="1"/>
  <c r="I393" i="4" s="1"/>
  <c r="C394" i="4" s="1"/>
  <c r="B394" i="4" s="1"/>
  <c r="B418" i="6" l="1"/>
  <c r="D418" i="6"/>
  <c r="E418" i="6" s="1"/>
  <c r="G418" i="6" s="1"/>
  <c r="F418" i="6" s="1"/>
  <c r="D414" i="5"/>
  <c r="E414" i="5" s="1"/>
  <c r="G414" i="5" s="1"/>
  <c r="F414" i="5" s="1"/>
  <c r="B414" i="5"/>
  <c r="D513" i="2"/>
  <c r="E513" i="2" s="1"/>
  <c r="G513" i="2" s="1"/>
  <c r="F513" i="2" s="1"/>
  <c r="H513" i="2" s="1"/>
  <c r="I513" i="2" s="1"/>
  <c r="C514" i="2" s="1"/>
  <c r="B513" i="2"/>
  <c r="D394" i="4"/>
  <c r="E394" i="4" s="1"/>
  <c r="G394" i="4" s="1"/>
  <c r="H418" i="6" l="1"/>
  <c r="I418" i="6" s="1"/>
  <c r="C419" i="6" s="1"/>
  <c r="H414" i="5"/>
  <c r="I414" i="5" s="1"/>
  <c r="C415" i="5" s="1"/>
  <c r="D514" i="2"/>
  <c r="E514" i="2" s="1"/>
  <c r="G514" i="2" s="1"/>
  <c r="F514" i="2" s="1"/>
  <c r="H514" i="2" s="1"/>
  <c r="I514" i="2" s="1"/>
  <c r="C515" i="2" s="1"/>
  <c r="B514" i="2"/>
  <c r="F394" i="4"/>
  <c r="H394" i="4" s="1"/>
  <c r="I394" i="4" s="1"/>
  <c r="C395" i="4" s="1"/>
  <c r="B395" i="4" s="1"/>
  <c r="D419" i="6" l="1"/>
  <c r="E419" i="6" s="1"/>
  <c r="G419" i="6" s="1"/>
  <c r="F419" i="6" s="1"/>
  <c r="B419" i="6"/>
  <c r="D415" i="5"/>
  <c r="E415" i="5" s="1"/>
  <c r="G415" i="5" s="1"/>
  <c r="F415" i="5" s="1"/>
  <c r="B415" i="5"/>
  <c r="D515" i="2"/>
  <c r="E515" i="2" s="1"/>
  <c r="G515" i="2" s="1"/>
  <c r="F515" i="2" s="1"/>
  <c r="H515" i="2" s="1"/>
  <c r="I515" i="2" s="1"/>
  <c r="C516" i="2" s="1"/>
  <c r="B515" i="2"/>
  <c r="D395" i="4"/>
  <c r="E395" i="4" s="1"/>
  <c r="G395" i="4" s="1"/>
  <c r="F395" i="4" s="1"/>
  <c r="H419" i="6" l="1"/>
  <c r="I419" i="6" s="1"/>
  <c r="C420" i="6" s="1"/>
  <c r="H415" i="5"/>
  <c r="I415" i="5" s="1"/>
  <c r="C416" i="5" s="1"/>
  <c r="D516" i="2"/>
  <c r="E516" i="2" s="1"/>
  <c r="G516" i="2" s="1"/>
  <c r="B516" i="2"/>
  <c r="H395" i="4"/>
  <c r="I395" i="4" s="1"/>
  <c r="C396" i="4" s="1"/>
  <c r="B396" i="4" s="1"/>
  <c r="D420" i="6" l="1"/>
  <c r="E420" i="6" s="1"/>
  <c r="G420" i="6" s="1"/>
  <c r="F420" i="6" s="1"/>
  <c r="B420" i="6"/>
  <c r="D416" i="5"/>
  <c r="E416" i="5" s="1"/>
  <c r="G416" i="5" s="1"/>
  <c r="F416" i="5" s="1"/>
  <c r="B416" i="5"/>
  <c r="D396" i="4"/>
  <c r="E396" i="4" s="1"/>
  <c r="G396" i="4" s="1"/>
  <c r="F516" i="2"/>
  <c r="H516" i="2" s="1"/>
  <c r="I516" i="2" s="1"/>
  <c r="C517" i="2" s="1"/>
  <c r="H420" i="6" l="1"/>
  <c r="I420" i="6" s="1"/>
  <c r="C421" i="6" s="1"/>
  <c r="H416" i="5"/>
  <c r="I416" i="5" s="1"/>
  <c r="C417" i="5" s="1"/>
  <c r="D517" i="2"/>
  <c r="E517" i="2" s="1"/>
  <c r="G517" i="2" s="1"/>
  <c r="B517" i="2"/>
  <c r="F396" i="4"/>
  <c r="H396" i="4" s="1"/>
  <c r="I396" i="4" s="1"/>
  <c r="C397" i="4" s="1"/>
  <c r="B397" i="4" s="1"/>
  <c r="B421" i="6" l="1"/>
  <c r="D421" i="6"/>
  <c r="E421" i="6" s="1"/>
  <c r="G421" i="6" s="1"/>
  <c r="F421" i="6" s="1"/>
  <c r="B417" i="5"/>
  <c r="D417" i="5"/>
  <c r="E417" i="5" s="1"/>
  <c r="G417" i="5" s="1"/>
  <c r="F417" i="5" s="1"/>
  <c r="D397" i="4"/>
  <c r="E397" i="4" s="1"/>
  <c r="G397" i="4" s="1"/>
  <c r="F517" i="2"/>
  <c r="H517" i="2" s="1"/>
  <c r="I517" i="2" s="1"/>
  <c r="C518" i="2" s="1"/>
  <c r="H421" i="6" l="1"/>
  <c r="I421" i="6" s="1"/>
  <c r="C422" i="6" s="1"/>
  <c r="H417" i="5"/>
  <c r="I417" i="5" s="1"/>
  <c r="C418" i="5" s="1"/>
  <c r="D518" i="2"/>
  <c r="E518" i="2" s="1"/>
  <c r="G518" i="2" s="1"/>
  <c r="F518" i="2" s="1"/>
  <c r="H518" i="2" s="1"/>
  <c r="I518" i="2" s="1"/>
  <c r="C519" i="2" s="1"/>
  <c r="B518" i="2"/>
  <c r="F397" i="4"/>
  <c r="H397" i="4" s="1"/>
  <c r="I397" i="4" s="1"/>
  <c r="C398" i="4" s="1"/>
  <c r="B398" i="4" s="1"/>
  <c r="D422" i="6" l="1"/>
  <c r="E422" i="6" s="1"/>
  <c r="G422" i="6" s="1"/>
  <c r="F422" i="6" s="1"/>
  <c r="B422" i="6"/>
  <c r="D418" i="5"/>
  <c r="E418" i="5" s="1"/>
  <c r="G418" i="5" s="1"/>
  <c r="F418" i="5" s="1"/>
  <c r="H418" i="5" s="1"/>
  <c r="I418" i="5" s="1"/>
  <c r="C419" i="5" s="1"/>
  <c r="B418" i="5"/>
  <c r="D519" i="2"/>
  <c r="E519" i="2" s="1"/>
  <c r="G519" i="2" s="1"/>
  <c r="B519" i="2"/>
  <c r="D398" i="4"/>
  <c r="E398" i="4" s="1"/>
  <c r="G398" i="4" s="1"/>
  <c r="H422" i="6" l="1"/>
  <c r="I422" i="6" s="1"/>
  <c r="C423" i="6" s="1"/>
  <c r="B419" i="5"/>
  <c r="D419" i="5"/>
  <c r="E419" i="5" s="1"/>
  <c r="G419" i="5" s="1"/>
  <c r="F419" i="5" s="1"/>
  <c r="F398" i="4"/>
  <c r="H398" i="4" s="1"/>
  <c r="I398" i="4" s="1"/>
  <c r="C399" i="4" s="1"/>
  <c r="B399" i="4" s="1"/>
  <c r="F519" i="2"/>
  <c r="H519" i="2" s="1"/>
  <c r="I519" i="2" s="1"/>
  <c r="C520" i="2" s="1"/>
  <c r="D423" i="6" l="1"/>
  <c r="E423" i="6" s="1"/>
  <c r="G423" i="6" s="1"/>
  <c r="F423" i="6" s="1"/>
  <c r="B423" i="6"/>
  <c r="H419" i="5"/>
  <c r="I419" i="5" s="1"/>
  <c r="C420" i="5" s="1"/>
  <c r="D520" i="2"/>
  <c r="E520" i="2" s="1"/>
  <c r="G520" i="2" s="1"/>
  <c r="B520" i="2"/>
  <c r="D399" i="4"/>
  <c r="E399" i="4" s="1"/>
  <c r="G399" i="4" s="1"/>
  <c r="H423" i="6" l="1"/>
  <c r="I423" i="6" s="1"/>
  <c r="C424" i="6" s="1"/>
  <c r="B420" i="5"/>
  <c r="D420" i="5"/>
  <c r="E420" i="5" s="1"/>
  <c r="G420" i="5" s="1"/>
  <c r="F420" i="5" s="1"/>
  <c r="F399" i="4"/>
  <c r="H399" i="4" s="1"/>
  <c r="I399" i="4" s="1"/>
  <c r="C400" i="4" s="1"/>
  <c r="B400" i="4" s="1"/>
  <c r="F520" i="2"/>
  <c r="H520" i="2" s="1"/>
  <c r="I520" i="2" s="1"/>
  <c r="C521" i="2" s="1"/>
  <c r="B424" i="6" l="1"/>
  <c r="D424" i="6"/>
  <c r="E424" i="6" s="1"/>
  <c r="G424" i="6" s="1"/>
  <c r="F424" i="6" s="1"/>
  <c r="H420" i="5"/>
  <c r="I420" i="5" s="1"/>
  <c r="C421" i="5" s="1"/>
  <c r="D521" i="2"/>
  <c r="E521" i="2" s="1"/>
  <c r="G521" i="2" s="1"/>
  <c r="F521" i="2" s="1"/>
  <c r="H521" i="2" s="1"/>
  <c r="I521" i="2" s="1"/>
  <c r="C522" i="2" s="1"/>
  <c r="B521" i="2"/>
  <c r="D400" i="4"/>
  <c r="E400" i="4" s="1"/>
  <c r="G400" i="4" s="1"/>
  <c r="H424" i="6" l="1"/>
  <c r="I424" i="6" s="1"/>
  <c r="C425" i="6" s="1"/>
  <c r="B421" i="5"/>
  <c r="D421" i="5"/>
  <c r="E421" i="5" s="1"/>
  <c r="G421" i="5" s="1"/>
  <c r="F421" i="5" s="1"/>
  <c r="D522" i="2"/>
  <c r="E522" i="2" s="1"/>
  <c r="G522" i="2" s="1"/>
  <c r="F522" i="2" s="1"/>
  <c r="H522" i="2" s="1"/>
  <c r="I522" i="2" s="1"/>
  <c r="C523" i="2" s="1"/>
  <c r="B522" i="2"/>
  <c r="F400" i="4"/>
  <c r="H400" i="4" s="1"/>
  <c r="I400" i="4" s="1"/>
  <c r="C401" i="4" s="1"/>
  <c r="B401" i="4" s="1"/>
  <c r="D425" i="6" l="1"/>
  <c r="E425" i="6" s="1"/>
  <c r="G425" i="6" s="1"/>
  <c r="F425" i="6" s="1"/>
  <c r="B425" i="6"/>
  <c r="H421" i="5"/>
  <c r="I421" i="5" s="1"/>
  <c r="C422" i="5" s="1"/>
  <c r="D523" i="2"/>
  <c r="E523" i="2" s="1"/>
  <c r="G523" i="2" s="1"/>
  <c r="F523" i="2" s="1"/>
  <c r="H523" i="2" s="1"/>
  <c r="I523" i="2" s="1"/>
  <c r="C524" i="2" s="1"/>
  <c r="B523" i="2"/>
  <c r="D401" i="4"/>
  <c r="E401" i="4" s="1"/>
  <c r="G401" i="4" s="1"/>
  <c r="H425" i="6" l="1"/>
  <c r="I425" i="6" s="1"/>
  <c r="C426" i="6" s="1"/>
  <c r="D422" i="5"/>
  <c r="E422" i="5" s="1"/>
  <c r="G422" i="5" s="1"/>
  <c r="F422" i="5" s="1"/>
  <c r="B422" i="5"/>
  <c r="D524" i="2"/>
  <c r="E524" i="2" s="1"/>
  <c r="G524" i="2" s="1"/>
  <c r="F524" i="2" s="1"/>
  <c r="H524" i="2" s="1"/>
  <c r="I524" i="2" s="1"/>
  <c r="C525" i="2" s="1"/>
  <c r="B524" i="2"/>
  <c r="F401" i="4"/>
  <c r="H401" i="4" s="1"/>
  <c r="I401" i="4" s="1"/>
  <c r="C402" i="4" s="1"/>
  <c r="B402" i="4" s="1"/>
  <c r="D426" i="6" l="1"/>
  <c r="E426" i="6" s="1"/>
  <c r="G426" i="6" s="1"/>
  <c r="F426" i="6" s="1"/>
  <c r="B426" i="6"/>
  <c r="H422" i="5"/>
  <c r="I422" i="5" s="1"/>
  <c r="C423" i="5" s="1"/>
  <c r="D525" i="2"/>
  <c r="E525" i="2" s="1"/>
  <c r="G525" i="2" s="1"/>
  <c r="F525" i="2" s="1"/>
  <c r="H525" i="2" s="1"/>
  <c r="I525" i="2" s="1"/>
  <c r="C526" i="2" s="1"/>
  <c r="B525" i="2"/>
  <c r="D402" i="4"/>
  <c r="E402" i="4" s="1"/>
  <c r="G402" i="4" s="1"/>
  <c r="H426" i="6" l="1"/>
  <c r="I426" i="6" s="1"/>
  <c r="C427" i="6" s="1"/>
  <c r="D423" i="5"/>
  <c r="E423" i="5" s="1"/>
  <c r="G423" i="5" s="1"/>
  <c r="F423" i="5" s="1"/>
  <c r="B423" i="5"/>
  <c r="D526" i="2"/>
  <c r="E526" i="2" s="1"/>
  <c r="G526" i="2" s="1"/>
  <c r="F526" i="2" s="1"/>
  <c r="H526" i="2" s="1"/>
  <c r="I526" i="2" s="1"/>
  <c r="C527" i="2" s="1"/>
  <c r="B526" i="2"/>
  <c r="F402" i="4"/>
  <c r="H402" i="4" s="1"/>
  <c r="I402" i="4" s="1"/>
  <c r="C403" i="4" s="1"/>
  <c r="B403" i="4" s="1"/>
  <c r="B427" i="6" l="1"/>
  <c r="D427" i="6"/>
  <c r="E427" i="6" s="1"/>
  <c r="G427" i="6" s="1"/>
  <c r="F427" i="6" s="1"/>
  <c r="H423" i="5"/>
  <c r="I423" i="5" s="1"/>
  <c r="C424" i="5" s="1"/>
  <c r="D527" i="2"/>
  <c r="E527" i="2" s="1"/>
  <c r="G527" i="2" s="1"/>
  <c r="F527" i="2" s="1"/>
  <c r="H527" i="2" s="1"/>
  <c r="I527" i="2" s="1"/>
  <c r="C528" i="2" s="1"/>
  <c r="B527" i="2"/>
  <c r="D403" i="4"/>
  <c r="E403" i="4" s="1"/>
  <c r="G403" i="4" s="1"/>
  <c r="H427" i="6" l="1"/>
  <c r="I427" i="6" s="1"/>
  <c r="C428" i="6" s="1"/>
  <c r="D424" i="5"/>
  <c r="E424" i="5" s="1"/>
  <c r="G424" i="5" s="1"/>
  <c r="F424" i="5" s="1"/>
  <c r="B424" i="5"/>
  <c r="D528" i="2"/>
  <c r="E528" i="2" s="1"/>
  <c r="G528" i="2" s="1"/>
  <c r="B528" i="2"/>
  <c r="F403" i="4"/>
  <c r="H403" i="4" s="1"/>
  <c r="I403" i="4" s="1"/>
  <c r="C404" i="4" s="1"/>
  <c r="B404" i="4" s="1"/>
  <c r="D428" i="6" l="1"/>
  <c r="E428" i="6" s="1"/>
  <c r="G428" i="6" s="1"/>
  <c r="F428" i="6" s="1"/>
  <c r="B428" i="6"/>
  <c r="H424" i="5"/>
  <c r="I424" i="5" s="1"/>
  <c r="C425" i="5" s="1"/>
  <c r="D404" i="4"/>
  <c r="E404" i="4" s="1"/>
  <c r="G404" i="4" s="1"/>
  <c r="F404" i="4" s="1"/>
  <c r="F528" i="2"/>
  <c r="H528" i="2" s="1"/>
  <c r="I528" i="2" s="1"/>
  <c r="C529" i="2" s="1"/>
  <c r="H428" i="6" l="1"/>
  <c r="I428" i="6" s="1"/>
  <c r="C429" i="6" s="1"/>
  <c r="D425" i="5"/>
  <c r="E425" i="5" s="1"/>
  <c r="G425" i="5" s="1"/>
  <c r="F425" i="5" s="1"/>
  <c r="B425" i="5"/>
  <c r="D529" i="2"/>
  <c r="E529" i="2" s="1"/>
  <c r="G529" i="2" s="1"/>
  <c r="B529" i="2"/>
  <c r="H404" i="4"/>
  <c r="I404" i="4" s="1"/>
  <c r="C405" i="4" s="1"/>
  <c r="B405" i="4" s="1"/>
  <c r="D429" i="6" l="1"/>
  <c r="E429" i="6" s="1"/>
  <c r="G429" i="6" s="1"/>
  <c r="F429" i="6" s="1"/>
  <c r="B429" i="6"/>
  <c r="H425" i="5"/>
  <c r="I425" i="5" s="1"/>
  <c r="C426" i="5" s="1"/>
  <c r="D405" i="4"/>
  <c r="E405" i="4" s="1"/>
  <c r="G405" i="4" s="1"/>
  <c r="F529" i="2"/>
  <c r="H529" i="2" s="1"/>
  <c r="I529" i="2" s="1"/>
  <c r="C530" i="2" s="1"/>
  <c r="H429" i="6" l="1"/>
  <c r="I429" i="6" s="1"/>
  <c r="C430" i="6" s="1"/>
  <c r="D426" i="5"/>
  <c r="E426" i="5" s="1"/>
  <c r="G426" i="5" s="1"/>
  <c r="F426" i="5" s="1"/>
  <c r="B426" i="5"/>
  <c r="D530" i="2"/>
  <c r="E530" i="2" s="1"/>
  <c r="G530" i="2" s="1"/>
  <c r="F530" i="2" s="1"/>
  <c r="H530" i="2" s="1"/>
  <c r="I530" i="2" s="1"/>
  <c r="C531" i="2" s="1"/>
  <c r="B530" i="2"/>
  <c r="F405" i="4"/>
  <c r="H405" i="4" s="1"/>
  <c r="I405" i="4" s="1"/>
  <c r="C406" i="4" s="1"/>
  <c r="B406" i="4" s="1"/>
  <c r="D430" i="6" l="1"/>
  <c r="E430" i="6" s="1"/>
  <c r="G430" i="6" s="1"/>
  <c r="F430" i="6" s="1"/>
  <c r="B430" i="6"/>
  <c r="H426" i="5"/>
  <c r="I426" i="5" s="1"/>
  <c r="C427" i="5" s="1"/>
  <c r="D531" i="2"/>
  <c r="E531" i="2" s="1"/>
  <c r="G531" i="2" s="1"/>
  <c r="F531" i="2" s="1"/>
  <c r="H531" i="2" s="1"/>
  <c r="I531" i="2" s="1"/>
  <c r="C532" i="2" s="1"/>
  <c r="B531" i="2"/>
  <c r="D406" i="4"/>
  <c r="E406" i="4" s="1"/>
  <c r="G406" i="4" s="1"/>
  <c r="H430" i="6" l="1"/>
  <c r="I430" i="6" s="1"/>
  <c r="C431" i="6" s="1"/>
  <c r="D427" i="5"/>
  <c r="E427" i="5" s="1"/>
  <c r="G427" i="5" s="1"/>
  <c r="F427" i="5" s="1"/>
  <c r="B427" i="5"/>
  <c r="D532" i="2"/>
  <c r="E532" i="2" s="1"/>
  <c r="G532" i="2" s="1"/>
  <c r="B532" i="2"/>
  <c r="F406" i="4"/>
  <c r="H406" i="4" s="1"/>
  <c r="I406" i="4" s="1"/>
  <c r="C407" i="4" s="1"/>
  <c r="B407" i="4" s="1"/>
  <c r="D431" i="6" l="1"/>
  <c r="E431" i="6" s="1"/>
  <c r="G431" i="6" s="1"/>
  <c r="F431" i="6" s="1"/>
  <c r="B431" i="6"/>
  <c r="H427" i="5"/>
  <c r="I427" i="5" s="1"/>
  <c r="C428" i="5" s="1"/>
  <c r="D407" i="4"/>
  <c r="E407" i="4" s="1"/>
  <c r="G407" i="4" s="1"/>
  <c r="F532" i="2"/>
  <c r="H532" i="2" s="1"/>
  <c r="I532" i="2" s="1"/>
  <c r="C533" i="2" s="1"/>
  <c r="H431" i="6" l="1"/>
  <c r="I431" i="6" s="1"/>
  <c r="C432" i="6" s="1"/>
  <c r="D428" i="5"/>
  <c r="E428" i="5" s="1"/>
  <c r="G428" i="5" s="1"/>
  <c r="F428" i="5" s="1"/>
  <c r="B428" i="5"/>
  <c r="D533" i="2"/>
  <c r="E533" i="2" s="1"/>
  <c r="G533" i="2" s="1"/>
  <c r="B533" i="2"/>
  <c r="F407" i="4"/>
  <c r="H407" i="4" s="1"/>
  <c r="I407" i="4" s="1"/>
  <c r="C408" i="4" s="1"/>
  <c r="B408" i="4" s="1"/>
  <c r="D432" i="6" l="1"/>
  <c r="E432" i="6" s="1"/>
  <c r="G432" i="6" s="1"/>
  <c r="F432" i="6" s="1"/>
  <c r="B432" i="6"/>
  <c r="H428" i="5"/>
  <c r="I428" i="5" s="1"/>
  <c r="C429" i="5" s="1"/>
  <c r="D408" i="4"/>
  <c r="E408" i="4" s="1"/>
  <c r="G408" i="4" s="1"/>
  <c r="F533" i="2"/>
  <c r="H533" i="2" s="1"/>
  <c r="I533" i="2" s="1"/>
  <c r="C534" i="2" s="1"/>
  <c r="H432" i="6" l="1"/>
  <c r="I432" i="6" s="1"/>
  <c r="C433" i="6" s="1"/>
  <c r="D429" i="5"/>
  <c r="E429" i="5" s="1"/>
  <c r="G429" i="5" s="1"/>
  <c r="F429" i="5" s="1"/>
  <c r="B429" i="5"/>
  <c r="D534" i="2"/>
  <c r="E534" i="2" s="1"/>
  <c r="G534" i="2" s="1"/>
  <c r="B534" i="2"/>
  <c r="F408" i="4"/>
  <c r="H408" i="4" s="1"/>
  <c r="I408" i="4" s="1"/>
  <c r="C409" i="4" s="1"/>
  <c r="B409" i="4" s="1"/>
  <c r="D433" i="6" l="1"/>
  <c r="E433" i="6" s="1"/>
  <c r="G433" i="6" s="1"/>
  <c r="F433" i="6" s="1"/>
  <c r="B433" i="6"/>
  <c r="H429" i="5"/>
  <c r="I429" i="5" s="1"/>
  <c r="C430" i="5" s="1"/>
  <c r="D409" i="4"/>
  <c r="E409" i="4" s="1"/>
  <c r="G409" i="4" s="1"/>
  <c r="F534" i="2"/>
  <c r="H534" i="2" s="1"/>
  <c r="I534" i="2" s="1"/>
  <c r="C535" i="2" s="1"/>
  <c r="H433" i="6" l="1"/>
  <c r="I433" i="6" s="1"/>
  <c r="C434" i="6" s="1"/>
  <c r="B430" i="5"/>
  <c r="D430" i="5"/>
  <c r="E430" i="5" s="1"/>
  <c r="G430" i="5" s="1"/>
  <c r="F430" i="5" s="1"/>
  <c r="D535" i="2"/>
  <c r="E535" i="2" s="1"/>
  <c r="G535" i="2" s="1"/>
  <c r="B535" i="2"/>
  <c r="F409" i="4"/>
  <c r="H409" i="4" s="1"/>
  <c r="I409" i="4" s="1"/>
  <c r="C410" i="4" s="1"/>
  <c r="B410" i="4" s="1"/>
  <c r="D434" i="6" l="1"/>
  <c r="E434" i="6" s="1"/>
  <c r="G434" i="6" s="1"/>
  <c r="F434" i="6" s="1"/>
  <c r="B434" i="6"/>
  <c r="H430" i="5"/>
  <c r="I430" i="5" s="1"/>
  <c r="C431" i="5" s="1"/>
  <c r="D410" i="4"/>
  <c r="E410" i="4" s="1"/>
  <c r="G410" i="4" s="1"/>
  <c r="F535" i="2"/>
  <c r="H535" i="2" s="1"/>
  <c r="I535" i="2" s="1"/>
  <c r="C536" i="2" s="1"/>
  <c r="H434" i="6" l="1"/>
  <c r="I434" i="6" s="1"/>
  <c r="C435" i="6" s="1"/>
  <c r="B431" i="5"/>
  <c r="D431" i="5"/>
  <c r="E431" i="5" s="1"/>
  <c r="G431" i="5" s="1"/>
  <c r="F431" i="5" s="1"/>
  <c r="D536" i="2"/>
  <c r="E536" i="2" s="1"/>
  <c r="G536" i="2" s="1"/>
  <c r="F536" i="2" s="1"/>
  <c r="H536" i="2" s="1"/>
  <c r="I536" i="2" s="1"/>
  <c r="C537" i="2" s="1"/>
  <c r="B536" i="2"/>
  <c r="F410" i="4"/>
  <c r="H410" i="4" s="1"/>
  <c r="I410" i="4" s="1"/>
  <c r="C411" i="4" s="1"/>
  <c r="B411" i="4" s="1"/>
  <c r="D435" i="6" l="1"/>
  <c r="E435" i="6" s="1"/>
  <c r="G435" i="6" s="1"/>
  <c r="F435" i="6" s="1"/>
  <c r="B435" i="6"/>
  <c r="H431" i="5"/>
  <c r="I431" i="5" s="1"/>
  <c r="C432" i="5" s="1"/>
  <c r="D537" i="2"/>
  <c r="E537" i="2" s="1"/>
  <c r="G537" i="2" s="1"/>
  <c r="B537" i="2"/>
  <c r="D411" i="4"/>
  <c r="E411" i="4" s="1"/>
  <c r="G411" i="4" s="1"/>
  <c r="H435" i="6" l="1"/>
  <c r="I435" i="6" s="1"/>
  <c r="C436" i="6" s="1"/>
  <c r="B432" i="5"/>
  <c r="D432" i="5"/>
  <c r="E432" i="5" s="1"/>
  <c r="G432" i="5" s="1"/>
  <c r="F432" i="5" s="1"/>
  <c r="F411" i="4"/>
  <c r="H411" i="4" s="1"/>
  <c r="I411" i="4" s="1"/>
  <c r="C412" i="4" s="1"/>
  <c r="B412" i="4" s="1"/>
  <c r="F537" i="2"/>
  <c r="H537" i="2" s="1"/>
  <c r="I537" i="2" s="1"/>
  <c r="C538" i="2" s="1"/>
  <c r="D436" i="6" l="1"/>
  <c r="E436" i="6" s="1"/>
  <c r="G436" i="6" s="1"/>
  <c r="F436" i="6" s="1"/>
  <c r="B436" i="6"/>
  <c r="H432" i="5"/>
  <c r="I432" i="5" s="1"/>
  <c r="C433" i="5" s="1"/>
  <c r="D538" i="2"/>
  <c r="E538" i="2" s="1"/>
  <c r="G538" i="2" s="1"/>
  <c r="B538" i="2"/>
  <c r="D412" i="4"/>
  <c r="E412" i="4" s="1"/>
  <c r="G412" i="4" s="1"/>
  <c r="H436" i="6" l="1"/>
  <c r="I436" i="6" s="1"/>
  <c r="C437" i="6" s="1"/>
  <c r="B433" i="5"/>
  <c r="D433" i="5"/>
  <c r="E433" i="5" s="1"/>
  <c r="G433" i="5" s="1"/>
  <c r="F433" i="5" s="1"/>
  <c r="F412" i="4"/>
  <c r="H412" i="4" s="1"/>
  <c r="I412" i="4" s="1"/>
  <c r="C413" i="4" s="1"/>
  <c r="B413" i="4" s="1"/>
  <c r="F538" i="2"/>
  <c r="H538" i="2" s="1"/>
  <c r="I538" i="2" s="1"/>
  <c r="C539" i="2" s="1"/>
  <c r="D437" i="6" l="1"/>
  <c r="E437" i="6" s="1"/>
  <c r="G437" i="6" s="1"/>
  <c r="F437" i="6" s="1"/>
  <c r="B437" i="6"/>
  <c r="H433" i="5"/>
  <c r="I433" i="5" s="1"/>
  <c r="C434" i="5" s="1"/>
  <c r="D539" i="2"/>
  <c r="E539" i="2" s="1"/>
  <c r="G539" i="2" s="1"/>
  <c r="B539" i="2"/>
  <c r="D413" i="4"/>
  <c r="E413" i="4" s="1"/>
  <c r="G413" i="4" s="1"/>
  <c r="H437" i="6" l="1"/>
  <c r="I437" i="6" s="1"/>
  <c r="C438" i="6" s="1"/>
  <c r="B434" i="5"/>
  <c r="D434" i="5"/>
  <c r="E434" i="5" s="1"/>
  <c r="G434" i="5" s="1"/>
  <c r="F434" i="5" s="1"/>
  <c r="F413" i="4"/>
  <c r="H413" i="4" s="1"/>
  <c r="I413" i="4" s="1"/>
  <c r="C414" i="4" s="1"/>
  <c r="B414" i="4" s="1"/>
  <c r="F539" i="2"/>
  <c r="H539" i="2" s="1"/>
  <c r="I539" i="2" s="1"/>
  <c r="C540" i="2" s="1"/>
  <c r="D438" i="6" l="1"/>
  <c r="E438" i="6" s="1"/>
  <c r="G438" i="6" s="1"/>
  <c r="F438" i="6" s="1"/>
  <c r="B438" i="6"/>
  <c r="H434" i="5"/>
  <c r="I434" i="5" s="1"/>
  <c r="C435" i="5" s="1"/>
  <c r="D540" i="2"/>
  <c r="E540" i="2" s="1"/>
  <c r="G540" i="2" s="1"/>
  <c r="F540" i="2" s="1"/>
  <c r="H540" i="2" s="1"/>
  <c r="I540" i="2" s="1"/>
  <c r="C541" i="2" s="1"/>
  <c r="B540" i="2"/>
  <c r="D414" i="4"/>
  <c r="E414" i="4" s="1"/>
  <c r="G414" i="4" s="1"/>
  <c r="H438" i="6" l="1"/>
  <c r="I438" i="6" s="1"/>
  <c r="C439" i="6" s="1"/>
  <c r="B435" i="5"/>
  <c r="D435" i="5"/>
  <c r="E435" i="5" s="1"/>
  <c r="G435" i="5" s="1"/>
  <c r="F435" i="5" s="1"/>
  <c r="D541" i="2"/>
  <c r="E541" i="2" s="1"/>
  <c r="G541" i="2" s="1"/>
  <c r="F541" i="2" s="1"/>
  <c r="H541" i="2" s="1"/>
  <c r="I541" i="2" s="1"/>
  <c r="C542" i="2" s="1"/>
  <c r="B541" i="2"/>
  <c r="F414" i="4"/>
  <c r="H414" i="4" s="1"/>
  <c r="I414" i="4" s="1"/>
  <c r="C415" i="4" s="1"/>
  <c r="B415" i="4" s="1"/>
  <c r="B439" i="6" l="1"/>
  <c r="D439" i="6"/>
  <c r="E439" i="6" s="1"/>
  <c r="G439" i="6" s="1"/>
  <c r="F439" i="6" s="1"/>
  <c r="H435" i="5"/>
  <c r="I435" i="5" s="1"/>
  <c r="C436" i="5" s="1"/>
  <c r="D542" i="2"/>
  <c r="E542" i="2" s="1"/>
  <c r="G542" i="2" s="1"/>
  <c r="B542" i="2"/>
  <c r="D415" i="4"/>
  <c r="E415" i="4" s="1"/>
  <c r="G415" i="4" s="1"/>
  <c r="H439" i="6" l="1"/>
  <c r="I439" i="6" s="1"/>
  <c r="C440" i="6" s="1"/>
  <c r="B436" i="5"/>
  <c r="D436" i="5"/>
  <c r="E436" i="5" s="1"/>
  <c r="G436" i="5" s="1"/>
  <c r="F436" i="5" s="1"/>
  <c r="F415" i="4"/>
  <c r="H415" i="4" s="1"/>
  <c r="I415" i="4" s="1"/>
  <c r="C416" i="4" s="1"/>
  <c r="B416" i="4" s="1"/>
  <c r="F542" i="2"/>
  <c r="H542" i="2" s="1"/>
  <c r="I542" i="2" s="1"/>
  <c r="C543" i="2" s="1"/>
  <c r="D440" i="6" l="1"/>
  <c r="E440" i="6" s="1"/>
  <c r="G440" i="6" s="1"/>
  <c r="F440" i="6" s="1"/>
  <c r="B440" i="6"/>
  <c r="H436" i="5"/>
  <c r="I436" i="5" s="1"/>
  <c r="C437" i="5" s="1"/>
  <c r="D543" i="2"/>
  <c r="E543" i="2" s="1"/>
  <c r="G543" i="2" s="1"/>
  <c r="F543" i="2" s="1"/>
  <c r="H543" i="2" s="1"/>
  <c r="I543" i="2" s="1"/>
  <c r="C544" i="2" s="1"/>
  <c r="B543" i="2"/>
  <c r="D416" i="4"/>
  <c r="E416" i="4" s="1"/>
  <c r="G416" i="4" s="1"/>
  <c r="H440" i="6" l="1"/>
  <c r="I440" i="6" s="1"/>
  <c r="C441" i="6" s="1"/>
  <c r="B437" i="5"/>
  <c r="D437" i="5"/>
  <c r="E437" i="5" s="1"/>
  <c r="G437" i="5" s="1"/>
  <c r="F437" i="5" s="1"/>
  <c r="D544" i="2"/>
  <c r="E544" i="2" s="1"/>
  <c r="G544" i="2" s="1"/>
  <c r="F544" i="2" s="1"/>
  <c r="B544" i="2"/>
  <c r="F416" i="4"/>
  <c r="H416" i="4" s="1"/>
  <c r="I416" i="4" s="1"/>
  <c r="C417" i="4" s="1"/>
  <c r="B417" i="4" s="1"/>
  <c r="D441" i="6" l="1"/>
  <c r="E441" i="6" s="1"/>
  <c r="G441" i="6" s="1"/>
  <c r="F441" i="6" s="1"/>
  <c r="B441" i="6"/>
  <c r="H437" i="5"/>
  <c r="I437" i="5" s="1"/>
  <c r="C438" i="5" s="1"/>
  <c r="H544" i="2"/>
  <c r="I544" i="2" s="1"/>
  <c r="C545" i="2" s="1"/>
  <c r="D417" i="4"/>
  <c r="E417" i="4" s="1"/>
  <c r="G417" i="4" s="1"/>
  <c r="H441" i="6" l="1"/>
  <c r="I441" i="6" s="1"/>
  <c r="C442" i="6" s="1"/>
  <c r="B438" i="5"/>
  <c r="D438" i="5"/>
  <c r="E438" i="5" s="1"/>
  <c r="G438" i="5" s="1"/>
  <c r="F438" i="5" s="1"/>
  <c r="D545" i="2"/>
  <c r="E545" i="2" s="1"/>
  <c r="G545" i="2" s="1"/>
  <c r="F545" i="2" s="1"/>
  <c r="H545" i="2" s="1"/>
  <c r="I545" i="2" s="1"/>
  <c r="C546" i="2" s="1"/>
  <c r="B545" i="2"/>
  <c r="F417" i="4"/>
  <c r="H417" i="4" s="1"/>
  <c r="I417" i="4" s="1"/>
  <c r="C418" i="4" s="1"/>
  <c r="B418" i="4" s="1"/>
  <c r="D442" i="6" l="1"/>
  <c r="E442" i="6" s="1"/>
  <c r="G442" i="6" s="1"/>
  <c r="F442" i="6" s="1"/>
  <c r="B442" i="6"/>
  <c r="H438" i="5"/>
  <c r="I438" i="5" s="1"/>
  <c r="C439" i="5" s="1"/>
  <c r="D546" i="2"/>
  <c r="E546" i="2" s="1"/>
  <c r="G546" i="2" s="1"/>
  <c r="F546" i="2" s="1"/>
  <c r="H546" i="2" s="1"/>
  <c r="I546" i="2" s="1"/>
  <c r="C547" i="2" s="1"/>
  <c r="B546" i="2"/>
  <c r="D418" i="4"/>
  <c r="E418" i="4" s="1"/>
  <c r="G418" i="4" s="1"/>
  <c r="H442" i="6" l="1"/>
  <c r="I442" i="6" s="1"/>
  <c r="C443" i="6" s="1"/>
  <c r="B439" i="5"/>
  <c r="D439" i="5"/>
  <c r="E439" i="5" s="1"/>
  <c r="G439" i="5" s="1"/>
  <c r="F439" i="5" s="1"/>
  <c r="D547" i="2"/>
  <c r="E547" i="2" s="1"/>
  <c r="G547" i="2" s="1"/>
  <c r="F547" i="2" s="1"/>
  <c r="H547" i="2" s="1"/>
  <c r="I547" i="2" s="1"/>
  <c r="C548" i="2" s="1"/>
  <c r="B547" i="2"/>
  <c r="F418" i="4"/>
  <c r="H418" i="4" s="1"/>
  <c r="I418" i="4" s="1"/>
  <c r="C419" i="4" s="1"/>
  <c r="B419" i="4" s="1"/>
  <c r="B443" i="6" l="1"/>
  <c r="D443" i="6"/>
  <c r="E443" i="6" s="1"/>
  <c r="G443" i="6" s="1"/>
  <c r="F443" i="6" s="1"/>
  <c r="H439" i="5"/>
  <c r="I439" i="5" s="1"/>
  <c r="C440" i="5" s="1"/>
  <c r="D548" i="2"/>
  <c r="E548" i="2" s="1"/>
  <c r="G548" i="2" s="1"/>
  <c r="F548" i="2" s="1"/>
  <c r="H548" i="2" s="1"/>
  <c r="I548" i="2" s="1"/>
  <c r="C549" i="2" s="1"/>
  <c r="B548" i="2"/>
  <c r="D419" i="4"/>
  <c r="E419" i="4" s="1"/>
  <c r="G419" i="4" s="1"/>
  <c r="H443" i="6" l="1"/>
  <c r="I443" i="6" s="1"/>
  <c r="C444" i="6" s="1"/>
  <c r="B440" i="5"/>
  <c r="D440" i="5"/>
  <c r="E440" i="5" s="1"/>
  <c r="G440" i="5" s="1"/>
  <c r="F440" i="5" s="1"/>
  <c r="D549" i="2"/>
  <c r="E549" i="2" s="1"/>
  <c r="G549" i="2" s="1"/>
  <c r="F549" i="2" s="1"/>
  <c r="H549" i="2" s="1"/>
  <c r="I549" i="2" s="1"/>
  <c r="C550" i="2" s="1"/>
  <c r="B549" i="2"/>
  <c r="F419" i="4"/>
  <c r="H419" i="4" s="1"/>
  <c r="I419" i="4" s="1"/>
  <c r="C420" i="4" s="1"/>
  <c r="B420" i="4" s="1"/>
  <c r="D444" i="6" l="1"/>
  <c r="E444" i="6" s="1"/>
  <c r="G444" i="6" s="1"/>
  <c r="F444" i="6" s="1"/>
  <c r="B444" i="6"/>
  <c r="H440" i="5"/>
  <c r="I440" i="5" s="1"/>
  <c r="C441" i="5" s="1"/>
  <c r="D550" i="2"/>
  <c r="E550" i="2" s="1"/>
  <c r="G550" i="2" s="1"/>
  <c r="F550" i="2" s="1"/>
  <c r="H550" i="2" s="1"/>
  <c r="I550" i="2" s="1"/>
  <c r="C551" i="2" s="1"/>
  <c r="B550" i="2"/>
  <c r="D420" i="4"/>
  <c r="E420" i="4" s="1"/>
  <c r="G420" i="4" s="1"/>
  <c r="H444" i="6" l="1"/>
  <c r="I444" i="6" s="1"/>
  <c r="C445" i="6" s="1"/>
  <c r="B441" i="5"/>
  <c r="D441" i="5"/>
  <c r="E441" i="5" s="1"/>
  <c r="G441" i="5" s="1"/>
  <c r="F441" i="5" s="1"/>
  <c r="H441" i="5" s="1"/>
  <c r="I441" i="5" s="1"/>
  <c r="C442" i="5" s="1"/>
  <c r="D551" i="2"/>
  <c r="E551" i="2" s="1"/>
  <c r="G551" i="2" s="1"/>
  <c r="F551" i="2" s="1"/>
  <c r="H551" i="2" s="1"/>
  <c r="I551" i="2" s="1"/>
  <c r="C552" i="2" s="1"/>
  <c r="B551" i="2"/>
  <c r="F420" i="4"/>
  <c r="H420" i="4" s="1"/>
  <c r="I420" i="4" s="1"/>
  <c r="C421" i="4" s="1"/>
  <c r="B421" i="4" s="1"/>
  <c r="B445" i="6" l="1"/>
  <c r="D445" i="6"/>
  <c r="E445" i="6" s="1"/>
  <c r="G445" i="6" s="1"/>
  <c r="F445" i="6" s="1"/>
  <c r="B442" i="5"/>
  <c r="D442" i="5"/>
  <c r="E442" i="5" s="1"/>
  <c r="G442" i="5" s="1"/>
  <c r="F442" i="5" s="1"/>
  <c r="D552" i="2"/>
  <c r="E552" i="2" s="1"/>
  <c r="G552" i="2" s="1"/>
  <c r="F552" i="2" s="1"/>
  <c r="B552" i="2"/>
  <c r="D421" i="4"/>
  <c r="E421" i="4" s="1"/>
  <c r="G421" i="4" s="1"/>
  <c r="H445" i="6" l="1"/>
  <c r="I445" i="6" s="1"/>
  <c r="C446" i="6" s="1"/>
  <c r="D446" i="6" s="1"/>
  <c r="E446" i="6" s="1"/>
  <c r="G446" i="6" s="1"/>
  <c r="H442" i="5"/>
  <c r="I442" i="5" s="1"/>
  <c r="C443" i="5" s="1"/>
  <c r="F421" i="4"/>
  <c r="H421" i="4" s="1"/>
  <c r="I421" i="4" s="1"/>
  <c r="C422" i="4" s="1"/>
  <c r="B422" i="4" s="1"/>
  <c r="H552" i="2"/>
  <c r="I552" i="2" s="1"/>
  <c r="C553" i="2" s="1"/>
  <c r="B553" i="2" s="1"/>
  <c r="F446" i="6" l="1"/>
  <c r="B446" i="6"/>
  <c r="H446" i="6"/>
  <c r="I446" i="6" s="1"/>
  <c r="C447" i="6" s="1"/>
  <c r="B443" i="5"/>
  <c r="D443" i="5"/>
  <c r="E443" i="5" s="1"/>
  <c r="G443" i="5" s="1"/>
  <c r="F443" i="5" s="1"/>
  <c r="H443" i="5" s="1"/>
  <c r="I443" i="5" s="1"/>
  <c r="C444" i="5" s="1"/>
  <c r="D422" i="4"/>
  <c r="E422" i="4" s="1"/>
  <c r="G422" i="4" s="1"/>
  <c r="D553" i="2"/>
  <c r="E553" i="2" s="1"/>
  <c r="G553" i="2" s="1"/>
  <c r="F553" i="2" s="1"/>
  <c r="H553" i="2" s="1"/>
  <c r="I553" i="2" s="1"/>
  <c r="C554" i="2" s="1"/>
  <c r="B554" i="2" s="1"/>
  <c r="B447" i="6" l="1"/>
  <c r="D447" i="6"/>
  <c r="E447" i="6" s="1"/>
  <c r="G447" i="6" s="1"/>
  <c r="F447" i="6" s="1"/>
  <c r="B444" i="5"/>
  <c r="D444" i="5"/>
  <c r="E444" i="5" s="1"/>
  <c r="G444" i="5" s="1"/>
  <c r="F444" i="5" s="1"/>
  <c r="F422" i="4"/>
  <c r="H422" i="4" s="1"/>
  <c r="I422" i="4" s="1"/>
  <c r="C423" i="4" s="1"/>
  <c r="B423" i="4" s="1"/>
  <c r="D554" i="2"/>
  <c r="E554" i="2" s="1"/>
  <c r="G554" i="2" s="1"/>
  <c r="F554" i="2" s="1"/>
  <c r="H554" i="2" s="1"/>
  <c r="I554" i="2" s="1"/>
  <c r="C555" i="2" s="1"/>
  <c r="B555" i="2" s="1"/>
  <c r="H447" i="6" l="1"/>
  <c r="I447" i="6" s="1"/>
  <c r="C448" i="6" s="1"/>
  <c r="H444" i="5"/>
  <c r="I444" i="5" s="1"/>
  <c r="C445" i="5" s="1"/>
  <c r="D423" i="4"/>
  <c r="E423" i="4" s="1"/>
  <c r="G423" i="4" s="1"/>
  <c r="D555" i="2"/>
  <c r="E555" i="2" s="1"/>
  <c r="G555" i="2" s="1"/>
  <c r="F555" i="2" s="1"/>
  <c r="H555" i="2" s="1"/>
  <c r="I555" i="2" s="1"/>
  <c r="C556" i="2" s="1"/>
  <c r="D448" i="6" l="1"/>
  <c r="E448" i="6" s="1"/>
  <c r="G448" i="6" s="1"/>
  <c r="F448" i="6" s="1"/>
  <c r="B448" i="6"/>
  <c r="B445" i="5"/>
  <c r="D445" i="5"/>
  <c r="E445" i="5" s="1"/>
  <c r="G445" i="5" s="1"/>
  <c r="F445" i="5" s="1"/>
  <c r="D556" i="2"/>
  <c r="E556" i="2" s="1"/>
  <c r="G556" i="2" s="1"/>
  <c r="F556" i="2" s="1"/>
  <c r="H556" i="2" s="1"/>
  <c r="I556" i="2" s="1"/>
  <c r="C557" i="2" s="1"/>
  <c r="B556" i="2"/>
  <c r="F423" i="4"/>
  <c r="H423" i="4" s="1"/>
  <c r="I423" i="4" s="1"/>
  <c r="C424" i="4" s="1"/>
  <c r="B424" i="4" s="1"/>
  <c r="H448" i="6" l="1"/>
  <c r="I448" i="6" s="1"/>
  <c r="C449" i="6" s="1"/>
  <c r="H445" i="5"/>
  <c r="I445" i="5" s="1"/>
  <c r="C446" i="5" s="1"/>
  <c r="D557" i="2"/>
  <c r="E557" i="2" s="1"/>
  <c r="G557" i="2" s="1"/>
  <c r="F557" i="2" s="1"/>
  <c r="H557" i="2" s="1"/>
  <c r="I557" i="2" s="1"/>
  <c r="C558" i="2" s="1"/>
  <c r="B558" i="2" s="1"/>
  <c r="B557" i="2"/>
  <c r="D424" i="4"/>
  <c r="E424" i="4" s="1"/>
  <c r="G424" i="4" s="1"/>
  <c r="D449" i="6" l="1"/>
  <c r="E449" i="6" s="1"/>
  <c r="G449" i="6" s="1"/>
  <c r="F449" i="6" s="1"/>
  <c r="B449" i="6"/>
  <c r="B446" i="5"/>
  <c r="D446" i="5"/>
  <c r="E446" i="5" s="1"/>
  <c r="G446" i="5" s="1"/>
  <c r="F446" i="5" s="1"/>
  <c r="F424" i="4"/>
  <c r="H424" i="4" s="1"/>
  <c r="I424" i="4" s="1"/>
  <c r="C425" i="4" s="1"/>
  <c r="B425" i="4" s="1"/>
  <c r="D558" i="2"/>
  <c r="E558" i="2" s="1"/>
  <c r="G558" i="2" s="1"/>
  <c r="F558" i="2" s="1"/>
  <c r="H558" i="2" s="1"/>
  <c r="I558" i="2" s="1"/>
  <c r="C559" i="2" s="1"/>
  <c r="B559" i="2" s="1"/>
  <c r="H449" i="6" l="1"/>
  <c r="I449" i="6" s="1"/>
  <c r="C450" i="6" s="1"/>
  <c r="D450" i="6" s="1"/>
  <c r="E450" i="6" s="1"/>
  <c r="G450" i="6" s="1"/>
  <c r="H446" i="5"/>
  <c r="I446" i="5" s="1"/>
  <c r="C447" i="5" s="1"/>
  <c r="D425" i="4"/>
  <c r="E425" i="4" s="1"/>
  <c r="G425" i="4" s="1"/>
  <c r="D559" i="2"/>
  <c r="E559" i="2" s="1"/>
  <c r="G559" i="2" s="1"/>
  <c r="F559" i="2" s="1"/>
  <c r="H559" i="2" s="1"/>
  <c r="I559" i="2" s="1"/>
  <c r="C560" i="2" s="1"/>
  <c r="B560" i="2" s="1"/>
  <c r="F450" i="6" l="1"/>
  <c r="B450" i="6"/>
  <c r="H450" i="6"/>
  <c r="I450" i="6" s="1"/>
  <c r="C451" i="6" s="1"/>
  <c r="B447" i="5"/>
  <c r="D447" i="5"/>
  <c r="E447" i="5" s="1"/>
  <c r="G447" i="5" s="1"/>
  <c r="F447" i="5" s="1"/>
  <c r="F425" i="4"/>
  <c r="H425" i="4" s="1"/>
  <c r="I425" i="4" s="1"/>
  <c r="C426" i="4" s="1"/>
  <c r="B426" i="4" s="1"/>
  <c r="D560" i="2"/>
  <c r="E560" i="2" s="1"/>
  <c r="G560" i="2" s="1"/>
  <c r="F560" i="2" s="1"/>
  <c r="H560" i="2" s="1"/>
  <c r="I560" i="2" s="1"/>
  <c r="C561" i="2" s="1"/>
  <c r="B561" i="2" s="1"/>
  <c r="D451" i="6" l="1"/>
  <c r="E451" i="6" s="1"/>
  <c r="G451" i="6" s="1"/>
  <c r="F451" i="6" s="1"/>
  <c r="B451" i="6"/>
  <c r="H447" i="5"/>
  <c r="I447" i="5" s="1"/>
  <c r="C448" i="5" s="1"/>
  <c r="D426" i="4"/>
  <c r="E426" i="4" s="1"/>
  <c r="G426" i="4" s="1"/>
  <c r="D561" i="2"/>
  <c r="E561" i="2" s="1"/>
  <c r="G561" i="2" s="1"/>
  <c r="F561" i="2" s="1"/>
  <c r="H561" i="2" s="1"/>
  <c r="I561" i="2" s="1"/>
  <c r="C562" i="2" s="1"/>
  <c r="B562" i="2" s="1"/>
  <c r="H451" i="6" l="1"/>
  <c r="I451" i="6" s="1"/>
  <c r="C452" i="6" s="1"/>
  <c r="B448" i="5"/>
  <c r="D448" i="5"/>
  <c r="E448" i="5" s="1"/>
  <c r="G448" i="5" s="1"/>
  <c r="F448" i="5" s="1"/>
  <c r="F426" i="4"/>
  <c r="H426" i="4" s="1"/>
  <c r="I426" i="4" s="1"/>
  <c r="C427" i="4" s="1"/>
  <c r="B427" i="4" s="1"/>
  <c r="D562" i="2"/>
  <c r="E562" i="2" s="1"/>
  <c r="G562" i="2" s="1"/>
  <c r="F562" i="2" s="1"/>
  <c r="H562" i="2" s="1"/>
  <c r="I562" i="2" s="1"/>
  <c r="C563" i="2" s="1"/>
  <c r="B563" i="2" s="1"/>
  <c r="B452" i="6" l="1"/>
  <c r="D452" i="6"/>
  <c r="E452" i="6" s="1"/>
  <c r="G452" i="6" s="1"/>
  <c r="F452" i="6" s="1"/>
  <c r="H448" i="5"/>
  <c r="I448" i="5" s="1"/>
  <c r="C449" i="5" s="1"/>
  <c r="D427" i="4"/>
  <c r="E427" i="4" s="1"/>
  <c r="G427" i="4" s="1"/>
  <c r="D563" i="2"/>
  <c r="E563" i="2" s="1"/>
  <c r="G563" i="2" s="1"/>
  <c r="F563" i="2" s="1"/>
  <c r="H563" i="2" s="1"/>
  <c r="I563" i="2" s="1"/>
  <c r="C564" i="2" s="1"/>
  <c r="H452" i="6" l="1"/>
  <c r="I452" i="6" s="1"/>
  <c r="C453" i="6" s="1"/>
  <c r="D449" i="5"/>
  <c r="E449" i="5" s="1"/>
  <c r="G449" i="5" s="1"/>
  <c r="F449" i="5" s="1"/>
  <c r="B449" i="5"/>
  <c r="D564" i="2"/>
  <c r="E564" i="2" s="1"/>
  <c r="G564" i="2" s="1"/>
  <c r="B564" i="2"/>
  <c r="F427" i="4"/>
  <c r="H427" i="4" s="1"/>
  <c r="I427" i="4" s="1"/>
  <c r="C428" i="4" s="1"/>
  <c r="B428" i="4" s="1"/>
  <c r="D453" i="6" l="1"/>
  <c r="E453" i="6" s="1"/>
  <c r="G453" i="6" s="1"/>
  <c r="F453" i="6" s="1"/>
  <c r="B453" i="6"/>
  <c r="H449" i="5"/>
  <c r="I449" i="5" s="1"/>
  <c r="C450" i="5" s="1"/>
  <c r="D428" i="4"/>
  <c r="E428" i="4" s="1"/>
  <c r="G428" i="4" s="1"/>
  <c r="F564" i="2"/>
  <c r="H564" i="2" s="1"/>
  <c r="I564" i="2" s="1"/>
  <c r="C565" i="2" s="1"/>
  <c r="H453" i="6" l="1"/>
  <c r="I453" i="6" s="1"/>
  <c r="C454" i="6" s="1"/>
  <c r="B450" i="5"/>
  <c r="D450" i="5"/>
  <c r="E450" i="5" s="1"/>
  <c r="G450" i="5" s="1"/>
  <c r="F450" i="5" s="1"/>
  <c r="D565" i="2"/>
  <c r="E565" i="2" s="1"/>
  <c r="G565" i="2" s="1"/>
  <c r="B565" i="2"/>
  <c r="F428" i="4"/>
  <c r="H428" i="4" s="1"/>
  <c r="I428" i="4" s="1"/>
  <c r="C429" i="4" s="1"/>
  <c r="B429" i="4" s="1"/>
  <c r="D454" i="6" l="1"/>
  <c r="E454" i="6" s="1"/>
  <c r="G454" i="6" s="1"/>
  <c r="F454" i="6" s="1"/>
  <c r="B454" i="6"/>
  <c r="H450" i="5"/>
  <c r="I450" i="5" s="1"/>
  <c r="C451" i="5" s="1"/>
  <c r="D429" i="4"/>
  <c r="E429" i="4" s="1"/>
  <c r="G429" i="4" s="1"/>
  <c r="F565" i="2"/>
  <c r="H565" i="2" s="1"/>
  <c r="I565" i="2" s="1"/>
  <c r="C566" i="2" s="1"/>
  <c r="H454" i="6" l="1"/>
  <c r="I454" i="6" s="1"/>
  <c r="C455" i="6" s="1"/>
  <c r="B451" i="5"/>
  <c r="D451" i="5"/>
  <c r="E451" i="5" s="1"/>
  <c r="G451" i="5" s="1"/>
  <c r="F451" i="5" s="1"/>
  <c r="D566" i="2"/>
  <c r="E566" i="2" s="1"/>
  <c r="G566" i="2" s="1"/>
  <c r="B566" i="2"/>
  <c r="F429" i="4"/>
  <c r="H429" i="4" s="1"/>
  <c r="I429" i="4" s="1"/>
  <c r="C430" i="4" s="1"/>
  <c r="B430" i="4" s="1"/>
  <c r="D455" i="6" l="1"/>
  <c r="E455" i="6" s="1"/>
  <c r="G455" i="6" s="1"/>
  <c r="F455" i="6" s="1"/>
  <c r="B455" i="6"/>
  <c r="H451" i="5"/>
  <c r="I451" i="5" s="1"/>
  <c r="C452" i="5" s="1"/>
  <c r="D430" i="4"/>
  <c r="E430" i="4" s="1"/>
  <c r="G430" i="4" s="1"/>
  <c r="F430" i="4" s="1"/>
  <c r="F566" i="2"/>
  <c r="H566" i="2" s="1"/>
  <c r="I566" i="2" s="1"/>
  <c r="C567" i="2" s="1"/>
  <c r="H455" i="6" l="1"/>
  <c r="I455" i="6" s="1"/>
  <c r="C456" i="6" s="1"/>
  <c r="B452" i="5"/>
  <c r="D452" i="5"/>
  <c r="E452" i="5" s="1"/>
  <c r="G452" i="5" s="1"/>
  <c r="F452" i="5" s="1"/>
  <c r="D567" i="2"/>
  <c r="E567" i="2" s="1"/>
  <c r="G567" i="2" s="1"/>
  <c r="B567" i="2"/>
  <c r="H430" i="4"/>
  <c r="I430" i="4" s="1"/>
  <c r="C431" i="4" s="1"/>
  <c r="B431" i="4" s="1"/>
  <c r="D456" i="6" l="1"/>
  <c r="E456" i="6" s="1"/>
  <c r="G456" i="6" s="1"/>
  <c r="F456" i="6" s="1"/>
  <c r="B456" i="6"/>
  <c r="H452" i="5"/>
  <c r="I452" i="5" s="1"/>
  <c r="C453" i="5" s="1"/>
  <c r="D431" i="4"/>
  <c r="E431" i="4" s="1"/>
  <c r="G431" i="4" s="1"/>
  <c r="F567" i="2"/>
  <c r="H567" i="2" s="1"/>
  <c r="I567" i="2" s="1"/>
  <c r="C568" i="2" s="1"/>
  <c r="H456" i="6" l="1"/>
  <c r="I456" i="6" s="1"/>
  <c r="C457" i="6" s="1"/>
  <c r="B453" i="5"/>
  <c r="D453" i="5"/>
  <c r="E453" i="5" s="1"/>
  <c r="G453" i="5" s="1"/>
  <c r="F453" i="5" s="1"/>
  <c r="D568" i="2"/>
  <c r="E568" i="2" s="1"/>
  <c r="G568" i="2" s="1"/>
  <c r="F568" i="2" s="1"/>
  <c r="H568" i="2" s="1"/>
  <c r="I568" i="2" s="1"/>
  <c r="C569" i="2" s="1"/>
  <c r="B568" i="2"/>
  <c r="F431" i="4"/>
  <c r="H431" i="4" s="1"/>
  <c r="I431" i="4" s="1"/>
  <c r="C432" i="4" s="1"/>
  <c r="B432" i="4" s="1"/>
  <c r="D457" i="6" l="1"/>
  <c r="E457" i="6" s="1"/>
  <c r="G457" i="6" s="1"/>
  <c r="F457" i="6" s="1"/>
  <c r="B457" i="6"/>
  <c r="H453" i="5"/>
  <c r="I453" i="5" s="1"/>
  <c r="C454" i="5" s="1"/>
  <c r="D569" i="2"/>
  <c r="E569" i="2" s="1"/>
  <c r="G569" i="2" s="1"/>
  <c r="F569" i="2" s="1"/>
  <c r="H569" i="2" s="1"/>
  <c r="I569" i="2" s="1"/>
  <c r="C570" i="2" s="1"/>
  <c r="B569" i="2"/>
  <c r="D432" i="4"/>
  <c r="E432" i="4" s="1"/>
  <c r="G432" i="4" s="1"/>
  <c r="H457" i="6" l="1"/>
  <c r="I457" i="6" s="1"/>
  <c r="C458" i="6" s="1"/>
  <c r="B454" i="5"/>
  <c r="D454" i="5"/>
  <c r="E454" i="5" s="1"/>
  <c r="G454" i="5" s="1"/>
  <c r="F454" i="5" s="1"/>
  <c r="D570" i="2"/>
  <c r="E570" i="2" s="1"/>
  <c r="G570" i="2" s="1"/>
  <c r="B570" i="2"/>
  <c r="F432" i="4"/>
  <c r="H432" i="4" s="1"/>
  <c r="I432" i="4" s="1"/>
  <c r="C433" i="4" s="1"/>
  <c r="B433" i="4" s="1"/>
  <c r="D458" i="6" l="1"/>
  <c r="E458" i="6" s="1"/>
  <c r="G458" i="6" s="1"/>
  <c r="F458" i="6" s="1"/>
  <c r="B458" i="6"/>
  <c r="H454" i="5"/>
  <c r="I454" i="5" s="1"/>
  <c r="C455" i="5" s="1"/>
  <c r="D433" i="4"/>
  <c r="E433" i="4" s="1"/>
  <c r="G433" i="4" s="1"/>
  <c r="F570" i="2"/>
  <c r="H570" i="2" s="1"/>
  <c r="I570" i="2" s="1"/>
  <c r="C571" i="2" s="1"/>
  <c r="H458" i="6" l="1"/>
  <c r="I458" i="6" s="1"/>
  <c r="C459" i="6" s="1"/>
  <c r="D455" i="5"/>
  <c r="E455" i="5" s="1"/>
  <c r="G455" i="5" s="1"/>
  <c r="F455" i="5" s="1"/>
  <c r="B455" i="5"/>
  <c r="D571" i="2"/>
  <c r="E571" i="2" s="1"/>
  <c r="G571" i="2" s="1"/>
  <c r="B571" i="2"/>
  <c r="F433" i="4"/>
  <c r="H433" i="4" s="1"/>
  <c r="I433" i="4" s="1"/>
  <c r="C434" i="4" s="1"/>
  <c r="B434" i="4" s="1"/>
  <c r="D459" i="6" l="1"/>
  <c r="E459" i="6" s="1"/>
  <c r="G459" i="6" s="1"/>
  <c r="F459" i="6" s="1"/>
  <c r="B459" i="6"/>
  <c r="H455" i="5"/>
  <c r="I455" i="5" s="1"/>
  <c r="C456" i="5" s="1"/>
  <c r="D434" i="4"/>
  <c r="E434" i="4" s="1"/>
  <c r="G434" i="4" s="1"/>
  <c r="F571" i="2"/>
  <c r="H571" i="2" s="1"/>
  <c r="I571" i="2" s="1"/>
  <c r="C572" i="2" s="1"/>
  <c r="H459" i="6" l="1"/>
  <c r="I459" i="6" s="1"/>
  <c r="C460" i="6" s="1"/>
  <c r="D456" i="5"/>
  <c r="E456" i="5" s="1"/>
  <c r="G456" i="5" s="1"/>
  <c r="F456" i="5" s="1"/>
  <c r="B456" i="5"/>
  <c r="D572" i="2"/>
  <c r="E572" i="2" s="1"/>
  <c r="G572" i="2" s="1"/>
  <c r="F572" i="2" s="1"/>
  <c r="H572" i="2" s="1"/>
  <c r="I572" i="2" s="1"/>
  <c r="C573" i="2" s="1"/>
  <c r="B572" i="2"/>
  <c r="F434" i="4"/>
  <c r="H434" i="4" s="1"/>
  <c r="I434" i="4" s="1"/>
  <c r="C435" i="4" s="1"/>
  <c r="B435" i="4" s="1"/>
  <c r="D460" i="6" l="1"/>
  <c r="E460" i="6" s="1"/>
  <c r="G460" i="6" s="1"/>
  <c r="F460" i="6" s="1"/>
  <c r="B460" i="6"/>
  <c r="H456" i="5"/>
  <c r="I456" i="5" s="1"/>
  <c r="C457" i="5" s="1"/>
  <c r="D573" i="2"/>
  <c r="E573" i="2" s="1"/>
  <c r="G573" i="2" s="1"/>
  <c r="B573" i="2"/>
  <c r="D435" i="4"/>
  <c r="E435" i="4" s="1"/>
  <c r="G435" i="4" s="1"/>
  <c r="F435" i="4" s="1"/>
  <c r="H460" i="6" l="1"/>
  <c r="I460" i="6" s="1"/>
  <c r="C461" i="6" s="1"/>
  <c r="D457" i="5"/>
  <c r="E457" i="5" s="1"/>
  <c r="G457" i="5" s="1"/>
  <c r="F457" i="5" s="1"/>
  <c r="B457" i="5"/>
  <c r="H435" i="4"/>
  <c r="I435" i="4" s="1"/>
  <c r="C436" i="4" s="1"/>
  <c r="B436" i="4" s="1"/>
  <c r="F573" i="2"/>
  <c r="H573" i="2" s="1"/>
  <c r="I573" i="2" s="1"/>
  <c r="C574" i="2" s="1"/>
  <c r="B461" i="6" l="1"/>
  <c r="D461" i="6"/>
  <c r="E461" i="6" s="1"/>
  <c r="G461" i="6" s="1"/>
  <c r="F461" i="6" s="1"/>
  <c r="H457" i="5"/>
  <c r="I457" i="5" s="1"/>
  <c r="C458" i="5" s="1"/>
  <c r="D574" i="2"/>
  <c r="E574" i="2" s="1"/>
  <c r="G574" i="2" s="1"/>
  <c r="B574" i="2"/>
  <c r="D436" i="4"/>
  <c r="E436" i="4" s="1"/>
  <c r="G436" i="4" s="1"/>
  <c r="H461" i="6" l="1"/>
  <c r="I461" i="6" s="1"/>
  <c r="C462" i="6" s="1"/>
  <c r="D462" i="6" s="1"/>
  <c r="E462" i="6" s="1"/>
  <c r="G462" i="6" s="1"/>
  <c r="D458" i="5"/>
  <c r="E458" i="5" s="1"/>
  <c r="G458" i="5" s="1"/>
  <c r="F458" i="5" s="1"/>
  <c r="B458" i="5"/>
  <c r="F436" i="4"/>
  <c r="H436" i="4" s="1"/>
  <c r="I436" i="4" s="1"/>
  <c r="C437" i="4" s="1"/>
  <c r="B437" i="4" s="1"/>
  <c r="F574" i="2"/>
  <c r="H574" i="2" s="1"/>
  <c r="I574" i="2" s="1"/>
  <c r="C575" i="2" s="1"/>
  <c r="F462" i="6" l="1"/>
  <c r="H462" i="6" s="1"/>
  <c r="I462" i="6" s="1"/>
  <c r="C463" i="6" s="1"/>
  <c r="B462" i="6"/>
  <c r="H458" i="5"/>
  <c r="I458" i="5" s="1"/>
  <c r="C459" i="5" s="1"/>
  <c r="D575" i="2"/>
  <c r="E575" i="2" s="1"/>
  <c r="G575" i="2" s="1"/>
  <c r="B575" i="2"/>
  <c r="D437" i="4"/>
  <c r="E437" i="4" s="1"/>
  <c r="G437" i="4" s="1"/>
  <c r="D463" i="6" l="1"/>
  <c r="E463" i="6" s="1"/>
  <c r="G463" i="6" s="1"/>
  <c r="F463" i="6" s="1"/>
  <c r="B463" i="6"/>
  <c r="B459" i="5"/>
  <c r="D459" i="5"/>
  <c r="E459" i="5" s="1"/>
  <c r="G459" i="5" s="1"/>
  <c r="F459" i="5" s="1"/>
  <c r="F437" i="4"/>
  <c r="H437" i="4" s="1"/>
  <c r="I437" i="4" s="1"/>
  <c r="C438" i="4" s="1"/>
  <c r="B438" i="4" s="1"/>
  <c r="F575" i="2"/>
  <c r="H575" i="2" s="1"/>
  <c r="I575" i="2" s="1"/>
  <c r="C576" i="2" s="1"/>
  <c r="H463" i="6" l="1"/>
  <c r="I463" i="6" s="1"/>
  <c r="C464" i="6" s="1"/>
  <c r="H459" i="5"/>
  <c r="I459" i="5" s="1"/>
  <c r="C460" i="5" s="1"/>
  <c r="D576" i="2"/>
  <c r="E576" i="2" s="1"/>
  <c r="G576" i="2" s="1"/>
  <c r="F576" i="2" s="1"/>
  <c r="H576" i="2" s="1"/>
  <c r="I576" i="2" s="1"/>
  <c r="C577" i="2" s="1"/>
  <c r="B576" i="2"/>
  <c r="D438" i="4"/>
  <c r="E438" i="4" s="1"/>
  <c r="G438" i="4" s="1"/>
  <c r="B464" i="6" l="1"/>
  <c r="D464" i="6"/>
  <c r="E464" i="6" s="1"/>
  <c r="G464" i="6" s="1"/>
  <c r="F464" i="6" s="1"/>
  <c r="B460" i="5"/>
  <c r="D460" i="5"/>
  <c r="E460" i="5" s="1"/>
  <c r="G460" i="5" s="1"/>
  <c r="F460" i="5" s="1"/>
  <c r="D577" i="2"/>
  <c r="E577" i="2" s="1"/>
  <c r="G577" i="2" s="1"/>
  <c r="B577" i="2"/>
  <c r="F438" i="4"/>
  <c r="H438" i="4" s="1"/>
  <c r="I438" i="4" s="1"/>
  <c r="C439" i="4" s="1"/>
  <c r="B439" i="4" s="1"/>
  <c r="H464" i="6" l="1"/>
  <c r="I464" i="6" s="1"/>
  <c r="C465" i="6" s="1"/>
  <c r="H460" i="5"/>
  <c r="I460" i="5" s="1"/>
  <c r="C461" i="5" s="1"/>
  <c r="D439" i="4"/>
  <c r="E439" i="4" s="1"/>
  <c r="G439" i="4" s="1"/>
  <c r="F577" i="2"/>
  <c r="H577" i="2" s="1"/>
  <c r="I577" i="2" s="1"/>
  <c r="C578" i="2" s="1"/>
  <c r="D465" i="6" l="1"/>
  <c r="E465" i="6" s="1"/>
  <c r="G465" i="6" s="1"/>
  <c r="B465" i="6"/>
  <c r="B461" i="5"/>
  <c r="D461" i="5"/>
  <c r="E461" i="5" s="1"/>
  <c r="G461" i="5" s="1"/>
  <c r="F461" i="5" s="1"/>
  <c r="D578" i="2"/>
  <c r="E578" i="2" s="1"/>
  <c r="G578" i="2" s="1"/>
  <c r="F578" i="2" s="1"/>
  <c r="H578" i="2" s="1"/>
  <c r="I578" i="2" s="1"/>
  <c r="C579" i="2" s="1"/>
  <c r="B578" i="2"/>
  <c r="F439" i="4"/>
  <c r="H439" i="4" s="1"/>
  <c r="I439" i="4" s="1"/>
  <c r="C440" i="4" s="1"/>
  <c r="B440" i="4" s="1"/>
  <c r="F465" i="6" l="1"/>
  <c r="H465" i="6" s="1"/>
  <c r="I465" i="6" s="1"/>
  <c r="C466" i="6" s="1"/>
  <c r="H461" i="5"/>
  <c r="I461" i="5" s="1"/>
  <c r="C462" i="5" s="1"/>
  <c r="D579" i="2"/>
  <c r="E579" i="2" s="1"/>
  <c r="G579" i="2" s="1"/>
  <c r="B579" i="2"/>
  <c r="D440" i="4"/>
  <c r="E440" i="4" s="1"/>
  <c r="G440" i="4" s="1"/>
  <c r="B466" i="6" l="1"/>
  <c r="D466" i="6"/>
  <c r="E466" i="6" s="1"/>
  <c r="G466" i="6" s="1"/>
  <c r="F466" i="6" s="1"/>
  <c r="H466" i="6" s="1"/>
  <c r="I466" i="6" s="1"/>
  <c r="C467" i="6" s="1"/>
  <c r="B462" i="5"/>
  <c r="D462" i="5"/>
  <c r="E462" i="5" s="1"/>
  <c r="G462" i="5" s="1"/>
  <c r="F462" i="5" s="1"/>
  <c r="F440" i="4"/>
  <c r="H440" i="4" s="1"/>
  <c r="I440" i="4" s="1"/>
  <c r="C441" i="4" s="1"/>
  <c r="B441" i="4" s="1"/>
  <c r="F579" i="2"/>
  <c r="H579" i="2" s="1"/>
  <c r="I579" i="2" s="1"/>
  <c r="C580" i="2" s="1"/>
  <c r="B467" i="6" l="1"/>
  <c r="D467" i="6"/>
  <c r="E467" i="6" s="1"/>
  <c r="G467" i="6" s="1"/>
  <c r="H462" i="5"/>
  <c r="I462" i="5" s="1"/>
  <c r="C463" i="5" s="1"/>
  <c r="D580" i="2"/>
  <c r="E580" i="2" s="1"/>
  <c r="G580" i="2" s="1"/>
  <c r="F580" i="2" s="1"/>
  <c r="H580" i="2" s="1"/>
  <c r="I580" i="2" s="1"/>
  <c r="C581" i="2" s="1"/>
  <c r="B580" i="2"/>
  <c r="D441" i="4"/>
  <c r="E441" i="4" s="1"/>
  <c r="G441" i="4" s="1"/>
  <c r="F467" i="6" l="1"/>
  <c r="H467" i="6" s="1"/>
  <c r="I467" i="6" s="1"/>
  <c r="C468" i="6" s="1"/>
  <c r="D463" i="5"/>
  <c r="E463" i="5" s="1"/>
  <c r="G463" i="5" s="1"/>
  <c r="F463" i="5" s="1"/>
  <c r="B463" i="5"/>
  <c r="D581" i="2"/>
  <c r="E581" i="2" s="1"/>
  <c r="G581" i="2" s="1"/>
  <c r="F581" i="2" s="1"/>
  <c r="H581" i="2" s="1"/>
  <c r="I581" i="2" s="1"/>
  <c r="C582" i="2" s="1"/>
  <c r="B581" i="2"/>
  <c r="F441" i="4"/>
  <c r="H441" i="4" s="1"/>
  <c r="I441" i="4" s="1"/>
  <c r="C442" i="4" s="1"/>
  <c r="B442" i="4" s="1"/>
  <c r="B468" i="6" l="1"/>
  <c r="D468" i="6"/>
  <c r="E468" i="6" s="1"/>
  <c r="G468" i="6" s="1"/>
  <c r="F468" i="6" s="1"/>
  <c r="H468" i="6" s="1"/>
  <c r="I468" i="6" s="1"/>
  <c r="C469" i="6" s="1"/>
  <c r="H463" i="5"/>
  <c r="I463" i="5" s="1"/>
  <c r="C464" i="5" s="1"/>
  <c r="D582" i="2"/>
  <c r="E582" i="2" s="1"/>
  <c r="G582" i="2" s="1"/>
  <c r="F582" i="2" s="1"/>
  <c r="B582" i="2"/>
  <c r="D442" i="4"/>
  <c r="E442" i="4" s="1"/>
  <c r="G442" i="4" s="1"/>
  <c r="D469" i="6" l="1"/>
  <c r="E469" i="6" s="1"/>
  <c r="G469" i="6" s="1"/>
  <c r="F469" i="6" s="1"/>
  <c r="B469" i="6"/>
  <c r="D464" i="5"/>
  <c r="E464" i="5" s="1"/>
  <c r="G464" i="5" s="1"/>
  <c r="F464" i="5" s="1"/>
  <c r="B464" i="5"/>
  <c r="F442" i="4"/>
  <c r="H442" i="4" s="1"/>
  <c r="I442" i="4" s="1"/>
  <c r="C443" i="4" s="1"/>
  <c r="B443" i="4" s="1"/>
  <c r="H582" i="2"/>
  <c r="I582" i="2" s="1"/>
  <c r="C583" i="2" s="1"/>
  <c r="H469" i="6" l="1"/>
  <c r="I469" i="6" s="1"/>
  <c r="C470" i="6" s="1"/>
  <c r="H464" i="5"/>
  <c r="I464" i="5" s="1"/>
  <c r="C465" i="5" s="1"/>
  <c r="D583" i="2"/>
  <c r="E583" i="2" s="1"/>
  <c r="G583" i="2" s="1"/>
  <c r="F583" i="2" s="1"/>
  <c r="H583" i="2" s="1"/>
  <c r="I583" i="2" s="1"/>
  <c r="C584" i="2" s="1"/>
  <c r="B583" i="2"/>
  <c r="D443" i="4"/>
  <c r="E443" i="4" s="1"/>
  <c r="G443" i="4" s="1"/>
  <c r="D470" i="6" l="1"/>
  <c r="E470" i="6" s="1"/>
  <c r="G470" i="6" s="1"/>
  <c r="F470" i="6" s="1"/>
  <c r="B470" i="6"/>
  <c r="D465" i="5"/>
  <c r="E465" i="5" s="1"/>
  <c r="G465" i="5" s="1"/>
  <c r="F465" i="5" s="1"/>
  <c r="B465" i="5"/>
  <c r="D584" i="2"/>
  <c r="E584" i="2" s="1"/>
  <c r="G584" i="2" s="1"/>
  <c r="F584" i="2" s="1"/>
  <c r="H584" i="2" s="1"/>
  <c r="I584" i="2" s="1"/>
  <c r="C585" i="2" s="1"/>
  <c r="B584" i="2"/>
  <c r="F443" i="4"/>
  <c r="H443" i="4" s="1"/>
  <c r="I443" i="4" s="1"/>
  <c r="C444" i="4" s="1"/>
  <c r="B444" i="4" s="1"/>
  <c r="H470" i="6" l="1"/>
  <c r="I470" i="6" s="1"/>
  <c r="C471" i="6" s="1"/>
  <c r="H465" i="5"/>
  <c r="I465" i="5" s="1"/>
  <c r="C466" i="5" s="1"/>
  <c r="D585" i="2"/>
  <c r="E585" i="2" s="1"/>
  <c r="G585" i="2" s="1"/>
  <c r="F585" i="2" s="1"/>
  <c r="H585" i="2" s="1"/>
  <c r="I585" i="2" s="1"/>
  <c r="C586" i="2" s="1"/>
  <c r="B585" i="2"/>
  <c r="D444" i="4"/>
  <c r="E444" i="4" s="1"/>
  <c r="G444" i="4" s="1"/>
  <c r="D471" i="6" l="1"/>
  <c r="E471" i="6" s="1"/>
  <c r="G471" i="6" s="1"/>
  <c r="F471" i="6" s="1"/>
  <c r="B471" i="6"/>
  <c r="B466" i="5"/>
  <c r="D466" i="5"/>
  <c r="E466" i="5" s="1"/>
  <c r="G466" i="5" s="1"/>
  <c r="F466" i="5" s="1"/>
  <c r="D586" i="2"/>
  <c r="E586" i="2" s="1"/>
  <c r="G586" i="2" s="1"/>
  <c r="F586" i="2" s="1"/>
  <c r="H586" i="2" s="1"/>
  <c r="I586" i="2" s="1"/>
  <c r="C587" i="2" s="1"/>
  <c r="B586" i="2"/>
  <c r="F444" i="4"/>
  <c r="H444" i="4" s="1"/>
  <c r="I444" i="4" s="1"/>
  <c r="C445" i="4" s="1"/>
  <c r="B445" i="4" s="1"/>
  <c r="H471" i="6" l="1"/>
  <c r="I471" i="6" s="1"/>
  <c r="C472" i="6" s="1"/>
  <c r="H466" i="5"/>
  <c r="I466" i="5" s="1"/>
  <c r="C467" i="5" s="1"/>
  <c r="D587" i="2"/>
  <c r="E587" i="2" s="1"/>
  <c r="G587" i="2" s="1"/>
  <c r="F587" i="2" s="1"/>
  <c r="H587" i="2" s="1"/>
  <c r="I587" i="2" s="1"/>
  <c r="C588" i="2" s="1"/>
  <c r="B587" i="2"/>
  <c r="D445" i="4"/>
  <c r="E445" i="4" s="1"/>
  <c r="G445" i="4" s="1"/>
  <c r="D472" i="6" l="1"/>
  <c r="E472" i="6" s="1"/>
  <c r="G472" i="6" s="1"/>
  <c r="F472" i="6" s="1"/>
  <c r="B472" i="6"/>
  <c r="D467" i="5"/>
  <c r="E467" i="5" s="1"/>
  <c r="G467" i="5" s="1"/>
  <c r="F467" i="5" s="1"/>
  <c r="B467" i="5"/>
  <c r="D588" i="2"/>
  <c r="E588" i="2" s="1"/>
  <c r="G588" i="2" s="1"/>
  <c r="F588" i="2" s="1"/>
  <c r="B588" i="2"/>
  <c r="F445" i="4"/>
  <c r="H445" i="4" s="1"/>
  <c r="I445" i="4" s="1"/>
  <c r="C446" i="4" s="1"/>
  <c r="B446" i="4" s="1"/>
  <c r="H472" i="6" l="1"/>
  <c r="I472" i="6" s="1"/>
  <c r="C473" i="6" s="1"/>
  <c r="B473" i="6" s="1"/>
  <c r="H467" i="5"/>
  <c r="I467" i="5" s="1"/>
  <c r="C468" i="5" s="1"/>
  <c r="D446" i="4"/>
  <c r="E446" i="4" s="1"/>
  <c r="G446" i="4" s="1"/>
  <c r="H588" i="2"/>
  <c r="I588" i="2" s="1"/>
  <c r="C589" i="2" s="1"/>
  <c r="D473" i="6" l="1"/>
  <c r="E473" i="6" s="1"/>
  <c r="G473" i="6" s="1"/>
  <c r="F473" i="6" s="1"/>
  <c r="D468" i="5"/>
  <c r="E468" i="5" s="1"/>
  <c r="G468" i="5" s="1"/>
  <c r="F468" i="5" s="1"/>
  <c r="B468" i="5"/>
  <c r="D589" i="2"/>
  <c r="E589" i="2" s="1"/>
  <c r="G589" i="2" s="1"/>
  <c r="F589" i="2" s="1"/>
  <c r="H589" i="2" s="1"/>
  <c r="I589" i="2" s="1"/>
  <c r="C590" i="2" s="1"/>
  <c r="B589" i="2"/>
  <c r="F446" i="4"/>
  <c r="H446" i="4" s="1"/>
  <c r="I446" i="4" s="1"/>
  <c r="C447" i="4" s="1"/>
  <c r="B447" i="4" s="1"/>
  <c r="H473" i="6" l="1"/>
  <c r="I473" i="6" s="1"/>
  <c r="C474" i="6" s="1"/>
  <c r="D474" i="6" s="1"/>
  <c r="E474" i="6" s="1"/>
  <c r="G474" i="6" s="1"/>
  <c r="H468" i="5"/>
  <c r="I468" i="5" s="1"/>
  <c r="C469" i="5" s="1"/>
  <c r="D590" i="2"/>
  <c r="E590" i="2" s="1"/>
  <c r="G590" i="2" s="1"/>
  <c r="F590" i="2" s="1"/>
  <c r="B590" i="2"/>
  <c r="D447" i="4"/>
  <c r="E447" i="4" s="1"/>
  <c r="G447" i="4" s="1"/>
  <c r="F474" i="6" l="1"/>
  <c r="H474" i="6" s="1"/>
  <c r="I474" i="6" s="1"/>
  <c r="C475" i="6" s="1"/>
  <c r="B474" i="6"/>
  <c r="B469" i="5"/>
  <c r="D469" i="5"/>
  <c r="E469" i="5" s="1"/>
  <c r="G469" i="5" s="1"/>
  <c r="F469" i="5" s="1"/>
  <c r="F447" i="4"/>
  <c r="H447" i="4" s="1"/>
  <c r="I447" i="4" s="1"/>
  <c r="C448" i="4" s="1"/>
  <c r="B448" i="4" s="1"/>
  <c r="H590" i="2"/>
  <c r="I590" i="2" s="1"/>
  <c r="C591" i="2" s="1"/>
  <c r="B591" i="2" s="1"/>
  <c r="B475" i="6" l="1"/>
  <c r="D475" i="6"/>
  <c r="E475" i="6" s="1"/>
  <c r="G475" i="6" s="1"/>
  <c r="F475" i="6" s="1"/>
  <c r="H469" i="5"/>
  <c r="I469" i="5" s="1"/>
  <c r="C470" i="5" s="1"/>
  <c r="D448" i="4"/>
  <c r="E448" i="4" s="1"/>
  <c r="G448" i="4" s="1"/>
  <c r="D591" i="2"/>
  <c r="E591" i="2" s="1"/>
  <c r="G591" i="2" s="1"/>
  <c r="F591" i="2" s="1"/>
  <c r="H591" i="2" s="1"/>
  <c r="I591" i="2" s="1"/>
  <c r="C592" i="2" s="1"/>
  <c r="B592" i="2" s="1"/>
  <c r="H475" i="6" l="1"/>
  <c r="I475" i="6" s="1"/>
  <c r="C476" i="6" s="1"/>
  <c r="D470" i="5"/>
  <c r="E470" i="5" s="1"/>
  <c r="G470" i="5" s="1"/>
  <c r="F470" i="5" s="1"/>
  <c r="B470" i="5"/>
  <c r="F448" i="4"/>
  <c r="H448" i="4" s="1"/>
  <c r="I448" i="4" s="1"/>
  <c r="C449" i="4" s="1"/>
  <c r="B449" i="4" s="1"/>
  <c r="D592" i="2"/>
  <c r="E592" i="2" s="1"/>
  <c r="G592" i="2" s="1"/>
  <c r="F592" i="2" s="1"/>
  <c r="H592" i="2" s="1"/>
  <c r="I592" i="2" s="1"/>
  <c r="C593" i="2" s="1"/>
  <c r="B593" i="2" s="1"/>
  <c r="D476" i="6" l="1"/>
  <c r="E476" i="6" s="1"/>
  <c r="G476" i="6" s="1"/>
  <c r="F476" i="6" s="1"/>
  <c r="B476" i="6"/>
  <c r="H470" i="5"/>
  <c r="I470" i="5" s="1"/>
  <c r="C471" i="5" s="1"/>
  <c r="D449" i="4"/>
  <c r="E449" i="4" s="1"/>
  <c r="G449" i="4" s="1"/>
  <c r="D593" i="2"/>
  <c r="E593" i="2" s="1"/>
  <c r="G593" i="2" s="1"/>
  <c r="F593" i="2" s="1"/>
  <c r="H476" i="6" l="1"/>
  <c r="I476" i="6" s="1"/>
  <c r="C477" i="6" s="1"/>
  <c r="B471" i="5"/>
  <c r="D471" i="5"/>
  <c r="E471" i="5" s="1"/>
  <c r="G471" i="5" s="1"/>
  <c r="F471" i="5" s="1"/>
  <c r="F449" i="4"/>
  <c r="H449" i="4" s="1"/>
  <c r="I449" i="4" s="1"/>
  <c r="C450" i="4" s="1"/>
  <c r="B450" i="4" s="1"/>
  <c r="H593" i="2"/>
  <c r="I593" i="2" s="1"/>
  <c r="C594" i="2" s="1"/>
  <c r="B594" i="2" s="1"/>
  <c r="D477" i="6" l="1"/>
  <c r="E477" i="6" s="1"/>
  <c r="G477" i="6" s="1"/>
  <c r="F477" i="6" s="1"/>
  <c r="B477" i="6"/>
  <c r="H471" i="5"/>
  <c r="I471" i="5" s="1"/>
  <c r="C472" i="5" s="1"/>
  <c r="D450" i="4"/>
  <c r="E450" i="4" s="1"/>
  <c r="G450" i="4" s="1"/>
  <c r="F450" i="4" s="1"/>
  <c r="D594" i="2"/>
  <c r="E594" i="2" s="1"/>
  <c r="G594" i="2" s="1"/>
  <c r="F594" i="2" s="1"/>
  <c r="H477" i="6" l="1"/>
  <c r="I477" i="6" s="1"/>
  <c r="C478" i="6" s="1"/>
  <c r="D472" i="5"/>
  <c r="E472" i="5" s="1"/>
  <c r="G472" i="5" s="1"/>
  <c r="F472" i="5" s="1"/>
  <c r="B472" i="5"/>
  <c r="H450" i="4"/>
  <c r="I450" i="4" s="1"/>
  <c r="C451" i="4" s="1"/>
  <c r="B451" i="4" s="1"/>
  <c r="H594" i="2"/>
  <c r="I594" i="2" s="1"/>
  <c r="C595" i="2" s="1"/>
  <c r="B595" i="2" s="1"/>
  <c r="B478" i="6" l="1"/>
  <c r="D478" i="6"/>
  <c r="E478" i="6" s="1"/>
  <c r="G478" i="6" s="1"/>
  <c r="F478" i="6" s="1"/>
  <c r="H472" i="5"/>
  <c r="I472" i="5" s="1"/>
  <c r="C473" i="5" s="1"/>
  <c r="D451" i="4"/>
  <c r="E451" i="4" s="1"/>
  <c r="G451" i="4" s="1"/>
  <c r="D595" i="2"/>
  <c r="E595" i="2" s="1"/>
  <c r="G595" i="2" s="1"/>
  <c r="F595" i="2" s="1"/>
  <c r="H478" i="6" l="1"/>
  <c r="I478" i="6" s="1"/>
  <c r="C479" i="6" s="1"/>
  <c r="B473" i="5"/>
  <c r="D473" i="5"/>
  <c r="E473" i="5" s="1"/>
  <c r="G473" i="5" s="1"/>
  <c r="F473" i="5" s="1"/>
  <c r="F451" i="4"/>
  <c r="H451" i="4" s="1"/>
  <c r="I451" i="4" s="1"/>
  <c r="C452" i="4" s="1"/>
  <c r="B452" i="4" s="1"/>
  <c r="H595" i="2"/>
  <c r="I595" i="2" s="1"/>
  <c r="C596" i="2" s="1"/>
  <c r="B596" i="2" s="1"/>
  <c r="B479" i="6" l="1"/>
  <c r="D479" i="6"/>
  <c r="E479" i="6" s="1"/>
  <c r="G479" i="6" s="1"/>
  <c r="F479" i="6" s="1"/>
  <c r="H473" i="5"/>
  <c r="I473" i="5" s="1"/>
  <c r="C474" i="5" s="1"/>
  <c r="D452" i="4"/>
  <c r="E452" i="4" s="1"/>
  <c r="G452" i="4" s="1"/>
  <c r="D596" i="2"/>
  <c r="E596" i="2" s="1"/>
  <c r="G596" i="2" s="1"/>
  <c r="F596" i="2" s="1"/>
  <c r="H596" i="2" s="1"/>
  <c r="I596" i="2" s="1"/>
  <c r="C597" i="2" s="1"/>
  <c r="B597" i="2" s="1"/>
  <c r="H479" i="6" l="1"/>
  <c r="I479" i="6" s="1"/>
  <c r="C480" i="6" s="1"/>
  <c r="B474" i="5"/>
  <c r="D474" i="5"/>
  <c r="E474" i="5" s="1"/>
  <c r="G474" i="5" s="1"/>
  <c r="F474" i="5" s="1"/>
  <c r="H474" i="5" s="1"/>
  <c r="I474" i="5" s="1"/>
  <c r="C475" i="5" s="1"/>
  <c r="F452" i="4"/>
  <c r="H452" i="4" s="1"/>
  <c r="I452" i="4" s="1"/>
  <c r="C453" i="4" s="1"/>
  <c r="B453" i="4" s="1"/>
  <c r="D597" i="2"/>
  <c r="E597" i="2" s="1"/>
  <c r="G597" i="2" s="1"/>
  <c r="F597" i="2" s="1"/>
  <c r="H597" i="2" s="1"/>
  <c r="I597" i="2" s="1"/>
  <c r="C598" i="2" s="1"/>
  <c r="B598" i="2" s="1"/>
  <c r="D480" i="6" l="1"/>
  <c r="E480" i="6" s="1"/>
  <c r="G480" i="6" s="1"/>
  <c r="F480" i="6" s="1"/>
  <c r="B480" i="6"/>
  <c r="D475" i="5"/>
  <c r="E475" i="5" s="1"/>
  <c r="G475" i="5" s="1"/>
  <c r="F475" i="5" s="1"/>
  <c r="B475" i="5"/>
  <c r="D453" i="4"/>
  <c r="E453" i="4" s="1"/>
  <c r="G453" i="4" s="1"/>
  <c r="D598" i="2"/>
  <c r="E598" i="2" s="1"/>
  <c r="G598" i="2" s="1"/>
  <c r="F598" i="2" s="1"/>
  <c r="H598" i="2" s="1"/>
  <c r="I598" i="2" s="1"/>
  <c r="C599" i="2" s="1"/>
  <c r="B599" i="2" s="1"/>
  <c r="H480" i="6" l="1"/>
  <c r="I480" i="6" s="1"/>
  <c r="C481" i="6" s="1"/>
  <c r="H475" i="5"/>
  <c r="I475" i="5" s="1"/>
  <c r="C476" i="5" s="1"/>
  <c r="F453" i="4"/>
  <c r="H453" i="4" s="1"/>
  <c r="I453" i="4" s="1"/>
  <c r="C454" i="4" s="1"/>
  <c r="B454" i="4" s="1"/>
  <c r="D599" i="2"/>
  <c r="E599" i="2" s="1"/>
  <c r="G599" i="2" s="1"/>
  <c r="F599" i="2" s="1"/>
  <c r="H599" i="2" s="1"/>
  <c r="I599" i="2" s="1"/>
  <c r="C600" i="2" s="1"/>
  <c r="B600" i="2" s="1"/>
  <c r="B481" i="6" l="1"/>
  <c r="D481" i="6"/>
  <c r="E481" i="6" s="1"/>
  <c r="G481" i="6" s="1"/>
  <c r="F481" i="6" s="1"/>
  <c r="B476" i="5"/>
  <c r="D476" i="5"/>
  <c r="E476" i="5" s="1"/>
  <c r="G476" i="5" s="1"/>
  <c r="F476" i="5" s="1"/>
  <c r="D454" i="4"/>
  <c r="E454" i="4" s="1"/>
  <c r="G454" i="4" s="1"/>
  <c r="D600" i="2"/>
  <c r="E600" i="2" s="1"/>
  <c r="G600" i="2" s="1"/>
  <c r="F600" i="2" s="1"/>
  <c r="H481" i="6" l="1"/>
  <c r="I481" i="6" s="1"/>
  <c r="C482" i="6" s="1"/>
  <c r="H476" i="5"/>
  <c r="I476" i="5" s="1"/>
  <c r="C477" i="5" s="1"/>
  <c r="F454" i="4"/>
  <c r="H454" i="4" s="1"/>
  <c r="I454" i="4" s="1"/>
  <c r="C455" i="4" s="1"/>
  <c r="B455" i="4" s="1"/>
  <c r="H600" i="2"/>
  <c r="I600" i="2" s="1"/>
  <c r="C601" i="2" s="1"/>
  <c r="B601" i="2" s="1"/>
  <c r="B482" i="6" l="1"/>
  <c r="D482" i="6"/>
  <c r="E482" i="6" s="1"/>
  <c r="G482" i="6" s="1"/>
  <c r="F482" i="6" s="1"/>
  <c r="D477" i="5"/>
  <c r="E477" i="5" s="1"/>
  <c r="G477" i="5" s="1"/>
  <c r="F477" i="5" s="1"/>
  <c r="B477" i="5"/>
  <c r="D455" i="4"/>
  <c r="E455" i="4" s="1"/>
  <c r="G455" i="4" s="1"/>
  <c r="D601" i="2"/>
  <c r="E601" i="2" s="1"/>
  <c r="G601" i="2" s="1"/>
  <c r="F601" i="2" s="1"/>
  <c r="H482" i="6" l="1"/>
  <c r="I482" i="6" s="1"/>
  <c r="C483" i="6" s="1"/>
  <c r="H477" i="5"/>
  <c r="I477" i="5" s="1"/>
  <c r="C478" i="5" s="1"/>
  <c r="F455" i="4"/>
  <c r="H455" i="4" s="1"/>
  <c r="I455" i="4" s="1"/>
  <c r="C456" i="4" s="1"/>
  <c r="B456" i="4" s="1"/>
  <c r="H601" i="2"/>
  <c r="I601" i="2" s="1"/>
  <c r="C602" i="2" s="1"/>
  <c r="B602" i="2" s="1"/>
  <c r="D483" i="6" l="1"/>
  <c r="E483" i="6" s="1"/>
  <c r="G483" i="6" s="1"/>
  <c r="F483" i="6" s="1"/>
  <c r="B483" i="6"/>
  <c r="B478" i="5"/>
  <c r="D478" i="5"/>
  <c r="E478" i="5" s="1"/>
  <c r="G478" i="5" s="1"/>
  <c r="F478" i="5" s="1"/>
  <c r="D456" i="4"/>
  <c r="E456" i="4" s="1"/>
  <c r="G456" i="4" s="1"/>
  <c r="D602" i="2"/>
  <c r="E602" i="2" s="1"/>
  <c r="G602" i="2" s="1"/>
  <c r="F602" i="2" s="1"/>
  <c r="H602" i="2" s="1"/>
  <c r="I602" i="2" s="1"/>
  <c r="C603" i="2" s="1"/>
  <c r="B603" i="2" s="1"/>
  <c r="H483" i="6" l="1"/>
  <c r="I483" i="6" s="1"/>
  <c r="C484" i="6" s="1"/>
  <c r="H478" i="5"/>
  <c r="I478" i="5" s="1"/>
  <c r="C479" i="5" s="1"/>
  <c r="F456" i="4"/>
  <c r="H456" i="4" s="1"/>
  <c r="I456" i="4" s="1"/>
  <c r="C457" i="4" s="1"/>
  <c r="B457" i="4" s="1"/>
  <c r="D603" i="2"/>
  <c r="E603" i="2" s="1"/>
  <c r="G603" i="2" s="1"/>
  <c r="F603" i="2" s="1"/>
  <c r="H603" i="2" s="1"/>
  <c r="I603" i="2" s="1"/>
  <c r="C604" i="2" s="1"/>
  <c r="B604" i="2" s="1"/>
  <c r="B484" i="6" l="1"/>
  <c r="D484" i="6"/>
  <c r="E484" i="6" s="1"/>
  <c r="G484" i="6" s="1"/>
  <c r="F484" i="6" s="1"/>
  <c r="B479" i="5"/>
  <c r="D479" i="5"/>
  <c r="E479" i="5" s="1"/>
  <c r="G479" i="5" s="1"/>
  <c r="F479" i="5" s="1"/>
  <c r="D457" i="4"/>
  <c r="E457" i="4" s="1"/>
  <c r="G457" i="4" s="1"/>
  <c r="D604" i="2"/>
  <c r="E604" i="2" s="1"/>
  <c r="G604" i="2" s="1"/>
  <c r="F604" i="2" s="1"/>
  <c r="H484" i="6" l="1"/>
  <c r="I484" i="6" s="1"/>
  <c r="C485" i="6" s="1"/>
  <c r="H479" i="5"/>
  <c r="I479" i="5" s="1"/>
  <c r="C480" i="5" s="1"/>
  <c r="F457" i="4"/>
  <c r="H457" i="4" s="1"/>
  <c r="I457" i="4" s="1"/>
  <c r="C458" i="4" s="1"/>
  <c r="B458" i="4" s="1"/>
  <c r="H604" i="2"/>
  <c r="I604" i="2" s="1"/>
  <c r="C605" i="2" s="1"/>
  <c r="B605" i="2" s="1"/>
  <c r="D485" i="6" l="1"/>
  <c r="E485" i="6" s="1"/>
  <c r="G485" i="6" s="1"/>
  <c r="B485" i="6"/>
  <c r="B480" i="5"/>
  <c r="D480" i="5"/>
  <c r="E480" i="5" s="1"/>
  <c r="G480" i="5" s="1"/>
  <c r="F480" i="5" s="1"/>
  <c r="D458" i="4"/>
  <c r="E458" i="4" s="1"/>
  <c r="G458" i="4" s="1"/>
  <c r="D605" i="2"/>
  <c r="E605" i="2" s="1"/>
  <c r="G605" i="2" s="1"/>
  <c r="F605" i="2" s="1"/>
  <c r="H605" i="2" s="1"/>
  <c r="I605" i="2" s="1"/>
  <c r="C606" i="2" s="1"/>
  <c r="B606" i="2" s="1"/>
  <c r="F485" i="6" l="1"/>
  <c r="H485" i="6" s="1"/>
  <c r="I485" i="6" s="1"/>
  <c r="C486" i="6" s="1"/>
  <c r="H480" i="5"/>
  <c r="I480" i="5" s="1"/>
  <c r="C481" i="5" s="1"/>
  <c r="F458" i="4"/>
  <c r="H458" i="4" s="1"/>
  <c r="I458" i="4" s="1"/>
  <c r="C459" i="4" s="1"/>
  <c r="B459" i="4" s="1"/>
  <c r="D606" i="2"/>
  <c r="E606" i="2" s="1"/>
  <c r="G606" i="2" s="1"/>
  <c r="F606" i="2" s="1"/>
  <c r="H606" i="2" s="1"/>
  <c r="I606" i="2" s="1"/>
  <c r="C607" i="2" s="1"/>
  <c r="B607" i="2" s="1"/>
  <c r="D486" i="6" l="1"/>
  <c r="E486" i="6" s="1"/>
  <c r="G486" i="6" s="1"/>
  <c r="F486" i="6" s="1"/>
  <c r="H486" i="6" s="1"/>
  <c r="I486" i="6" s="1"/>
  <c r="C487" i="6" s="1"/>
  <c r="B486" i="6"/>
  <c r="B481" i="5"/>
  <c r="D481" i="5"/>
  <c r="E481" i="5" s="1"/>
  <c r="G481" i="5" s="1"/>
  <c r="F481" i="5" s="1"/>
  <c r="D459" i="4"/>
  <c r="E459" i="4" s="1"/>
  <c r="G459" i="4" s="1"/>
  <c r="D607" i="2"/>
  <c r="E607" i="2" s="1"/>
  <c r="G607" i="2" s="1"/>
  <c r="F607" i="2" s="1"/>
  <c r="B487" i="6" l="1"/>
  <c r="D487" i="6"/>
  <c r="E487" i="6" s="1"/>
  <c r="G487" i="6" s="1"/>
  <c r="H481" i="5"/>
  <c r="I481" i="5" s="1"/>
  <c r="C482" i="5" s="1"/>
  <c r="F459" i="4"/>
  <c r="H459" i="4" s="1"/>
  <c r="I459" i="4" s="1"/>
  <c r="C460" i="4" s="1"/>
  <c r="B460" i="4" s="1"/>
  <c r="H607" i="2"/>
  <c r="I607" i="2" s="1"/>
  <c r="C608" i="2" s="1"/>
  <c r="B608" i="2" s="1"/>
  <c r="F487" i="6" l="1"/>
  <c r="H487" i="6" s="1"/>
  <c r="I487" i="6" s="1"/>
  <c r="C488" i="6" s="1"/>
  <c r="D482" i="5"/>
  <c r="E482" i="5" s="1"/>
  <c r="G482" i="5" s="1"/>
  <c r="F482" i="5" s="1"/>
  <c r="B482" i="5"/>
  <c r="D460" i="4"/>
  <c r="E460" i="4" s="1"/>
  <c r="G460" i="4" s="1"/>
  <c r="D608" i="2"/>
  <c r="E608" i="2" s="1"/>
  <c r="G608" i="2" s="1"/>
  <c r="F608" i="2" s="1"/>
  <c r="H608" i="2" s="1"/>
  <c r="I608" i="2" s="1"/>
  <c r="C609" i="2" s="1"/>
  <c r="B609" i="2" s="1"/>
  <c r="B488" i="6" l="1"/>
  <c r="D488" i="6"/>
  <c r="E488" i="6" s="1"/>
  <c r="G488" i="6" s="1"/>
  <c r="F488" i="6" s="1"/>
  <c r="H488" i="6" s="1"/>
  <c r="I488" i="6" s="1"/>
  <c r="C489" i="6" s="1"/>
  <c r="H482" i="5"/>
  <c r="I482" i="5" s="1"/>
  <c r="C483" i="5" s="1"/>
  <c r="F460" i="4"/>
  <c r="H460" i="4" s="1"/>
  <c r="I460" i="4" s="1"/>
  <c r="C461" i="4" s="1"/>
  <c r="B461" i="4" s="1"/>
  <c r="D609" i="2"/>
  <c r="E609" i="2" s="1"/>
  <c r="G609" i="2" s="1"/>
  <c r="F609" i="2" s="1"/>
  <c r="H609" i="2" s="1"/>
  <c r="I609" i="2" s="1"/>
  <c r="C610" i="2" s="1"/>
  <c r="B610" i="2" s="1"/>
  <c r="B489" i="6" l="1"/>
  <c r="D489" i="6"/>
  <c r="E489" i="6" s="1"/>
  <c r="G489" i="6" s="1"/>
  <c r="D483" i="5"/>
  <c r="E483" i="5" s="1"/>
  <c r="G483" i="5" s="1"/>
  <c r="F483" i="5" s="1"/>
  <c r="B483" i="5"/>
  <c r="D461" i="4"/>
  <c r="E461" i="4" s="1"/>
  <c r="G461" i="4" s="1"/>
  <c r="D610" i="2"/>
  <c r="E610" i="2" s="1"/>
  <c r="G610" i="2" s="1"/>
  <c r="F610" i="2" s="1"/>
  <c r="F489" i="6" l="1"/>
  <c r="H489" i="6" s="1"/>
  <c r="I489" i="6" s="1"/>
  <c r="C490" i="6" s="1"/>
  <c r="H483" i="5"/>
  <c r="I483" i="5" s="1"/>
  <c r="C484" i="5" s="1"/>
  <c r="F461" i="4"/>
  <c r="H461" i="4" s="1"/>
  <c r="I461" i="4" s="1"/>
  <c r="C462" i="4" s="1"/>
  <c r="B462" i="4" s="1"/>
  <c r="H610" i="2"/>
  <c r="I610" i="2" s="1"/>
  <c r="C611" i="2" s="1"/>
  <c r="B611" i="2" s="1"/>
  <c r="D490" i="6" l="1"/>
  <c r="E490" i="6" s="1"/>
  <c r="G490" i="6" s="1"/>
  <c r="F490" i="6" s="1"/>
  <c r="H490" i="6" s="1"/>
  <c r="I490" i="6" s="1"/>
  <c r="C491" i="6" s="1"/>
  <c r="B490" i="6"/>
  <c r="B484" i="5"/>
  <c r="D484" i="5"/>
  <c r="E484" i="5" s="1"/>
  <c r="G484" i="5" s="1"/>
  <c r="F484" i="5" s="1"/>
  <c r="D462" i="4"/>
  <c r="E462" i="4" s="1"/>
  <c r="G462" i="4" s="1"/>
  <c r="D611" i="2"/>
  <c r="E611" i="2" s="1"/>
  <c r="G611" i="2" s="1"/>
  <c r="F611" i="2" s="1"/>
  <c r="D491" i="6" l="1"/>
  <c r="E491" i="6" s="1"/>
  <c r="G491" i="6" s="1"/>
  <c r="F491" i="6" s="1"/>
  <c r="B491" i="6"/>
  <c r="H484" i="5"/>
  <c r="I484" i="5" s="1"/>
  <c r="C485" i="5" s="1"/>
  <c r="F462" i="4"/>
  <c r="H462" i="4" s="1"/>
  <c r="I462" i="4" s="1"/>
  <c r="C463" i="4" s="1"/>
  <c r="B463" i="4" s="1"/>
  <c r="H611" i="2"/>
  <c r="I611" i="2" s="1"/>
  <c r="C612" i="2" s="1"/>
  <c r="B612" i="2" s="1"/>
  <c r="H491" i="6" l="1"/>
  <c r="I491" i="6" s="1"/>
  <c r="C492" i="6" s="1"/>
  <c r="D485" i="5"/>
  <c r="E485" i="5" s="1"/>
  <c r="G485" i="5" s="1"/>
  <c r="F485" i="5" s="1"/>
  <c r="B485" i="5"/>
  <c r="D463" i="4"/>
  <c r="E463" i="4" s="1"/>
  <c r="G463" i="4" s="1"/>
  <c r="D612" i="2"/>
  <c r="E612" i="2" s="1"/>
  <c r="G612" i="2" s="1"/>
  <c r="F612" i="2" s="1"/>
  <c r="B492" i="6" l="1"/>
  <c r="D492" i="6"/>
  <c r="E492" i="6" s="1"/>
  <c r="G492" i="6" s="1"/>
  <c r="F492" i="6" s="1"/>
  <c r="H485" i="5"/>
  <c r="I485" i="5" s="1"/>
  <c r="C486" i="5" s="1"/>
  <c r="F463" i="4"/>
  <c r="H463" i="4" s="1"/>
  <c r="I463" i="4" s="1"/>
  <c r="C464" i="4" s="1"/>
  <c r="B464" i="4" s="1"/>
  <c r="H612" i="2"/>
  <c r="I612" i="2" s="1"/>
  <c r="C613" i="2" s="1"/>
  <c r="B613" i="2" s="1"/>
  <c r="H492" i="6" l="1"/>
  <c r="I492" i="6" s="1"/>
  <c r="C493" i="6" s="1"/>
  <c r="B493" i="6" s="1"/>
  <c r="D486" i="5"/>
  <c r="E486" i="5" s="1"/>
  <c r="G486" i="5" s="1"/>
  <c r="F486" i="5" s="1"/>
  <c r="B486" i="5"/>
  <c r="D464" i="4"/>
  <c r="E464" i="4" s="1"/>
  <c r="G464" i="4" s="1"/>
  <c r="D613" i="2"/>
  <c r="E613" i="2" s="1"/>
  <c r="G613" i="2" s="1"/>
  <c r="F613" i="2" s="1"/>
  <c r="D493" i="6" l="1"/>
  <c r="E493" i="6" s="1"/>
  <c r="G493" i="6" s="1"/>
  <c r="F493" i="6" s="1"/>
  <c r="H486" i="5"/>
  <c r="I486" i="5" s="1"/>
  <c r="C487" i="5" s="1"/>
  <c r="F464" i="4"/>
  <c r="H464" i="4" s="1"/>
  <c r="I464" i="4" s="1"/>
  <c r="C465" i="4" s="1"/>
  <c r="B465" i="4" s="1"/>
  <c r="H613" i="2"/>
  <c r="I613" i="2" s="1"/>
  <c r="C614" i="2" s="1"/>
  <c r="B614" i="2" s="1"/>
  <c r="H493" i="6" l="1"/>
  <c r="I493" i="6" s="1"/>
  <c r="C494" i="6" s="1"/>
  <c r="B487" i="5"/>
  <c r="D487" i="5"/>
  <c r="E487" i="5" s="1"/>
  <c r="G487" i="5" s="1"/>
  <c r="F487" i="5" s="1"/>
  <c r="D465" i="4"/>
  <c r="E465" i="4" s="1"/>
  <c r="G465" i="4" s="1"/>
  <c r="D614" i="2"/>
  <c r="E614" i="2" s="1"/>
  <c r="G614" i="2" s="1"/>
  <c r="F614" i="2" s="1"/>
  <c r="D494" i="6" l="1"/>
  <c r="E494" i="6" s="1"/>
  <c r="G494" i="6" s="1"/>
  <c r="B494" i="6"/>
  <c r="H487" i="5"/>
  <c r="I487" i="5" s="1"/>
  <c r="C488" i="5" s="1"/>
  <c r="F465" i="4"/>
  <c r="H465" i="4" s="1"/>
  <c r="I465" i="4" s="1"/>
  <c r="C466" i="4" s="1"/>
  <c r="B466" i="4" s="1"/>
  <c r="H614" i="2"/>
  <c r="I614" i="2" s="1"/>
  <c r="C615" i="2" s="1"/>
  <c r="B615" i="2" s="1"/>
  <c r="F494" i="6" l="1"/>
  <c r="H494" i="6" s="1"/>
  <c r="I494" i="6" s="1"/>
  <c r="C495" i="6" s="1"/>
  <c r="B488" i="5"/>
  <c r="D488" i="5"/>
  <c r="E488" i="5" s="1"/>
  <c r="G488" i="5" s="1"/>
  <c r="F488" i="5" s="1"/>
  <c r="D466" i="4"/>
  <c r="E466" i="4" s="1"/>
  <c r="G466" i="4" s="1"/>
  <c r="D615" i="2"/>
  <c r="E615" i="2" s="1"/>
  <c r="G615" i="2" s="1"/>
  <c r="F615" i="2" s="1"/>
  <c r="B495" i="6" l="1"/>
  <c r="D495" i="6"/>
  <c r="E495" i="6" s="1"/>
  <c r="G495" i="6" s="1"/>
  <c r="H488" i="5"/>
  <c r="I488" i="5" s="1"/>
  <c r="C489" i="5" s="1"/>
  <c r="F466" i="4"/>
  <c r="H466" i="4" s="1"/>
  <c r="I466" i="4" s="1"/>
  <c r="C467" i="4" s="1"/>
  <c r="B467" i="4" s="1"/>
  <c r="H615" i="2"/>
  <c r="I615" i="2" s="1"/>
  <c r="C616" i="2" s="1"/>
  <c r="B616" i="2" s="1"/>
  <c r="F495" i="6" l="1"/>
  <c r="H495" i="6" s="1"/>
  <c r="I495" i="6" s="1"/>
  <c r="C496" i="6" s="1"/>
  <c r="B489" i="5"/>
  <c r="D489" i="5"/>
  <c r="E489" i="5" s="1"/>
  <c r="G489" i="5" s="1"/>
  <c r="F489" i="5" s="1"/>
  <c r="D467" i="4"/>
  <c r="E467" i="4" s="1"/>
  <c r="G467" i="4" s="1"/>
  <c r="D616" i="2"/>
  <c r="E616" i="2" s="1"/>
  <c r="G616" i="2" s="1"/>
  <c r="F616" i="2" s="1"/>
  <c r="H616" i="2" s="1"/>
  <c r="I616" i="2" s="1"/>
  <c r="C617" i="2" s="1"/>
  <c r="B617" i="2" s="1"/>
  <c r="B496" i="6" l="1"/>
  <c r="D496" i="6"/>
  <c r="E496" i="6" s="1"/>
  <c r="G496" i="6" s="1"/>
  <c r="F496" i="6" s="1"/>
  <c r="H496" i="6" s="1"/>
  <c r="I496" i="6" s="1"/>
  <c r="C497" i="6" s="1"/>
  <c r="H489" i="5"/>
  <c r="I489" i="5" s="1"/>
  <c r="C490" i="5" s="1"/>
  <c r="F467" i="4"/>
  <c r="H467" i="4" s="1"/>
  <c r="I467" i="4" s="1"/>
  <c r="C468" i="4" s="1"/>
  <c r="B468" i="4" s="1"/>
  <c r="D617" i="2"/>
  <c r="E617" i="2" s="1"/>
  <c r="G617" i="2" s="1"/>
  <c r="F617" i="2" s="1"/>
  <c r="H617" i="2" s="1"/>
  <c r="I617" i="2" s="1"/>
  <c r="C618" i="2" s="1"/>
  <c r="B618" i="2" s="1"/>
  <c r="D497" i="6" l="1"/>
  <c r="E497" i="6" s="1"/>
  <c r="G497" i="6" s="1"/>
  <c r="B497" i="6"/>
  <c r="D490" i="5"/>
  <c r="E490" i="5" s="1"/>
  <c r="G490" i="5" s="1"/>
  <c r="F490" i="5" s="1"/>
  <c r="B490" i="5"/>
  <c r="D468" i="4"/>
  <c r="E468" i="4" s="1"/>
  <c r="G468" i="4" s="1"/>
  <c r="D618" i="2"/>
  <c r="E618" i="2" s="1"/>
  <c r="G618" i="2" s="1"/>
  <c r="F618" i="2" s="1"/>
  <c r="H618" i="2" s="1"/>
  <c r="I618" i="2" s="1"/>
  <c r="C619" i="2" s="1"/>
  <c r="B619" i="2" s="1"/>
  <c r="F497" i="6" l="1"/>
  <c r="H497" i="6" s="1"/>
  <c r="I497" i="6" s="1"/>
  <c r="C498" i="6" s="1"/>
  <c r="H490" i="5"/>
  <c r="I490" i="5" s="1"/>
  <c r="C491" i="5" s="1"/>
  <c r="F468" i="4"/>
  <c r="H468" i="4" s="1"/>
  <c r="I468" i="4" s="1"/>
  <c r="C469" i="4" s="1"/>
  <c r="B469" i="4" s="1"/>
  <c r="D619" i="2"/>
  <c r="E619" i="2" s="1"/>
  <c r="G619" i="2" s="1"/>
  <c r="F619" i="2" s="1"/>
  <c r="H619" i="2" s="1"/>
  <c r="I619" i="2" s="1"/>
  <c r="C620" i="2" s="1"/>
  <c r="B620" i="2" s="1"/>
  <c r="D498" i="6" l="1"/>
  <c r="E498" i="6" s="1"/>
  <c r="G498" i="6" s="1"/>
  <c r="B498" i="6"/>
  <c r="D491" i="5"/>
  <c r="E491" i="5" s="1"/>
  <c r="G491" i="5" s="1"/>
  <c r="F491" i="5" s="1"/>
  <c r="B491" i="5"/>
  <c r="D469" i="4"/>
  <c r="E469" i="4" s="1"/>
  <c r="G469" i="4" s="1"/>
  <c r="D620" i="2"/>
  <c r="E620" i="2" s="1"/>
  <c r="G620" i="2" s="1"/>
  <c r="F620" i="2" s="1"/>
  <c r="F498" i="6" l="1"/>
  <c r="H498" i="6" s="1"/>
  <c r="I498" i="6" s="1"/>
  <c r="C499" i="6" s="1"/>
  <c r="H491" i="5"/>
  <c r="I491" i="5" s="1"/>
  <c r="C492" i="5" s="1"/>
  <c r="F469" i="4"/>
  <c r="H469" i="4" s="1"/>
  <c r="I469" i="4" s="1"/>
  <c r="C470" i="4" s="1"/>
  <c r="B470" i="4" s="1"/>
  <c r="H620" i="2"/>
  <c r="I620" i="2" s="1"/>
  <c r="C621" i="2" s="1"/>
  <c r="B621" i="2" s="1"/>
  <c r="B499" i="6" l="1"/>
  <c r="D499" i="6"/>
  <c r="E499" i="6" s="1"/>
  <c r="G499" i="6" s="1"/>
  <c r="D492" i="5"/>
  <c r="E492" i="5" s="1"/>
  <c r="G492" i="5" s="1"/>
  <c r="F492" i="5" s="1"/>
  <c r="B492" i="5"/>
  <c r="D470" i="4"/>
  <c r="E470" i="4" s="1"/>
  <c r="G470" i="4" s="1"/>
  <c r="D621" i="2"/>
  <c r="E621" i="2" s="1"/>
  <c r="G621" i="2" s="1"/>
  <c r="F621" i="2" s="1"/>
  <c r="F499" i="6" l="1"/>
  <c r="H499" i="6" s="1"/>
  <c r="I499" i="6" s="1"/>
  <c r="C500" i="6" s="1"/>
  <c r="H492" i="5"/>
  <c r="I492" i="5" s="1"/>
  <c r="C493" i="5" s="1"/>
  <c r="F470" i="4"/>
  <c r="H470" i="4" s="1"/>
  <c r="I470" i="4" s="1"/>
  <c r="C471" i="4" s="1"/>
  <c r="B471" i="4" s="1"/>
  <c r="H621" i="2"/>
  <c r="I621" i="2" s="1"/>
  <c r="C622" i="2" s="1"/>
  <c r="B622" i="2" s="1"/>
  <c r="B500" i="6" l="1"/>
  <c r="D500" i="6"/>
  <c r="E500" i="6" s="1"/>
  <c r="G500" i="6" s="1"/>
  <c r="D493" i="5"/>
  <c r="E493" i="5" s="1"/>
  <c r="G493" i="5" s="1"/>
  <c r="F493" i="5" s="1"/>
  <c r="B493" i="5"/>
  <c r="D471" i="4"/>
  <c r="E471" i="4" s="1"/>
  <c r="G471" i="4" s="1"/>
  <c r="D622" i="2"/>
  <c r="E622" i="2" s="1"/>
  <c r="G622" i="2" s="1"/>
  <c r="F622" i="2" s="1"/>
  <c r="H622" i="2" s="1"/>
  <c r="I622" i="2" s="1"/>
  <c r="C623" i="2" s="1"/>
  <c r="B623" i="2" s="1"/>
  <c r="F500" i="6" l="1"/>
  <c r="H500" i="6" s="1"/>
  <c r="I500" i="6" s="1"/>
  <c r="C501" i="6" s="1"/>
  <c r="H493" i="5"/>
  <c r="I493" i="5" s="1"/>
  <c r="C494" i="5" s="1"/>
  <c r="F471" i="4"/>
  <c r="H471" i="4" s="1"/>
  <c r="I471" i="4" s="1"/>
  <c r="C472" i="4" s="1"/>
  <c r="B472" i="4" s="1"/>
  <c r="D623" i="2"/>
  <c r="E623" i="2" s="1"/>
  <c r="G623" i="2" s="1"/>
  <c r="F623" i="2" s="1"/>
  <c r="H623" i="2" s="1"/>
  <c r="I623" i="2" s="1"/>
  <c r="C624" i="2" s="1"/>
  <c r="B624" i="2" s="1"/>
  <c r="B501" i="6" l="1"/>
  <c r="D501" i="6"/>
  <c r="E501" i="6" s="1"/>
  <c r="G501" i="6" s="1"/>
  <c r="F501" i="6" s="1"/>
  <c r="H501" i="6" s="1"/>
  <c r="I501" i="6" s="1"/>
  <c r="C502" i="6" s="1"/>
  <c r="B494" i="5"/>
  <c r="D494" i="5"/>
  <c r="E494" i="5" s="1"/>
  <c r="G494" i="5" s="1"/>
  <c r="F494" i="5" s="1"/>
  <c r="D472" i="4"/>
  <c r="E472" i="4" s="1"/>
  <c r="G472" i="4" s="1"/>
  <c r="D624" i="2"/>
  <c r="E624" i="2" s="1"/>
  <c r="G624" i="2" s="1"/>
  <c r="F624" i="2" s="1"/>
  <c r="H624" i="2" s="1"/>
  <c r="I624" i="2" s="1"/>
  <c r="C625" i="2" s="1"/>
  <c r="B625" i="2" s="1"/>
  <c r="D502" i="6" l="1"/>
  <c r="E502" i="6" s="1"/>
  <c r="G502" i="6" s="1"/>
  <c r="F502" i="6"/>
  <c r="H502" i="6" s="1"/>
  <c r="I502" i="6" s="1"/>
  <c r="C503" i="6" s="1"/>
  <c r="B502" i="6"/>
  <c r="H494" i="5"/>
  <c r="I494" i="5" s="1"/>
  <c r="C495" i="5" s="1"/>
  <c r="F472" i="4"/>
  <c r="H472" i="4" s="1"/>
  <c r="I472" i="4" s="1"/>
  <c r="C473" i="4" s="1"/>
  <c r="B473" i="4" s="1"/>
  <c r="D625" i="2"/>
  <c r="E625" i="2" s="1"/>
  <c r="G625" i="2" s="1"/>
  <c r="F625" i="2" s="1"/>
  <c r="B503" i="6" l="1"/>
  <c r="D503" i="6"/>
  <c r="E503" i="6" s="1"/>
  <c r="G503" i="6" s="1"/>
  <c r="F503" i="6" s="1"/>
  <c r="H503" i="6" s="1"/>
  <c r="I503" i="6" s="1"/>
  <c r="C504" i="6" s="1"/>
  <c r="B495" i="5"/>
  <c r="D495" i="5"/>
  <c r="E495" i="5" s="1"/>
  <c r="G495" i="5" s="1"/>
  <c r="F495" i="5" s="1"/>
  <c r="D473" i="4"/>
  <c r="E473" i="4" s="1"/>
  <c r="G473" i="4" s="1"/>
  <c r="H625" i="2"/>
  <c r="I625" i="2" s="1"/>
  <c r="C626" i="2" s="1"/>
  <c r="B626" i="2" s="1"/>
  <c r="B504" i="6" l="1"/>
  <c r="D504" i="6"/>
  <c r="E504" i="6" s="1"/>
  <c r="G504" i="6" s="1"/>
  <c r="F504" i="6"/>
  <c r="H504" i="6" s="1"/>
  <c r="I504" i="6" s="1"/>
  <c r="C505" i="6" s="1"/>
  <c r="H495" i="5"/>
  <c r="I495" i="5" s="1"/>
  <c r="C496" i="5" s="1"/>
  <c r="F473" i="4"/>
  <c r="H473" i="4" s="1"/>
  <c r="I473" i="4" s="1"/>
  <c r="C474" i="4" s="1"/>
  <c r="B474" i="4" s="1"/>
  <c r="D626" i="2"/>
  <c r="E626" i="2" s="1"/>
  <c r="G626" i="2" s="1"/>
  <c r="F626" i="2" s="1"/>
  <c r="B505" i="6" l="1"/>
  <c r="D505" i="6"/>
  <c r="E505" i="6" s="1"/>
  <c r="G505" i="6" s="1"/>
  <c r="F505" i="6" s="1"/>
  <c r="H505" i="6" s="1"/>
  <c r="I505" i="6" s="1"/>
  <c r="C506" i="6" s="1"/>
  <c r="B496" i="5"/>
  <c r="D496" i="5"/>
  <c r="E496" i="5" s="1"/>
  <c r="G496" i="5" s="1"/>
  <c r="F496" i="5" s="1"/>
  <c r="D474" i="4"/>
  <c r="E474" i="4" s="1"/>
  <c r="G474" i="4" s="1"/>
  <c r="H626" i="2"/>
  <c r="I626" i="2" s="1"/>
  <c r="C627" i="2" s="1"/>
  <c r="B627" i="2" s="1"/>
  <c r="D506" i="6" l="1"/>
  <c r="E506" i="6" s="1"/>
  <c r="G506" i="6" s="1"/>
  <c r="F506" i="6" s="1"/>
  <c r="H506" i="6" s="1"/>
  <c r="I506" i="6" s="1"/>
  <c r="C507" i="6" s="1"/>
  <c r="D507" i="6" s="1"/>
  <c r="E507" i="6" s="1"/>
  <c r="G507" i="6" s="1"/>
  <c r="B506" i="6"/>
  <c r="H496" i="5"/>
  <c r="I496" i="5" s="1"/>
  <c r="C497" i="5" s="1"/>
  <c r="F474" i="4"/>
  <c r="H474" i="4" s="1"/>
  <c r="I474" i="4" s="1"/>
  <c r="C475" i="4" s="1"/>
  <c r="B475" i="4" s="1"/>
  <c r="D627" i="2"/>
  <c r="E627" i="2" s="1"/>
  <c r="G627" i="2" s="1"/>
  <c r="F627" i="2" s="1"/>
  <c r="H627" i="2" s="1"/>
  <c r="I627" i="2" s="1"/>
  <c r="C628" i="2" s="1"/>
  <c r="B628" i="2" s="1"/>
  <c r="B507" i="6" l="1"/>
  <c r="F507" i="6"/>
  <c r="H507" i="6" s="1"/>
  <c r="I507" i="6" s="1"/>
  <c r="C508" i="6" s="1"/>
  <c r="D497" i="5"/>
  <c r="E497" i="5" s="1"/>
  <c r="G497" i="5" s="1"/>
  <c r="F497" i="5" s="1"/>
  <c r="B497" i="5"/>
  <c r="D475" i="4"/>
  <c r="E475" i="4" s="1"/>
  <c r="G475" i="4" s="1"/>
  <c r="D628" i="2"/>
  <c r="E628" i="2" s="1"/>
  <c r="G628" i="2" s="1"/>
  <c r="F628" i="2" s="1"/>
  <c r="B508" i="6" l="1"/>
  <c r="D508" i="6"/>
  <c r="E508" i="6" s="1"/>
  <c r="G508" i="6" s="1"/>
  <c r="F508" i="6" s="1"/>
  <c r="H508" i="6" s="1"/>
  <c r="I508" i="6" s="1"/>
  <c r="C509" i="6" s="1"/>
  <c r="H497" i="5"/>
  <c r="I497" i="5" s="1"/>
  <c r="C498" i="5" s="1"/>
  <c r="F475" i="4"/>
  <c r="H475" i="4" s="1"/>
  <c r="I475" i="4" s="1"/>
  <c r="C476" i="4" s="1"/>
  <c r="B476" i="4" s="1"/>
  <c r="H628" i="2"/>
  <c r="I628" i="2" s="1"/>
  <c r="C629" i="2" s="1"/>
  <c r="B629" i="2" s="1"/>
  <c r="B509" i="6" l="1"/>
  <c r="D509" i="6"/>
  <c r="E509" i="6" s="1"/>
  <c r="G509" i="6" s="1"/>
  <c r="F509" i="6" s="1"/>
  <c r="D498" i="5"/>
  <c r="E498" i="5" s="1"/>
  <c r="G498" i="5" s="1"/>
  <c r="F498" i="5" s="1"/>
  <c r="B498" i="5"/>
  <c r="D476" i="4"/>
  <c r="E476" i="4" s="1"/>
  <c r="G476" i="4" s="1"/>
  <c r="D629" i="2"/>
  <c r="E629" i="2" s="1"/>
  <c r="G629" i="2" s="1"/>
  <c r="F629" i="2" s="1"/>
  <c r="H629" i="2" s="1"/>
  <c r="I629" i="2" s="1"/>
  <c r="C630" i="2" s="1"/>
  <c r="B630" i="2" s="1"/>
  <c r="H509" i="6" l="1"/>
  <c r="I509" i="6" s="1"/>
  <c r="C510" i="6" s="1"/>
  <c r="H498" i="5"/>
  <c r="I498" i="5" s="1"/>
  <c r="C499" i="5" s="1"/>
  <c r="F476" i="4"/>
  <c r="H476" i="4" s="1"/>
  <c r="I476" i="4" s="1"/>
  <c r="C477" i="4" s="1"/>
  <c r="B477" i="4" s="1"/>
  <c r="D630" i="2"/>
  <c r="E630" i="2" s="1"/>
  <c r="G630" i="2" s="1"/>
  <c r="F630" i="2" s="1"/>
  <c r="H630" i="2" s="1"/>
  <c r="I630" i="2" s="1"/>
  <c r="C631" i="2" s="1"/>
  <c r="B631" i="2" s="1"/>
  <c r="D510" i="6" l="1"/>
  <c r="E510" i="6" s="1"/>
  <c r="G510" i="6" s="1"/>
  <c r="F510" i="6" s="1"/>
  <c r="B510" i="6"/>
  <c r="D499" i="5"/>
  <c r="E499" i="5" s="1"/>
  <c r="G499" i="5" s="1"/>
  <c r="F499" i="5" s="1"/>
  <c r="B499" i="5"/>
  <c r="D477" i="4"/>
  <c r="E477" i="4" s="1"/>
  <c r="G477" i="4" s="1"/>
  <c r="D631" i="2"/>
  <c r="E631" i="2" s="1"/>
  <c r="G631" i="2" s="1"/>
  <c r="F631" i="2" s="1"/>
  <c r="H631" i="2" s="1"/>
  <c r="I631" i="2" s="1"/>
  <c r="C632" i="2" s="1"/>
  <c r="B632" i="2" s="1"/>
  <c r="H510" i="6" l="1"/>
  <c r="I510" i="6" s="1"/>
  <c r="C511" i="6" s="1"/>
  <c r="H499" i="5"/>
  <c r="I499" i="5" s="1"/>
  <c r="C500" i="5" s="1"/>
  <c r="F477" i="4"/>
  <c r="H477" i="4" s="1"/>
  <c r="I477" i="4" s="1"/>
  <c r="C478" i="4" s="1"/>
  <c r="B478" i="4" s="1"/>
  <c r="D632" i="2"/>
  <c r="E632" i="2" s="1"/>
  <c r="G632" i="2" s="1"/>
  <c r="F632" i="2" s="1"/>
  <c r="H632" i="2" s="1"/>
  <c r="I632" i="2" s="1"/>
  <c r="C633" i="2" s="1"/>
  <c r="B633" i="2" s="1"/>
  <c r="D511" i="6" l="1"/>
  <c r="E511" i="6" s="1"/>
  <c r="G511" i="6" s="1"/>
  <c r="F511" i="6" s="1"/>
  <c r="B511" i="6"/>
  <c r="D500" i="5"/>
  <c r="E500" i="5" s="1"/>
  <c r="G500" i="5" s="1"/>
  <c r="F500" i="5" s="1"/>
  <c r="B500" i="5"/>
  <c r="D478" i="4"/>
  <c r="E478" i="4" s="1"/>
  <c r="G478" i="4" s="1"/>
  <c r="D633" i="2"/>
  <c r="E633" i="2" s="1"/>
  <c r="G633" i="2" s="1"/>
  <c r="F633" i="2" s="1"/>
  <c r="H633" i="2" s="1"/>
  <c r="I633" i="2" s="1"/>
  <c r="C634" i="2" s="1"/>
  <c r="B634" i="2" s="1"/>
  <c r="H511" i="6" l="1"/>
  <c r="I511" i="6" s="1"/>
  <c r="C512" i="6" s="1"/>
  <c r="H500" i="5"/>
  <c r="I500" i="5" s="1"/>
  <c r="C501" i="5" s="1"/>
  <c r="F478" i="4"/>
  <c r="H478" i="4" s="1"/>
  <c r="I478" i="4" s="1"/>
  <c r="C479" i="4" s="1"/>
  <c r="B479" i="4" s="1"/>
  <c r="D634" i="2"/>
  <c r="E634" i="2" s="1"/>
  <c r="G634" i="2" s="1"/>
  <c r="F634" i="2" s="1"/>
  <c r="B512" i="6" l="1"/>
  <c r="D512" i="6"/>
  <c r="E512" i="6" s="1"/>
  <c r="G512" i="6" s="1"/>
  <c r="F512" i="6" s="1"/>
  <c r="D501" i="5"/>
  <c r="E501" i="5" s="1"/>
  <c r="G501" i="5" s="1"/>
  <c r="F501" i="5" s="1"/>
  <c r="B501" i="5"/>
  <c r="D479" i="4"/>
  <c r="E479" i="4" s="1"/>
  <c r="G479" i="4" s="1"/>
  <c r="H634" i="2"/>
  <c r="I634" i="2" s="1"/>
  <c r="C635" i="2" s="1"/>
  <c r="B635" i="2" s="1"/>
  <c r="H512" i="6" l="1"/>
  <c r="I512" i="6" s="1"/>
  <c r="C513" i="6" s="1"/>
  <c r="H501" i="5"/>
  <c r="I501" i="5" s="1"/>
  <c r="C502" i="5" s="1"/>
  <c r="F479" i="4"/>
  <c r="H479" i="4" s="1"/>
  <c r="I479" i="4" s="1"/>
  <c r="C480" i="4" s="1"/>
  <c r="B480" i="4" s="1"/>
  <c r="D635" i="2"/>
  <c r="E635" i="2" s="1"/>
  <c r="G635" i="2" s="1"/>
  <c r="F635" i="2" s="1"/>
  <c r="B513" i="6" l="1"/>
  <c r="D513" i="6"/>
  <c r="E513" i="6" s="1"/>
  <c r="G513" i="6" s="1"/>
  <c r="F513" i="6" s="1"/>
  <c r="D502" i="5"/>
  <c r="E502" i="5" s="1"/>
  <c r="G502" i="5" s="1"/>
  <c r="F502" i="5" s="1"/>
  <c r="B502" i="5"/>
  <c r="D480" i="4"/>
  <c r="E480" i="4" s="1"/>
  <c r="G480" i="4" s="1"/>
  <c r="H635" i="2"/>
  <c r="I635" i="2" s="1"/>
  <c r="C636" i="2" s="1"/>
  <c r="B636" i="2" s="1"/>
  <c r="H513" i="6" l="1"/>
  <c r="I513" i="6" s="1"/>
  <c r="C514" i="6" s="1"/>
  <c r="H502" i="5"/>
  <c r="I502" i="5" s="1"/>
  <c r="C503" i="5" s="1"/>
  <c r="F480" i="4"/>
  <c r="H480" i="4" s="1"/>
  <c r="I480" i="4" s="1"/>
  <c r="C481" i="4" s="1"/>
  <c r="B481" i="4" s="1"/>
  <c r="D636" i="2"/>
  <c r="E636" i="2" s="1"/>
  <c r="G636" i="2" s="1"/>
  <c r="F636" i="2" s="1"/>
  <c r="H636" i="2" s="1"/>
  <c r="I636" i="2" s="1"/>
  <c r="C637" i="2" s="1"/>
  <c r="B637" i="2" s="1"/>
  <c r="B514" i="6" l="1"/>
  <c r="D514" i="6"/>
  <c r="E514" i="6" s="1"/>
  <c r="G514" i="6" s="1"/>
  <c r="F514" i="6" s="1"/>
  <c r="D503" i="5"/>
  <c r="E503" i="5" s="1"/>
  <c r="G503" i="5" s="1"/>
  <c r="F503" i="5" s="1"/>
  <c r="B503" i="5"/>
  <c r="D481" i="4"/>
  <c r="E481" i="4" s="1"/>
  <c r="G481" i="4" s="1"/>
  <c r="D637" i="2"/>
  <c r="E637" i="2" s="1"/>
  <c r="G637" i="2" s="1"/>
  <c r="F637" i="2" s="1"/>
  <c r="H637" i="2" s="1"/>
  <c r="I637" i="2" s="1"/>
  <c r="C638" i="2" s="1"/>
  <c r="B638" i="2" s="1"/>
  <c r="H514" i="6" l="1"/>
  <c r="I514" i="6" s="1"/>
  <c r="C515" i="6" s="1"/>
  <c r="H503" i="5"/>
  <c r="I503" i="5" s="1"/>
  <c r="C504" i="5" s="1"/>
  <c r="F481" i="4"/>
  <c r="H481" i="4" s="1"/>
  <c r="I481" i="4" s="1"/>
  <c r="C482" i="4" s="1"/>
  <c r="B482" i="4" s="1"/>
  <c r="D638" i="2"/>
  <c r="E638" i="2" s="1"/>
  <c r="G638" i="2" s="1"/>
  <c r="F638" i="2" s="1"/>
  <c r="B515" i="6" l="1"/>
  <c r="D515" i="6"/>
  <c r="E515" i="6" s="1"/>
  <c r="G515" i="6" s="1"/>
  <c r="F515" i="6" s="1"/>
  <c r="D504" i="5"/>
  <c r="E504" i="5" s="1"/>
  <c r="G504" i="5" s="1"/>
  <c r="F504" i="5" s="1"/>
  <c r="B504" i="5"/>
  <c r="D482" i="4"/>
  <c r="E482" i="4" s="1"/>
  <c r="G482" i="4" s="1"/>
  <c r="H638" i="2"/>
  <c r="I638" i="2" s="1"/>
  <c r="C639" i="2" s="1"/>
  <c r="B639" i="2" s="1"/>
  <c r="H515" i="6" l="1"/>
  <c r="I515" i="6" s="1"/>
  <c r="C516" i="6" s="1"/>
  <c r="H504" i="5"/>
  <c r="I504" i="5" s="1"/>
  <c r="C505" i="5" s="1"/>
  <c r="F482" i="4"/>
  <c r="H482" i="4" s="1"/>
  <c r="I482" i="4" s="1"/>
  <c r="C483" i="4" s="1"/>
  <c r="B483" i="4" s="1"/>
  <c r="D639" i="2"/>
  <c r="E639" i="2" s="1"/>
  <c r="G639" i="2" s="1"/>
  <c r="F639" i="2" s="1"/>
  <c r="H639" i="2" s="1"/>
  <c r="I639" i="2" s="1"/>
  <c r="C640" i="2" s="1"/>
  <c r="B640" i="2" s="1"/>
  <c r="D516" i="6" l="1"/>
  <c r="E516" i="6" s="1"/>
  <c r="G516" i="6" s="1"/>
  <c r="F516" i="6" s="1"/>
  <c r="B516" i="6"/>
  <c r="D505" i="5"/>
  <c r="E505" i="5" s="1"/>
  <c r="G505" i="5" s="1"/>
  <c r="F505" i="5" s="1"/>
  <c r="B505" i="5"/>
  <c r="D483" i="4"/>
  <c r="E483" i="4" s="1"/>
  <c r="G483" i="4" s="1"/>
  <c r="D640" i="2"/>
  <c r="E640" i="2" s="1"/>
  <c r="G640" i="2" s="1"/>
  <c r="F640" i="2" s="1"/>
  <c r="H516" i="6" l="1"/>
  <c r="I516" i="6" s="1"/>
  <c r="C517" i="6" s="1"/>
  <c r="H505" i="5"/>
  <c r="I505" i="5" s="1"/>
  <c r="C506" i="5" s="1"/>
  <c r="F483" i="4"/>
  <c r="H483" i="4" s="1"/>
  <c r="I483" i="4" s="1"/>
  <c r="C484" i="4" s="1"/>
  <c r="B484" i="4" s="1"/>
  <c r="H640" i="2"/>
  <c r="I640" i="2" s="1"/>
  <c r="C641" i="2" s="1"/>
  <c r="B641" i="2" s="1"/>
  <c r="D517" i="6" l="1"/>
  <c r="E517" i="6" s="1"/>
  <c r="G517" i="6" s="1"/>
  <c r="B517" i="6"/>
  <c r="D506" i="5"/>
  <c r="E506" i="5" s="1"/>
  <c r="G506" i="5" s="1"/>
  <c r="F506" i="5" s="1"/>
  <c r="B506" i="5"/>
  <c r="D484" i="4"/>
  <c r="E484" i="4" s="1"/>
  <c r="G484" i="4" s="1"/>
  <c r="D641" i="2"/>
  <c r="E641" i="2" s="1"/>
  <c r="G641" i="2" s="1"/>
  <c r="F641" i="2" s="1"/>
  <c r="F517" i="6" l="1"/>
  <c r="H517" i="6" s="1"/>
  <c r="I517" i="6" s="1"/>
  <c r="C518" i="6" s="1"/>
  <c r="H506" i="5"/>
  <c r="I506" i="5" s="1"/>
  <c r="C507" i="5" s="1"/>
  <c r="F484" i="4"/>
  <c r="H484" i="4" s="1"/>
  <c r="I484" i="4" s="1"/>
  <c r="C485" i="4" s="1"/>
  <c r="B485" i="4" s="1"/>
  <c r="H641" i="2"/>
  <c r="I641" i="2" s="1"/>
  <c r="C642" i="2" s="1"/>
  <c r="B642" i="2" s="1"/>
  <c r="D518" i="6" l="1"/>
  <c r="E518" i="6" s="1"/>
  <c r="G518" i="6" s="1"/>
  <c r="B518" i="6"/>
  <c r="F518" i="6"/>
  <c r="H518" i="6" s="1"/>
  <c r="I518" i="6" s="1"/>
  <c r="C519" i="6" s="1"/>
  <c r="B507" i="5"/>
  <c r="D507" i="5"/>
  <c r="E507" i="5" s="1"/>
  <c r="G507" i="5" s="1"/>
  <c r="F507" i="5" s="1"/>
  <c r="D485" i="4"/>
  <c r="E485" i="4" s="1"/>
  <c r="G485" i="4" s="1"/>
  <c r="F485" i="4" s="1"/>
  <c r="D642" i="2"/>
  <c r="E642" i="2" s="1"/>
  <c r="G642" i="2" s="1"/>
  <c r="F642" i="2" s="1"/>
  <c r="H642" i="2" s="1"/>
  <c r="I642" i="2" s="1"/>
  <c r="C643" i="2" s="1"/>
  <c r="B643" i="2" s="1"/>
  <c r="D519" i="6" l="1"/>
  <c r="E519" i="6" s="1"/>
  <c r="G519" i="6" s="1"/>
  <c r="F519" i="6" s="1"/>
  <c r="B519" i="6"/>
  <c r="H507" i="5"/>
  <c r="I507" i="5" s="1"/>
  <c r="C508" i="5" s="1"/>
  <c r="H485" i="4"/>
  <c r="I485" i="4" s="1"/>
  <c r="C486" i="4" s="1"/>
  <c r="B486" i="4" s="1"/>
  <c r="D643" i="2"/>
  <c r="E643" i="2" s="1"/>
  <c r="G643" i="2" s="1"/>
  <c r="F643" i="2" s="1"/>
  <c r="H643" i="2" s="1"/>
  <c r="I643" i="2" s="1"/>
  <c r="C644" i="2" s="1"/>
  <c r="B644" i="2" s="1"/>
  <c r="H519" i="6" l="1"/>
  <c r="I519" i="6" s="1"/>
  <c r="C520" i="6" s="1"/>
  <c r="B508" i="5"/>
  <c r="D508" i="5"/>
  <c r="E508" i="5" s="1"/>
  <c r="G508" i="5" s="1"/>
  <c r="F508" i="5" s="1"/>
  <c r="D486" i="4"/>
  <c r="E486" i="4" s="1"/>
  <c r="G486" i="4" s="1"/>
  <c r="D644" i="2"/>
  <c r="E644" i="2" s="1"/>
  <c r="G644" i="2" s="1"/>
  <c r="F644" i="2" s="1"/>
  <c r="H644" i="2" s="1"/>
  <c r="I644" i="2" s="1"/>
  <c r="C645" i="2" s="1"/>
  <c r="B645" i="2" s="1"/>
  <c r="B520" i="6" l="1"/>
  <c r="D520" i="6"/>
  <c r="E520" i="6" s="1"/>
  <c r="G520" i="6" s="1"/>
  <c r="F520" i="6" s="1"/>
  <c r="H508" i="5"/>
  <c r="I508" i="5" s="1"/>
  <c r="C509" i="5" s="1"/>
  <c r="F486" i="4"/>
  <c r="H486" i="4" s="1"/>
  <c r="I486" i="4" s="1"/>
  <c r="C487" i="4" s="1"/>
  <c r="B487" i="4" s="1"/>
  <c r="D645" i="2"/>
  <c r="E645" i="2" s="1"/>
  <c r="G645" i="2" s="1"/>
  <c r="F645" i="2" s="1"/>
  <c r="H645" i="2" s="1"/>
  <c r="I645" i="2" s="1"/>
  <c r="C646" i="2" s="1"/>
  <c r="B646" i="2" s="1"/>
  <c r="H520" i="6" l="1"/>
  <c r="I520" i="6" s="1"/>
  <c r="C521" i="6" s="1"/>
  <c r="B509" i="5"/>
  <c r="D509" i="5"/>
  <c r="E509" i="5" s="1"/>
  <c r="G509" i="5" s="1"/>
  <c r="F509" i="5" s="1"/>
  <c r="D487" i="4"/>
  <c r="E487" i="4" s="1"/>
  <c r="G487" i="4" s="1"/>
  <c r="D646" i="2"/>
  <c r="E646" i="2" s="1"/>
  <c r="G646" i="2" s="1"/>
  <c r="F646" i="2" s="1"/>
  <c r="H646" i="2" s="1"/>
  <c r="I646" i="2" s="1"/>
  <c r="C647" i="2" s="1"/>
  <c r="B647" i="2" s="1"/>
  <c r="B521" i="6" l="1"/>
  <c r="D521" i="6"/>
  <c r="E521" i="6" s="1"/>
  <c r="G521" i="6" s="1"/>
  <c r="F521" i="6" s="1"/>
  <c r="H509" i="5"/>
  <c r="I509" i="5" s="1"/>
  <c r="C510" i="5" s="1"/>
  <c r="F487" i="4"/>
  <c r="H487" i="4" s="1"/>
  <c r="I487" i="4" s="1"/>
  <c r="C488" i="4" s="1"/>
  <c r="B488" i="4" s="1"/>
  <c r="D647" i="2"/>
  <c r="E647" i="2" s="1"/>
  <c r="G647" i="2" s="1"/>
  <c r="F647" i="2" s="1"/>
  <c r="H521" i="6" l="1"/>
  <c r="I521" i="6" s="1"/>
  <c r="C522" i="6" s="1"/>
  <c r="B510" i="5"/>
  <c r="D510" i="5"/>
  <c r="E510" i="5" s="1"/>
  <c r="G510" i="5" s="1"/>
  <c r="F510" i="5" s="1"/>
  <c r="D488" i="4"/>
  <c r="E488" i="4" s="1"/>
  <c r="G488" i="4" s="1"/>
  <c r="H647" i="2"/>
  <c r="I647" i="2" s="1"/>
  <c r="C648" i="2" s="1"/>
  <c r="B648" i="2" s="1"/>
  <c r="D522" i="6" l="1"/>
  <c r="E522" i="6" s="1"/>
  <c r="G522" i="6" s="1"/>
  <c r="F522" i="6" s="1"/>
  <c r="B522" i="6"/>
  <c r="H510" i="5"/>
  <c r="I510" i="5" s="1"/>
  <c r="C511" i="5" s="1"/>
  <c r="F488" i="4"/>
  <c r="H488" i="4" s="1"/>
  <c r="I488" i="4" s="1"/>
  <c r="C489" i="4" s="1"/>
  <c r="B489" i="4" s="1"/>
  <c r="D648" i="2"/>
  <c r="E648" i="2" s="1"/>
  <c r="G648" i="2" s="1"/>
  <c r="F648" i="2" s="1"/>
  <c r="H522" i="6" l="1"/>
  <c r="I522" i="6" s="1"/>
  <c r="C523" i="6" s="1"/>
  <c r="B511" i="5"/>
  <c r="D511" i="5"/>
  <c r="E511" i="5" s="1"/>
  <c r="G511" i="5" s="1"/>
  <c r="F511" i="5" s="1"/>
  <c r="D489" i="4"/>
  <c r="E489" i="4" s="1"/>
  <c r="G489" i="4" s="1"/>
  <c r="F489" i="4" s="1"/>
  <c r="H648" i="2"/>
  <c r="I648" i="2" s="1"/>
  <c r="C649" i="2" s="1"/>
  <c r="B649" i="2" s="1"/>
  <c r="D523" i="6" l="1"/>
  <c r="E523" i="6" s="1"/>
  <c r="G523" i="6" s="1"/>
  <c r="F523" i="6" s="1"/>
  <c r="B523" i="6"/>
  <c r="H511" i="5"/>
  <c r="I511" i="5" s="1"/>
  <c r="C512" i="5" s="1"/>
  <c r="H489" i="4"/>
  <c r="I489" i="4" s="1"/>
  <c r="C490" i="4" s="1"/>
  <c r="B490" i="4" s="1"/>
  <c r="D649" i="2"/>
  <c r="E649" i="2" s="1"/>
  <c r="G649" i="2" s="1"/>
  <c r="F649" i="2" s="1"/>
  <c r="H523" i="6" l="1"/>
  <c r="I523" i="6" s="1"/>
  <c r="C524" i="6" s="1"/>
  <c r="B512" i="5"/>
  <c r="D512" i="5"/>
  <c r="E512" i="5" s="1"/>
  <c r="G512" i="5" s="1"/>
  <c r="F512" i="5" s="1"/>
  <c r="D490" i="4"/>
  <c r="E490" i="4" s="1"/>
  <c r="G490" i="4" s="1"/>
  <c r="H649" i="2"/>
  <c r="I649" i="2" s="1"/>
  <c r="C650" i="2" s="1"/>
  <c r="B650" i="2" s="1"/>
  <c r="B524" i="6" l="1"/>
  <c r="D524" i="6"/>
  <c r="E524" i="6" s="1"/>
  <c r="G524" i="6" s="1"/>
  <c r="H512" i="5"/>
  <c r="I512" i="5" s="1"/>
  <c r="C513" i="5" s="1"/>
  <c r="F490" i="4"/>
  <c r="H490" i="4" s="1"/>
  <c r="I490" i="4" s="1"/>
  <c r="C491" i="4" s="1"/>
  <c r="B491" i="4" s="1"/>
  <c r="D650" i="2"/>
  <c r="E650" i="2" s="1"/>
  <c r="G650" i="2" s="1"/>
  <c r="F650" i="2" s="1"/>
  <c r="F524" i="6" l="1"/>
  <c r="H524" i="6" s="1"/>
  <c r="I524" i="6" s="1"/>
  <c r="C525" i="6" s="1"/>
  <c r="B513" i="5"/>
  <c r="D513" i="5"/>
  <c r="E513" i="5" s="1"/>
  <c r="G513" i="5" s="1"/>
  <c r="F513" i="5" s="1"/>
  <c r="D491" i="4"/>
  <c r="E491" i="4" s="1"/>
  <c r="G491" i="4" s="1"/>
  <c r="H650" i="2"/>
  <c r="I650" i="2" s="1"/>
  <c r="C651" i="2" s="1"/>
  <c r="B651" i="2" s="1"/>
  <c r="B525" i="6" l="1"/>
  <c r="D525" i="6"/>
  <c r="E525" i="6" s="1"/>
  <c r="G525" i="6" s="1"/>
  <c r="F525" i="6" s="1"/>
  <c r="H525" i="6" s="1"/>
  <c r="I525" i="6" s="1"/>
  <c r="C526" i="6" s="1"/>
  <c r="H513" i="5"/>
  <c r="I513" i="5" s="1"/>
  <c r="C514" i="5" s="1"/>
  <c r="F491" i="4"/>
  <c r="H491" i="4" s="1"/>
  <c r="I491" i="4" s="1"/>
  <c r="C492" i="4" s="1"/>
  <c r="B492" i="4" s="1"/>
  <c r="D651" i="2"/>
  <c r="E651" i="2" s="1"/>
  <c r="G651" i="2" s="1"/>
  <c r="F651" i="2" s="1"/>
  <c r="D526" i="6" l="1"/>
  <c r="E526" i="6" s="1"/>
  <c r="G526" i="6" s="1"/>
  <c r="F526" i="6" s="1"/>
  <c r="B526" i="6"/>
  <c r="B514" i="5"/>
  <c r="D514" i="5"/>
  <c r="E514" i="5" s="1"/>
  <c r="G514" i="5" s="1"/>
  <c r="F514" i="5" s="1"/>
  <c r="D492" i="4"/>
  <c r="E492" i="4" s="1"/>
  <c r="G492" i="4" s="1"/>
  <c r="H651" i="2"/>
  <c r="I651" i="2" s="1"/>
  <c r="C652" i="2" s="1"/>
  <c r="B652" i="2" s="1"/>
  <c r="H526" i="6" l="1"/>
  <c r="I526" i="6" s="1"/>
  <c r="C527" i="6" s="1"/>
  <c r="H514" i="5"/>
  <c r="I514" i="5" s="1"/>
  <c r="C515" i="5" s="1"/>
  <c r="F492" i="4"/>
  <c r="H492" i="4" s="1"/>
  <c r="I492" i="4" s="1"/>
  <c r="C493" i="4" s="1"/>
  <c r="B493" i="4" s="1"/>
  <c r="D652" i="2"/>
  <c r="E652" i="2" s="1"/>
  <c r="G652" i="2" s="1"/>
  <c r="D527" i="6" l="1"/>
  <c r="E527" i="6" s="1"/>
  <c r="G527" i="6" s="1"/>
  <c r="F527" i="6" s="1"/>
  <c r="B527" i="6"/>
  <c r="B515" i="5"/>
  <c r="D515" i="5"/>
  <c r="E515" i="5" s="1"/>
  <c r="G515" i="5" s="1"/>
  <c r="F515" i="5" s="1"/>
  <c r="F652" i="2"/>
  <c r="H652" i="2" s="1"/>
  <c r="I652" i="2" s="1"/>
  <c r="C653" i="2" s="1"/>
  <c r="B653" i="2" s="1"/>
  <c r="D493" i="4"/>
  <c r="E493" i="4" s="1"/>
  <c r="G493" i="4" s="1"/>
  <c r="H527" i="6" l="1"/>
  <c r="I527" i="6" s="1"/>
  <c r="C528" i="6" s="1"/>
  <c r="H515" i="5"/>
  <c r="I515" i="5" s="1"/>
  <c r="C516" i="5" s="1"/>
  <c r="D653" i="2"/>
  <c r="E653" i="2" s="1"/>
  <c r="G653" i="2" s="1"/>
  <c r="F653" i="2" s="1"/>
  <c r="H653" i="2" s="1"/>
  <c r="I653" i="2" s="1"/>
  <c r="C654" i="2" s="1"/>
  <c r="B654" i="2" s="1"/>
  <c r="F493" i="4"/>
  <c r="H493" i="4" s="1"/>
  <c r="I493" i="4" s="1"/>
  <c r="C494" i="4" s="1"/>
  <c r="B494" i="4" s="1"/>
  <c r="B528" i="6" l="1"/>
  <c r="D528" i="6"/>
  <c r="E528" i="6" s="1"/>
  <c r="G528" i="6" s="1"/>
  <c r="F528" i="6" s="1"/>
  <c r="D516" i="5"/>
  <c r="E516" i="5" s="1"/>
  <c r="G516" i="5" s="1"/>
  <c r="F516" i="5" s="1"/>
  <c r="B516" i="5"/>
  <c r="D494" i="4"/>
  <c r="E494" i="4" s="1"/>
  <c r="G494" i="4" s="1"/>
  <c r="D654" i="2"/>
  <c r="E654" i="2" s="1"/>
  <c r="G654" i="2" s="1"/>
  <c r="F654" i="2" s="1"/>
  <c r="H528" i="6" l="1"/>
  <c r="I528" i="6" s="1"/>
  <c r="C529" i="6" s="1"/>
  <c r="H516" i="5"/>
  <c r="I516" i="5" s="1"/>
  <c r="C517" i="5" s="1"/>
  <c r="F494" i="4"/>
  <c r="H494" i="4" s="1"/>
  <c r="I494" i="4" s="1"/>
  <c r="C495" i="4" s="1"/>
  <c r="B495" i="4" s="1"/>
  <c r="H654" i="2"/>
  <c r="I654" i="2" s="1"/>
  <c r="C655" i="2" s="1"/>
  <c r="D529" i="6" l="1"/>
  <c r="E529" i="6" s="1"/>
  <c r="G529" i="6" s="1"/>
  <c r="F529" i="6" s="1"/>
  <c r="B529" i="6"/>
  <c r="D517" i="5"/>
  <c r="E517" i="5" s="1"/>
  <c r="G517" i="5" s="1"/>
  <c r="F517" i="5" s="1"/>
  <c r="B517" i="5"/>
  <c r="D655" i="2"/>
  <c r="E655" i="2" s="1"/>
  <c r="G655" i="2" s="1"/>
  <c r="F655" i="2" s="1"/>
  <c r="B655" i="2"/>
  <c r="D495" i="4"/>
  <c r="E495" i="4" s="1"/>
  <c r="G495" i="4" s="1"/>
  <c r="H529" i="6" l="1"/>
  <c r="I529" i="6" s="1"/>
  <c r="C530" i="6" s="1"/>
  <c r="H517" i="5"/>
  <c r="I517" i="5" s="1"/>
  <c r="C518" i="5" s="1"/>
  <c r="H655" i="2"/>
  <c r="I655" i="2" s="1"/>
  <c r="C656" i="2" s="1"/>
  <c r="F495" i="4"/>
  <c r="H495" i="4" s="1"/>
  <c r="I495" i="4" s="1"/>
  <c r="C496" i="4" s="1"/>
  <c r="B496" i="4" s="1"/>
  <c r="B530" i="6" l="1"/>
  <c r="D530" i="6"/>
  <c r="E530" i="6" s="1"/>
  <c r="G530" i="6" s="1"/>
  <c r="F530" i="6" s="1"/>
  <c r="D518" i="5"/>
  <c r="E518" i="5" s="1"/>
  <c r="G518" i="5" s="1"/>
  <c r="F518" i="5" s="1"/>
  <c r="B518" i="5"/>
  <c r="D656" i="2"/>
  <c r="E656" i="2" s="1"/>
  <c r="G656" i="2" s="1"/>
  <c r="F656" i="2" s="1"/>
  <c r="H656" i="2" s="1"/>
  <c r="I656" i="2" s="1"/>
  <c r="C657" i="2" s="1"/>
  <c r="B657" i="2" s="1"/>
  <c r="B656" i="2"/>
  <c r="D496" i="4"/>
  <c r="E496" i="4" s="1"/>
  <c r="G496" i="4" s="1"/>
  <c r="H530" i="6" l="1"/>
  <c r="I530" i="6" s="1"/>
  <c r="C531" i="6" s="1"/>
  <c r="H518" i="5"/>
  <c r="I518" i="5" s="1"/>
  <c r="C519" i="5" s="1"/>
  <c r="D657" i="2"/>
  <c r="E657" i="2" s="1"/>
  <c r="G657" i="2" s="1"/>
  <c r="F657" i="2" s="1"/>
  <c r="H657" i="2" s="1"/>
  <c r="I657" i="2" s="1"/>
  <c r="C658" i="2" s="1"/>
  <c r="B658" i="2" s="1"/>
  <c r="F496" i="4"/>
  <c r="H496" i="4" s="1"/>
  <c r="I496" i="4" s="1"/>
  <c r="C497" i="4" s="1"/>
  <c r="B497" i="4" s="1"/>
  <c r="B531" i="6" l="1"/>
  <c r="D531" i="6"/>
  <c r="E531" i="6" s="1"/>
  <c r="G531" i="6" s="1"/>
  <c r="F531" i="6" s="1"/>
  <c r="B519" i="5"/>
  <c r="D519" i="5"/>
  <c r="E519" i="5" s="1"/>
  <c r="G519" i="5" s="1"/>
  <c r="F519" i="5" s="1"/>
  <c r="D497" i="4"/>
  <c r="E497" i="4" s="1"/>
  <c r="G497" i="4" s="1"/>
  <c r="D658" i="2"/>
  <c r="E658" i="2" s="1"/>
  <c r="G658" i="2" s="1"/>
  <c r="F658" i="2" s="1"/>
  <c r="H531" i="6" l="1"/>
  <c r="I531" i="6" s="1"/>
  <c r="C532" i="6" s="1"/>
  <c r="H519" i="5"/>
  <c r="I519" i="5" s="1"/>
  <c r="C520" i="5" s="1"/>
  <c r="F497" i="4"/>
  <c r="H497" i="4" s="1"/>
  <c r="I497" i="4" s="1"/>
  <c r="C498" i="4" s="1"/>
  <c r="B498" i="4" s="1"/>
  <c r="H658" i="2"/>
  <c r="I658" i="2" s="1"/>
  <c r="C659" i="2" s="1"/>
  <c r="B659" i="2" s="1"/>
  <c r="B532" i="6" l="1"/>
  <c r="D532" i="6"/>
  <c r="E532" i="6" s="1"/>
  <c r="G532" i="6" s="1"/>
  <c r="F532" i="6" s="1"/>
  <c r="B520" i="5"/>
  <c r="D520" i="5"/>
  <c r="E520" i="5" s="1"/>
  <c r="G520" i="5" s="1"/>
  <c r="F520" i="5" s="1"/>
  <c r="D498" i="4"/>
  <c r="E498" i="4" s="1"/>
  <c r="G498" i="4" s="1"/>
  <c r="D659" i="2"/>
  <c r="E659" i="2" s="1"/>
  <c r="G659" i="2" s="1"/>
  <c r="F659" i="2" s="1"/>
  <c r="H532" i="6" l="1"/>
  <c r="I532" i="6" s="1"/>
  <c r="C533" i="6" s="1"/>
  <c r="H520" i="5"/>
  <c r="I520" i="5" s="1"/>
  <c r="C521" i="5" s="1"/>
  <c r="F498" i="4"/>
  <c r="H498" i="4" s="1"/>
  <c r="I498" i="4" s="1"/>
  <c r="C499" i="4" s="1"/>
  <c r="B499" i="4" s="1"/>
  <c r="H659" i="2"/>
  <c r="I659" i="2" s="1"/>
  <c r="C660" i="2" s="1"/>
  <c r="B533" i="6" l="1"/>
  <c r="D533" i="6"/>
  <c r="E533" i="6" s="1"/>
  <c r="G533" i="6" s="1"/>
  <c r="F533" i="6" s="1"/>
  <c r="H533" i="6" s="1"/>
  <c r="I533" i="6" s="1"/>
  <c r="C534" i="6" s="1"/>
  <c r="B521" i="5"/>
  <c r="D521" i="5"/>
  <c r="E521" i="5" s="1"/>
  <c r="G521" i="5" s="1"/>
  <c r="F521" i="5" s="1"/>
  <c r="D660" i="2"/>
  <c r="E660" i="2" s="1"/>
  <c r="G660" i="2" s="1"/>
  <c r="F660" i="2" s="1"/>
  <c r="H660" i="2" s="1"/>
  <c r="I660" i="2" s="1"/>
  <c r="C661" i="2" s="1"/>
  <c r="B661" i="2" s="1"/>
  <c r="B660" i="2"/>
  <c r="D499" i="4"/>
  <c r="E499" i="4" s="1"/>
  <c r="G499" i="4" s="1"/>
  <c r="D534" i="6" l="1"/>
  <c r="E534" i="6" s="1"/>
  <c r="G534" i="6" s="1"/>
  <c r="F534" i="6" s="1"/>
  <c r="B534" i="6"/>
  <c r="H521" i="5"/>
  <c r="I521" i="5" s="1"/>
  <c r="C522" i="5" s="1"/>
  <c r="F499" i="4"/>
  <c r="H499" i="4" s="1"/>
  <c r="I499" i="4" s="1"/>
  <c r="C500" i="4" s="1"/>
  <c r="B500" i="4" s="1"/>
  <c r="D661" i="2"/>
  <c r="E661" i="2" s="1"/>
  <c r="G661" i="2" s="1"/>
  <c r="H534" i="6" l="1"/>
  <c r="I534" i="6" s="1"/>
  <c r="C535" i="6" s="1"/>
  <c r="B522" i="5"/>
  <c r="D522" i="5"/>
  <c r="E522" i="5" s="1"/>
  <c r="G522" i="5" s="1"/>
  <c r="F522" i="5" s="1"/>
  <c r="F661" i="2"/>
  <c r="H661" i="2" s="1"/>
  <c r="I661" i="2" s="1"/>
  <c r="C662" i="2" s="1"/>
  <c r="D500" i="4"/>
  <c r="E500" i="4" s="1"/>
  <c r="G500" i="4" s="1"/>
  <c r="D535" i="6" l="1"/>
  <c r="E535" i="6" s="1"/>
  <c r="G535" i="6" s="1"/>
  <c r="F535" i="6" s="1"/>
  <c r="B535" i="6"/>
  <c r="H522" i="5"/>
  <c r="I522" i="5" s="1"/>
  <c r="C523" i="5" s="1"/>
  <c r="D662" i="2"/>
  <c r="E662" i="2" s="1"/>
  <c r="G662" i="2" s="1"/>
  <c r="F662" i="2" s="1"/>
  <c r="B662" i="2"/>
  <c r="F500" i="4"/>
  <c r="H500" i="4" s="1"/>
  <c r="I500" i="4" s="1"/>
  <c r="C501" i="4" s="1"/>
  <c r="B501" i="4" s="1"/>
  <c r="H535" i="6" l="1"/>
  <c r="I535" i="6" s="1"/>
  <c r="C536" i="6" s="1"/>
  <c r="D523" i="5"/>
  <c r="E523" i="5" s="1"/>
  <c r="G523" i="5" s="1"/>
  <c r="F523" i="5" s="1"/>
  <c r="B523" i="5"/>
  <c r="H662" i="2"/>
  <c r="I662" i="2" s="1"/>
  <c r="C663" i="2" s="1"/>
  <c r="B663" i="2" s="1"/>
  <c r="D501" i="4"/>
  <c r="E501" i="4" s="1"/>
  <c r="G501" i="4" s="1"/>
  <c r="B536" i="6" l="1"/>
  <c r="D536" i="6"/>
  <c r="E536" i="6" s="1"/>
  <c r="G536" i="6" s="1"/>
  <c r="F536" i="6" s="1"/>
  <c r="H523" i="5"/>
  <c r="I523" i="5" s="1"/>
  <c r="C524" i="5" s="1"/>
  <c r="D663" i="2"/>
  <c r="E663" i="2" s="1"/>
  <c r="G663" i="2" s="1"/>
  <c r="F663" i="2" s="1"/>
  <c r="H663" i="2" s="1"/>
  <c r="I663" i="2" s="1"/>
  <c r="C664" i="2" s="1"/>
  <c r="B664" i="2" s="1"/>
  <c r="F501" i="4"/>
  <c r="H501" i="4" s="1"/>
  <c r="I501" i="4" s="1"/>
  <c r="C502" i="4" s="1"/>
  <c r="B502" i="4" s="1"/>
  <c r="H536" i="6" l="1"/>
  <c r="I536" i="6" s="1"/>
  <c r="C537" i="6" s="1"/>
  <c r="B524" i="5"/>
  <c r="D524" i="5"/>
  <c r="E524" i="5" s="1"/>
  <c r="G524" i="5" s="1"/>
  <c r="F524" i="5" s="1"/>
  <c r="H524" i="5" s="1"/>
  <c r="I524" i="5" s="1"/>
  <c r="C525" i="5" s="1"/>
  <c r="D502" i="4"/>
  <c r="E502" i="4" s="1"/>
  <c r="G502" i="4" s="1"/>
  <c r="D664" i="2"/>
  <c r="E664" i="2" s="1"/>
  <c r="G664" i="2" s="1"/>
  <c r="F664" i="2" s="1"/>
  <c r="B537" i="6" l="1"/>
  <c r="D537" i="6"/>
  <c r="E537" i="6" s="1"/>
  <c r="G537" i="6" s="1"/>
  <c r="F537" i="6" s="1"/>
  <c r="B525" i="5"/>
  <c r="D525" i="5"/>
  <c r="E525" i="5" s="1"/>
  <c r="G525" i="5" s="1"/>
  <c r="F525" i="5" s="1"/>
  <c r="F502" i="4"/>
  <c r="H502" i="4" s="1"/>
  <c r="I502" i="4" s="1"/>
  <c r="C503" i="4" s="1"/>
  <c r="B503" i="4" s="1"/>
  <c r="H664" i="2"/>
  <c r="I664" i="2" s="1"/>
  <c r="C665" i="2" s="1"/>
  <c r="B665" i="2" s="1"/>
  <c r="H537" i="6" l="1"/>
  <c r="I537" i="6" s="1"/>
  <c r="C538" i="6" s="1"/>
  <c r="H525" i="5"/>
  <c r="I525" i="5" s="1"/>
  <c r="C526" i="5" s="1"/>
  <c r="D503" i="4"/>
  <c r="E503" i="4" s="1"/>
  <c r="G503" i="4" s="1"/>
  <c r="D665" i="2"/>
  <c r="E665" i="2" s="1"/>
  <c r="G665" i="2" s="1"/>
  <c r="F665" i="2" s="1"/>
  <c r="B538" i="6" l="1"/>
  <c r="D538" i="6"/>
  <c r="E538" i="6" s="1"/>
  <c r="G538" i="6" s="1"/>
  <c r="F538" i="6" s="1"/>
  <c r="B526" i="5"/>
  <c r="D526" i="5"/>
  <c r="E526" i="5" s="1"/>
  <c r="G526" i="5" s="1"/>
  <c r="F526" i="5" s="1"/>
  <c r="F503" i="4"/>
  <c r="H503" i="4" s="1"/>
  <c r="I503" i="4" s="1"/>
  <c r="C504" i="4" s="1"/>
  <c r="B504" i="4" s="1"/>
  <c r="H665" i="2"/>
  <c r="I665" i="2" s="1"/>
  <c r="C666" i="2" s="1"/>
  <c r="B666" i="2" s="1"/>
  <c r="H538" i="6" l="1"/>
  <c r="I538" i="6" s="1"/>
  <c r="C539" i="6" s="1"/>
  <c r="H526" i="5"/>
  <c r="I526" i="5" s="1"/>
  <c r="C527" i="5" s="1"/>
  <c r="D504" i="4"/>
  <c r="E504" i="4" s="1"/>
  <c r="G504" i="4" s="1"/>
  <c r="D666" i="2"/>
  <c r="E666" i="2" s="1"/>
  <c r="G666" i="2" s="1"/>
  <c r="F666" i="2" s="1"/>
  <c r="B539" i="6" l="1"/>
  <c r="D539" i="6"/>
  <c r="E539" i="6" s="1"/>
  <c r="G539" i="6" s="1"/>
  <c r="F539" i="6" s="1"/>
  <c r="D527" i="5"/>
  <c r="E527" i="5" s="1"/>
  <c r="G527" i="5" s="1"/>
  <c r="F527" i="5" s="1"/>
  <c r="B527" i="5"/>
  <c r="H666" i="2"/>
  <c r="I666" i="2" s="1"/>
  <c r="C667" i="2" s="1"/>
  <c r="F504" i="4"/>
  <c r="H504" i="4" s="1"/>
  <c r="I504" i="4" s="1"/>
  <c r="C505" i="4" s="1"/>
  <c r="B505" i="4" s="1"/>
  <c r="H539" i="6" l="1"/>
  <c r="I539" i="6" s="1"/>
  <c r="C540" i="6" s="1"/>
  <c r="B540" i="6" s="1"/>
  <c r="H527" i="5"/>
  <c r="I527" i="5" s="1"/>
  <c r="C528" i="5" s="1"/>
  <c r="D667" i="2"/>
  <c r="E667" i="2" s="1"/>
  <c r="G667" i="2" s="1"/>
  <c r="F667" i="2" s="1"/>
  <c r="B667" i="2"/>
  <c r="D505" i="4"/>
  <c r="E505" i="4" s="1"/>
  <c r="G505" i="4" s="1"/>
  <c r="D540" i="6" l="1"/>
  <c r="E540" i="6" s="1"/>
  <c r="G540" i="6" s="1"/>
  <c r="F540" i="6" s="1"/>
  <c r="B528" i="5"/>
  <c r="D528" i="5"/>
  <c r="E528" i="5" s="1"/>
  <c r="G528" i="5" s="1"/>
  <c r="F528" i="5" s="1"/>
  <c r="H667" i="2"/>
  <c r="I667" i="2" s="1"/>
  <c r="C668" i="2" s="1"/>
  <c r="B668" i="2" s="1"/>
  <c r="F505" i="4"/>
  <c r="H505" i="4" s="1"/>
  <c r="I505" i="4" s="1"/>
  <c r="C506" i="4" s="1"/>
  <c r="B506" i="4" s="1"/>
  <c r="H540" i="6" l="1"/>
  <c r="I540" i="6" s="1"/>
  <c r="C541" i="6" s="1"/>
  <c r="D668" i="2"/>
  <c r="E668" i="2" s="1"/>
  <c r="G668" i="2" s="1"/>
  <c r="F668" i="2" s="1"/>
  <c r="H668" i="2" s="1"/>
  <c r="I668" i="2" s="1"/>
  <c r="C669" i="2" s="1"/>
  <c r="B669" i="2" s="1"/>
  <c r="H528" i="5"/>
  <c r="I528" i="5" s="1"/>
  <c r="C529" i="5" s="1"/>
  <c r="D506" i="4"/>
  <c r="E506" i="4" s="1"/>
  <c r="G506" i="4" s="1"/>
  <c r="B541" i="6" l="1"/>
  <c r="D541" i="6"/>
  <c r="E541" i="6" s="1"/>
  <c r="G541" i="6" s="1"/>
  <c r="F541" i="6" s="1"/>
  <c r="B529" i="5"/>
  <c r="D529" i="5"/>
  <c r="E529" i="5" s="1"/>
  <c r="G529" i="5" s="1"/>
  <c r="F529" i="5" s="1"/>
  <c r="F506" i="4"/>
  <c r="H506" i="4" s="1"/>
  <c r="I506" i="4" s="1"/>
  <c r="C507" i="4" s="1"/>
  <c r="B507" i="4" s="1"/>
  <c r="D669" i="2"/>
  <c r="E669" i="2" s="1"/>
  <c r="G669" i="2" s="1"/>
  <c r="F669" i="2" s="1"/>
  <c r="H541" i="6" l="1"/>
  <c r="I541" i="6" s="1"/>
  <c r="C542" i="6" s="1"/>
  <c r="H529" i="5"/>
  <c r="I529" i="5" s="1"/>
  <c r="C530" i="5" s="1"/>
  <c r="D507" i="4"/>
  <c r="E507" i="4" s="1"/>
  <c r="G507" i="4" s="1"/>
  <c r="H669" i="2"/>
  <c r="I669" i="2" s="1"/>
  <c r="C670" i="2" s="1"/>
  <c r="D542" i="6" l="1"/>
  <c r="E542" i="6" s="1"/>
  <c r="G542" i="6" s="1"/>
  <c r="F542" i="6" s="1"/>
  <c r="H542" i="6" s="1"/>
  <c r="I542" i="6" s="1"/>
  <c r="C543" i="6" s="1"/>
  <c r="B542" i="6"/>
  <c r="B530" i="5"/>
  <c r="D530" i="5"/>
  <c r="E530" i="5" s="1"/>
  <c r="G530" i="5" s="1"/>
  <c r="F530" i="5" s="1"/>
  <c r="D670" i="2"/>
  <c r="E670" i="2" s="1"/>
  <c r="G670" i="2" s="1"/>
  <c r="F670" i="2" s="1"/>
  <c r="B670" i="2"/>
  <c r="F507" i="4"/>
  <c r="H507" i="4" s="1"/>
  <c r="I507" i="4" s="1"/>
  <c r="C508" i="4" s="1"/>
  <c r="B508" i="4" s="1"/>
  <c r="D543" i="6" l="1"/>
  <c r="E543" i="6" s="1"/>
  <c r="G543" i="6" s="1"/>
  <c r="F543" i="6" s="1"/>
  <c r="B543" i="6"/>
  <c r="H530" i="5"/>
  <c r="I530" i="5" s="1"/>
  <c r="C531" i="5" s="1"/>
  <c r="H670" i="2"/>
  <c r="I670" i="2" s="1"/>
  <c r="C671" i="2" s="1"/>
  <c r="B671" i="2" s="1"/>
  <c r="D508" i="4"/>
  <c r="E508" i="4" s="1"/>
  <c r="G508" i="4" s="1"/>
  <c r="F508" i="4" s="1"/>
  <c r="H543" i="6" l="1"/>
  <c r="I543" i="6" s="1"/>
  <c r="C544" i="6" s="1"/>
  <c r="B531" i="5"/>
  <c r="D531" i="5"/>
  <c r="E531" i="5" s="1"/>
  <c r="G531" i="5" s="1"/>
  <c r="F531" i="5" s="1"/>
  <c r="D671" i="2"/>
  <c r="E671" i="2" s="1"/>
  <c r="G671" i="2" s="1"/>
  <c r="H508" i="4"/>
  <c r="I508" i="4" s="1"/>
  <c r="C509" i="4" s="1"/>
  <c r="B509" i="4" s="1"/>
  <c r="B544" i="6" l="1"/>
  <c r="D544" i="6"/>
  <c r="E544" i="6" s="1"/>
  <c r="G544" i="6" s="1"/>
  <c r="H531" i="5"/>
  <c r="I531" i="5" s="1"/>
  <c r="C532" i="5" s="1"/>
  <c r="F671" i="2"/>
  <c r="H671" i="2" s="1"/>
  <c r="I671" i="2" s="1"/>
  <c r="C672" i="2" s="1"/>
  <c r="B672" i="2" s="1"/>
  <c r="D509" i="4"/>
  <c r="E509" i="4" s="1"/>
  <c r="G509" i="4" s="1"/>
  <c r="F509" i="4" s="1"/>
  <c r="F544" i="6" l="1"/>
  <c r="H544" i="6" s="1"/>
  <c r="I544" i="6" s="1"/>
  <c r="C545" i="6" s="1"/>
  <c r="D532" i="5"/>
  <c r="E532" i="5" s="1"/>
  <c r="G532" i="5" s="1"/>
  <c r="F532" i="5" s="1"/>
  <c r="B532" i="5"/>
  <c r="D672" i="2"/>
  <c r="E672" i="2" s="1"/>
  <c r="G672" i="2" s="1"/>
  <c r="F672" i="2" s="1"/>
  <c r="H672" i="2" s="1"/>
  <c r="I672" i="2" s="1"/>
  <c r="C673" i="2" s="1"/>
  <c r="B673" i="2" s="1"/>
  <c r="H509" i="4"/>
  <c r="I509" i="4" s="1"/>
  <c r="C510" i="4" s="1"/>
  <c r="B510" i="4" s="1"/>
  <c r="B545" i="6" l="1"/>
  <c r="D545" i="6"/>
  <c r="E545" i="6" s="1"/>
  <c r="G545" i="6" s="1"/>
  <c r="F545" i="6" s="1"/>
  <c r="H545" i="6" s="1"/>
  <c r="I545" i="6" s="1"/>
  <c r="C546" i="6" s="1"/>
  <c r="H532" i="5"/>
  <c r="I532" i="5" s="1"/>
  <c r="C533" i="5" s="1"/>
  <c r="D673" i="2"/>
  <c r="E673" i="2" s="1"/>
  <c r="G673" i="2" s="1"/>
  <c r="F673" i="2" s="1"/>
  <c r="H673" i="2" s="1"/>
  <c r="I673" i="2" s="1"/>
  <c r="C674" i="2" s="1"/>
  <c r="D510" i="4"/>
  <c r="E510" i="4" s="1"/>
  <c r="G510" i="4" s="1"/>
  <c r="F510" i="4" s="1"/>
  <c r="D546" i="6" l="1"/>
  <c r="E546" i="6" s="1"/>
  <c r="G546" i="6" s="1"/>
  <c r="F546" i="6" s="1"/>
  <c r="B546" i="6"/>
  <c r="D533" i="5"/>
  <c r="E533" i="5" s="1"/>
  <c r="G533" i="5" s="1"/>
  <c r="F533" i="5" s="1"/>
  <c r="B533" i="5"/>
  <c r="D674" i="2"/>
  <c r="E674" i="2" s="1"/>
  <c r="G674" i="2" s="1"/>
  <c r="F674" i="2" s="1"/>
  <c r="B674" i="2"/>
  <c r="H510" i="4"/>
  <c r="I510" i="4" s="1"/>
  <c r="C511" i="4" s="1"/>
  <c r="B511" i="4" s="1"/>
  <c r="H546" i="6" l="1"/>
  <c r="I546" i="6" s="1"/>
  <c r="C547" i="6" s="1"/>
  <c r="H533" i="5"/>
  <c r="I533" i="5" s="1"/>
  <c r="C534" i="5" s="1"/>
  <c r="H674" i="2"/>
  <c r="I674" i="2" s="1"/>
  <c r="C675" i="2" s="1"/>
  <c r="B675" i="2" s="1"/>
  <c r="D511" i="4"/>
  <c r="E511" i="4" s="1"/>
  <c r="G511" i="4" s="1"/>
  <c r="F511" i="4" s="1"/>
  <c r="D547" i="6" l="1"/>
  <c r="E547" i="6" s="1"/>
  <c r="G547" i="6" s="1"/>
  <c r="F547" i="6" s="1"/>
  <c r="B547" i="6"/>
  <c r="D534" i="5"/>
  <c r="E534" i="5" s="1"/>
  <c r="G534" i="5" s="1"/>
  <c r="F534" i="5" s="1"/>
  <c r="H534" i="5" s="1"/>
  <c r="I534" i="5" s="1"/>
  <c r="C535" i="5" s="1"/>
  <c r="B534" i="5"/>
  <c r="D675" i="2"/>
  <c r="E675" i="2" s="1"/>
  <c r="G675" i="2" s="1"/>
  <c r="F675" i="2" s="1"/>
  <c r="H675" i="2" s="1"/>
  <c r="I675" i="2" s="1"/>
  <c r="C676" i="2" s="1"/>
  <c r="B676" i="2" s="1"/>
  <c r="H511" i="4"/>
  <c r="I511" i="4" s="1"/>
  <c r="C512" i="4" s="1"/>
  <c r="B512" i="4" s="1"/>
  <c r="H547" i="6" l="1"/>
  <c r="I547" i="6" s="1"/>
  <c r="C548" i="6" s="1"/>
  <c r="B535" i="5"/>
  <c r="D535" i="5"/>
  <c r="E535" i="5" s="1"/>
  <c r="G535" i="5" s="1"/>
  <c r="F535" i="5" s="1"/>
  <c r="D512" i="4"/>
  <c r="E512" i="4" s="1"/>
  <c r="G512" i="4" s="1"/>
  <c r="F512" i="4" s="1"/>
  <c r="D676" i="2"/>
  <c r="E676" i="2" s="1"/>
  <c r="G676" i="2" s="1"/>
  <c r="F676" i="2" s="1"/>
  <c r="D548" i="6" l="1"/>
  <c r="E548" i="6" s="1"/>
  <c r="G548" i="6" s="1"/>
  <c r="F548" i="6" s="1"/>
  <c r="B548" i="6"/>
  <c r="H535" i="5"/>
  <c r="I535" i="5" s="1"/>
  <c r="C536" i="5" s="1"/>
  <c r="H512" i="4"/>
  <c r="I512" i="4" s="1"/>
  <c r="C513" i="4" s="1"/>
  <c r="B513" i="4" s="1"/>
  <c r="H676" i="2"/>
  <c r="I676" i="2" s="1"/>
  <c r="C677" i="2" s="1"/>
  <c r="B677" i="2" s="1"/>
  <c r="H548" i="6" l="1"/>
  <c r="I548" i="6" s="1"/>
  <c r="C549" i="6" s="1"/>
  <c r="D536" i="5"/>
  <c r="E536" i="5" s="1"/>
  <c r="G536" i="5" s="1"/>
  <c r="F536" i="5" s="1"/>
  <c r="B536" i="5"/>
  <c r="D513" i="4"/>
  <c r="E513" i="4" s="1"/>
  <c r="G513" i="4" s="1"/>
  <c r="F513" i="4" s="1"/>
  <c r="D677" i="2"/>
  <c r="E677" i="2" s="1"/>
  <c r="G677" i="2" s="1"/>
  <c r="F677" i="2" s="1"/>
  <c r="B549" i="6" l="1"/>
  <c r="D549" i="6"/>
  <c r="E549" i="6" s="1"/>
  <c r="G549" i="6" s="1"/>
  <c r="F549" i="6" s="1"/>
  <c r="H536" i="5"/>
  <c r="I536" i="5" s="1"/>
  <c r="C537" i="5" s="1"/>
  <c r="H513" i="4"/>
  <c r="I513" i="4" s="1"/>
  <c r="C514" i="4" s="1"/>
  <c r="B514" i="4" s="1"/>
  <c r="H677" i="2"/>
  <c r="I677" i="2" s="1"/>
  <c r="C678" i="2" s="1"/>
  <c r="B678" i="2" s="1"/>
  <c r="H549" i="6" l="1"/>
  <c r="I549" i="6" s="1"/>
  <c r="C550" i="6" s="1"/>
  <c r="B537" i="5"/>
  <c r="D537" i="5"/>
  <c r="E537" i="5" s="1"/>
  <c r="G537" i="5" s="1"/>
  <c r="F537" i="5" s="1"/>
  <c r="D514" i="4"/>
  <c r="E514" i="4" s="1"/>
  <c r="G514" i="4" s="1"/>
  <c r="F514" i="4" s="1"/>
  <c r="D678" i="2"/>
  <c r="E678" i="2" s="1"/>
  <c r="G678" i="2" s="1"/>
  <c r="F678" i="2" s="1"/>
  <c r="B550" i="6" l="1"/>
  <c r="D550" i="6"/>
  <c r="E550" i="6" s="1"/>
  <c r="G550" i="6" s="1"/>
  <c r="F550" i="6" s="1"/>
  <c r="H537" i="5"/>
  <c r="I537" i="5" s="1"/>
  <c r="C538" i="5" s="1"/>
  <c r="H514" i="4"/>
  <c r="I514" i="4" s="1"/>
  <c r="C515" i="4" s="1"/>
  <c r="H678" i="2"/>
  <c r="I678" i="2" s="1"/>
  <c r="C679" i="2" s="1"/>
  <c r="B679" i="2" s="1"/>
  <c r="H550" i="6" l="1"/>
  <c r="I550" i="6" s="1"/>
  <c r="C551" i="6" s="1"/>
  <c r="B538" i="5"/>
  <c r="D538" i="5"/>
  <c r="E538" i="5" s="1"/>
  <c r="G538" i="5" s="1"/>
  <c r="F538" i="5" s="1"/>
  <c r="D515" i="4"/>
  <c r="E515" i="4" s="1"/>
  <c r="G515" i="4" s="1"/>
  <c r="B515" i="4"/>
  <c r="D679" i="2"/>
  <c r="E679" i="2" s="1"/>
  <c r="G679" i="2" s="1"/>
  <c r="F679" i="2" s="1"/>
  <c r="B551" i="6" l="1"/>
  <c r="D551" i="6"/>
  <c r="E551" i="6" s="1"/>
  <c r="G551" i="6" s="1"/>
  <c r="F551" i="6" s="1"/>
  <c r="H538" i="5"/>
  <c r="I538" i="5" s="1"/>
  <c r="C539" i="5" s="1"/>
  <c r="F515" i="4"/>
  <c r="H515" i="4" s="1"/>
  <c r="I515" i="4" s="1"/>
  <c r="C516" i="4" s="1"/>
  <c r="B516" i="4" s="1"/>
  <c r="H679" i="2"/>
  <c r="I679" i="2" s="1"/>
  <c r="C680" i="2" s="1"/>
  <c r="B680" i="2" s="1"/>
  <c r="H551" i="6" l="1"/>
  <c r="I551" i="6" s="1"/>
  <c r="C552" i="6" s="1"/>
  <c r="B539" i="5"/>
  <c r="D539" i="5"/>
  <c r="E539" i="5" s="1"/>
  <c r="G539" i="5" s="1"/>
  <c r="F539" i="5" s="1"/>
  <c r="D516" i="4"/>
  <c r="E516" i="4" s="1"/>
  <c r="G516" i="4" s="1"/>
  <c r="F516" i="4" s="1"/>
  <c r="H516" i="4" s="1"/>
  <c r="I516" i="4" s="1"/>
  <c r="C517" i="4" s="1"/>
  <c r="B517" i="4" s="1"/>
  <c r="D680" i="2"/>
  <c r="E680" i="2" s="1"/>
  <c r="G680" i="2" s="1"/>
  <c r="B552" i="6" l="1"/>
  <c r="D552" i="6"/>
  <c r="E552" i="6" s="1"/>
  <c r="G552" i="6" s="1"/>
  <c r="F552" i="6" s="1"/>
  <c r="H539" i="5"/>
  <c r="I539" i="5" s="1"/>
  <c r="C540" i="5" s="1"/>
  <c r="D517" i="4"/>
  <c r="E517" i="4" s="1"/>
  <c r="G517" i="4" s="1"/>
  <c r="F517" i="4" s="1"/>
  <c r="F680" i="2"/>
  <c r="H680" i="2" s="1"/>
  <c r="I680" i="2" s="1"/>
  <c r="C681" i="2" s="1"/>
  <c r="B681" i="2" s="1"/>
  <c r="H552" i="6" l="1"/>
  <c r="I552" i="6" s="1"/>
  <c r="C553" i="6" s="1"/>
  <c r="B540" i="5"/>
  <c r="D540" i="5"/>
  <c r="E540" i="5" s="1"/>
  <c r="G540" i="5" s="1"/>
  <c r="F540" i="5" s="1"/>
  <c r="H517" i="4"/>
  <c r="I517" i="4" s="1"/>
  <c r="C518" i="4" s="1"/>
  <c r="B518" i="4" s="1"/>
  <c r="D681" i="2"/>
  <c r="E681" i="2" s="1"/>
  <c r="G681" i="2" s="1"/>
  <c r="F681" i="2" s="1"/>
  <c r="H681" i="2" s="1"/>
  <c r="I681" i="2" s="1"/>
  <c r="C682" i="2" s="1"/>
  <c r="B682" i="2" s="1"/>
  <c r="D553" i="6" l="1"/>
  <c r="E553" i="6" s="1"/>
  <c r="G553" i="6" s="1"/>
  <c r="F553" i="6" s="1"/>
  <c r="B553" i="6"/>
  <c r="H540" i="5"/>
  <c r="I540" i="5" s="1"/>
  <c r="C541" i="5" s="1"/>
  <c r="D518" i="4"/>
  <c r="E518" i="4" s="1"/>
  <c r="G518" i="4" s="1"/>
  <c r="F518" i="4" s="1"/>
  <c r="D682" i="2"/>
  <c r="E682" i="2" s="1"/>
  <c r="G682" i="2" s="1"/>
  <c r="F682" i="2" s="1"/>
  <c r="H682" i="2" s="1"/>
  <c r="I682" i="2" s="1"/>
  <c r="C683" i="2" s="1"/>
  <c r="B683" i="2" s="1"/>
  <c r="H553" i="6" l="1"/>
  <c r="I553" i="6" s="1"/>
  <c r="C554" i="6" s="1"/>
  <c r="B541" i="5"/>
  <c r="D541" i="5"/>
  <c r="E541" i="5" s="1"/>
  <c r="G541" i="5" s="1"/>
  <c r="F541" i="5" s="1"/>
  <c r="H518" i="4"/>
  <c r="I518" i="4" s="1"/>
  <c r="C519" i="4" s="1"/>
  <c r="D683" i="2"/>
  <c r="E683" i="2" s="1"/>
  <c r="G683" i="2" s="1"/>
  <c r="F683" i="2" s="1"/>
  <c r="D554" i="6" l="1"/>
  <c r="E554" i="6" s="1"/>
  <c r="G554" i="6" s="1"/>
  <c r="F554" i="6" s="1"/>
  <c r="B554" i="6"/>
  <c r="H541" i="5"/>
  <c r="I541" i="5" s="1"/>
  <c r="C542" i="5" s="1"/>
  <c r="B519" i="4"/>
  <c r="D519" i="4"/>
  <c r="E519" i="4" s="1"/>
  <c r="G519" i="4" s="1"/>
  <c r="F519" i="4" s="1"/>
  <c r="H683" i="2"/>
  <c r="I683" i="2" s="1"/>
  <c r="C684" i="2" s="1"/>
  <c r="B684" i="2" s="1"/>
  <c r="H554" i="6" l="1"/>
  <c r="I554" i="6" s="1"/>
  <c r="C555" i="6" s="1"/>
  <c r="D542" i="5"/>
  <c r="E542" i="5" s="1"/>
  <c r="G542" i="5" s="1"/>
  <c r="F542" i="5" s="1"/>
  <c r="B542" i="5"/>
  <c r="H519" i="4"/>
  <c r="I519" i="4" s="1"/>
  <c r="C520" i="4" s="1"/>
  <c r="D520" i="4" s="1"/>
  <c r="E520" i="4" s="1"/>
  <c r="G520" i="4" s="1"/>
  <c r="F520" i="4" s="1"/>
  <c r="D684" i="2"/>
  <c r="E684" i="2" s="1"/>
  <c r="G684" i="2" s="1"/>
  <c r="F684" i="2" s="1"/>
  <c r="B555" i="6" l="1"/>
  <c r="D555" i="6"/>
  <c r="E555" i="6" s="1"/>
  <c r="G555" i="6" s="1"/>
  <c r="F555" i="6" s="1"/>
  <c r="H542" i="5"/>
  <c r="I542" i="5" s="1"/>
  <c r="C543" i="5" s="1"/>
  <c r="B520" i="4"/>
  <c r="H520" i="4"/>
  <c r="I520" i="4" s="1"/>
  <c r="C521" i="4" s="1"/>
  <c r="H684" i="2"/>
  <c r="I684" i="2" s="1"/>
  <c r="C685" i="2" s="1"/>
  <c r="B685" i="2" s="1"/>
  <c r="H555" i="6" l="1"/>
  <c r="I555" i="6" s="1"/>
  <c r="C556" i="6" s="1"/>
  <c r="B543" i="5"/>
  <c r="D543" i="5"/>
  <c r="E543" i="5" s="1"/>
  <c r="G543" i="5" s="1"/>
  <c r="F543" i="5" s="1"/>
  <c r="D521" i="4"/>
  <c r="E521" i="4" s="1"/>
  <c r="G521" i="4" s="1"/>
  <c r="F521" i="4" s="1"/>
  <c r="B521" i="4"/>
  <c r="D685" i="2"/>
  <c r="E685" i="2" s="1"/>
  <c r="G685" i="2" s="1"/>
  <c r="B556" i="6" l="1"/>
  <c r="D556" i="6"/>
  <c r="E556" i="6" s="1"/>
  <c r="G556" i="6" s="1"/>
  <c r="F556" i="6" s="1"/>
  <c r="H543" i="5"/>
  <c r="I543" i="5" s="1"/>
  <c r="C544" i="5" s="1"/>
  <c r="H521" i="4"/>
  <c r="I521" i="4" s="1"/>
  <c r="C522" i="4" s="1"/>
  <c r="B522" i="4" s="1"/>
  <c r="F685" i="2"/>
  <c r="H685" i="2" s="1"/>
  <c r="I685" i="2" s="1"/>
  <c r="C686" i="2" s="1"/>
  <c r="B686" i="2" s="1"/>
  <c r="H556" i="6" l="1"/>
  <c r="I556" i="6" s="1"/>
  <c r="C557" i="6" s="1"/>
  <c r="B544" i="5"/>
  <c r="D544" i="5"/>
  <c r="E544" i="5" s="1"/>
  <c r="G544" i="5" s="1"/>
  <c r="F544" i="5" s="1"/>
  <c r="D522" i="4"/>
  <c r="E522" i="4" s="1"/>
  <c r="G522" i="4" s="1"/>
  <c r="F522" i="4" s="1"/>
  <c r="D686" i="2"/>
  <c r="E686" i="2" s="1"/>
  <c r="G686" i="2" s="1"/>
  <c r="F686" i="2" s="1"/>
  <c r="H686" i="2" s="1"/>
  <c r="I686" i="2" s="1"/>
  <c r="C687" i="2" s="1"/>
  <c r="B687" i="2" s="1"/>
  <c r="B557" i="6" l="1"/>
  <c r="D557" i="6"/>
  <c r="E557" i="6" s="1"/>
  <c r="G557" i="6" s="1"/>
  <c r="F557" i="6" s="1"/>
  <c r="H544" i="5"/>
  <c r="I544" i="5" s="1"/>
  <c r="C545" i="5" s="1"/>
  <c r="H522" i="4"/>
  <c r="I522" i="4" s="1"/>
  <c r="C523" i="4" s="1"/>
  <c r="B523" i="4" s="1"/>
  <c r="D687" i="2"/>
  <c r="E687" i="2" s="1"/>
  <c r="G687" i="2" s="1"/>
  <c r="F687" i="2" s="1"/>
  <c r="H557" i="6" l="1"/>
  <c r="I557" i="6" s="1"/>
  <c r="C558" i="6" s="1"/>
  <c r="B545" i="5"/>
  <c r="D545" i="5"/>
  <c r="E545" i="5" s="1"/>
  <c r="G545" i="5" s="1"/>
  <c r="F545" i="5" s="1"/>
  <c r="D523" i="4"/>
  <c r="E523" i="4" s="1"/>
  <c r="G523" i="4" s="1"/>
  <c r="F523" i="4" s="1"/>
  <c r="H687" i="2"/>
  <c r="I687" i="2" s="1"/>
  <c r="C688" i="2" s="1"/>
  <c r="B688" i="2" s="1"/>
  <c r="D558" i="6" l="1"/>
  <c r="E558" i="6" s="1"/>
  <c r="G558" i="6" s="1"/>
  <c r="F558" i="6" s="1"/>
  <c r="B558" i="6"/>
  <c r="H545" i="5"/>
  <c r="I545" i="5" s="1"/>
  <c r="C546" i="5" s="1"/>
  <c r="H523" i="4"/>
  <c r="I523" i="4" s="1"/>
  <c r="C524" i="4" s="1"/>
  <c r="B524" i="4" s="1"/>
  <c r="D688" i="2"/>
  <c r="E688" i="2" s="1"/>
  <c r="G688" i="2" s="1"/>
  <c r="F688" i="2" s="1"/>
  <c r="H558" i="6" l="1"/>
  <c r="I558" i="6" s="1"/>
  <c r="C559" i="6" s="1"/>
  <c r="B546" i="5"/>
  <c r="D546" i="5"/>
  <c r="E546" i="5" s="1"/>
  <c r="G546" i="5" s="1"/>
  <c r="F546" i="5" s="1"/>
  <c r="D524" i="4"/>
  <c r="E524" i="4" s="1"/>
  <c r="G524" i="4" s="1"/>
  <c r="F524" i="4" s="1"/>
  <c r="H688" i="2"/>
  <c r="I688" i="2" s="1"/>
  <c r="C689" i="2" s="1"/>
  <c r="B689" i="2" s="1"/>
  <c r="D559" i="6" l="1"/>
  <c r="E559" i="6" s="1"/>
  <c r="G559" i="6" s="1"/>
  <c r="F559" i="6" s="1"/>
  <c r="B559" i="6"/>
  <c r="H546" i="5"/>
  <c r="I546" i="5" s="1"/>
  <c r="C547" i="5" s="1"/>
  <c r="H524" i="4"/>
  <c r="I524" i="4" s="1"/>
  <c r="C525" i="4" s="1"/>
  <c r="B525" i="4" s="1"/>
  <c r="D689" i="2"/>
  <c r="E689" i="2" s="1"/>
  <c r="G689" i="2" s="1"/>
  <c r="F689" i="2" s="1"/>
  <c r="H559" i="6" l="1"/>
  <c r="I559" i="6" s="1"/>
  <c r="C560" i="6" s="1"/>
  <c r="B547" i="5"/>
  <c r="D547" i="5"/>
  <c r="E547" i="5" s="1"/>
  <c r="G547" i="5" s="1"/>
  <c r="F547" i="5" s="1"/>
  <c r="D525" i="4"/>
  <c r="E525" i="4" s="1"/>
  <c r="G525" i="4" s="1"/>
  <c r="F525" i="4" s="1"/>
  <c r="H689" i="2"/>
  <c r="I689" i="2" s="1"/>
  <c r="C690" i="2" s="1"/>
  <c r="B690" i="2" s="1"/>
  <c r="B560" i="6" l="1"/>
  <c r="D560" i="6"/>
  <c r="E560" i="6" s="1"/>
  <c r="G560" i="6" s="1"/>
  <c r="F560" i="6" s="1"/>
  <c r="H547" i="5"/>
  <c r="I547" i="5" s="1"/>
  <c r="C548" i="5" s="1"/>
  <c r="H525" i="4"/>
  <c r="I525" i="4" s="1"/>
  <c r="C526" i="4" s="1"/>
  <c r="B526" i="4" s="1"/>
  <c r="D690" i="2"/>
  <c r="E690" i="2" s="1"/>
  <c r="G690" i="2" s="1"/>
  <c r="F690" i="2" s="1"/>
  <c r="H560" i="6" l="1"/>
  <c r="I560" i="6" s="1"/>
  <c r="C561" i="6" s="1"/>
  <c r="B548" i="5"/>
  <c r="D548" i="5"/>
  <c r="E548" i="5" s="1"/>
  <c r="G548" i="5" s="1"/>
  <c r="F548" i="5" s="1"/>
  <c r="D526" i="4"/>
  <c r="E526" i="4" s="1"/>
  <c r="G526" i="4" s="1"/>
  <c r="F526" i="4" s="1"/>
  <c r="H690" i="2"/>
  <c r="I690" i="2" s="1"/>
  <c r="C691" i="2" s="1"/>
  <c r="B561" i="6" l="1"/>
  <c r="D561" i="6"/>
  <c r="E561" i="6" s="1"/>
  <c r="G561" i="6" s="1"/>
  <c r="F561" i="6" s="1"/>
  <c r="H548" i="5"/>
  <c r="I548" i="5" s="1"/>
  <c r="C549" i="5" s="1"/>
  <c r="D691" i="2"/>
  <c r="E691" i="2" s="1"/>
  <c r="G691" i="2" s="1"/>
  <c r="F691" i="2" s="1"/>
  <c r="B691" i="2"/>
  <c r="H526" i="4"/>
  <c r="I526" i="4" s="1"/>
  <c r="C527" i="4" s="1"/>
  <c r="D527" i="4" s="1"/>
  <c r="E527" i="4" s="1"/>
  <c r="G527" i="4" s="1"/>
  <c r="H561" i="6" l="1"/>
  <c r="I561" i="6" s="1"/>
  <c r="C562" i="6" s="1"/>
  <c r="B549" i="5"/>
  <c r="D549" i="5"/>
  <c r="E549" i="5" s="1"/>
  <c r="G549" i="5" s="1"/>
  <c r="F549" i="5" s="1"/>
  <c r="H691" i="2"/>
  <c r="I691" i="2" s="1"/>
  <c r="C692" i="2" s="1"/>
  <c r="B692" i="2" s="1"/>
  <c r="F527" i="4"/>
  <c r="H527" i="4" s="1"/>
  <c r="I527" i="4" s="1"/>
  <c r="C528" i="4" s="1"/>
  <c r="B527" i="4"/>
  <c r="B562" i="6" l="1"/>
  <c r="D562" i="6"/>
  <c r="E562" i="6" s="1"/>
  <c r="G562" i="6" s="1"/>
  <c r="F562" i="6" s="1"/>
  <c r="H549" i="5"/>
  <c r="I549" i="5" s="1"/>
  <c r="C550" i="5" s="1"/>
  <c r="D692" i="2"/>
  <c r="E692" i="2" s="1"/>
  <c r="G692" i="2" s="1"/>
  <c r="F692" i="2" s="1"/>
  <c r="H692" i="2" s="1"/>
  <c r="I692" i="2" s="1"/>
  <c r="C693" i="2" s="1"/>
  <c r="D528" i="4"/>
  <c r="E528" i="4" s="1"/>
  <c r="G528" i="4" s="1"/>
  <c r="B528" i="4"/>
  <c r="H562" i="6" l="1"/>
  <c r="I562" i="6" s="1"/>
  <c r="C563" i="6" s="1"/>
  <c r="D550" i="5"/>
  <c r="E550" i="5" s="1"/>
  <c r="G550" i="5" s="1"/>
  <c r="F550" i="5" s="1"/>
  <c r="B550" i="5"/>
  <c r="D693" i="2"/>
  <c r="E693" i="2" s="1"/>
  <c r="G693" i="2" s="1"/>
  <c r="F693" i="2" s="1"/>
  <c r="B693" i="2"/>
  <c r="F528" i="4"/>
  <c r="H528" i="4" s="1"/>
  <c r="I528" i="4" s="1"/>
  <c r="C529" i="4" s="1"/>
  <c r="B563" i="6" l="1"/>
  <c r="D563" i="6"/>
  <c r="E563" i="6" s="1"/>
  <c r="G563" i="6" s="1"/>
  <c r="F563" i="6" s="1"/>
  <c r="H550" i="5"/>
  <c r="I550" i="5" s="1"/>
  <c r="C551" i="5" s="1"/>
  <c r="H693" i="2"/>
  <c r="I693" i="2" s="1"/>
  <c r="C694" i="2" s="1"/>
  <c r="B694" i="2" s="1"/>
  <c r="B529" i="4"/>
  <c r="D529" i="4"/>
  <c r="E529" i="4" s="1"/>
  <c r="G529" i="4" s="1"/>
  <c r="F529" i="4" s="1"/>
  <c r="H529" i="4" s="1"/>
  <c r="I529" i="4" s="1"/>
  <c r="C530" i="4" s="1"/>
  <c r="H563" i="6" l="1"/>
  <c r="I563" i="6" s="1"/>
  <c r="C564" i="6" s="1"/>
  <c r="B551" i="5"/>
  <c r="D551" i="5"/>
  <c r="E551" i="5" s="1"/>
  <c r="G551" i="5" s="1"/>
  <c r="F551" i="5" s="1"/>
  <c r="D694" i="2"/>
  <c r="E694" i="2" s="1"/>
  <c r="G694" i="2" s="1"/>
  <c r="F694" i="2" s="1"/>
  <c r="H694" i="2" s="1"/>
  <c r="I694" i="2" s="1"/>
  <c r="C695" i="2" s="1"/>
  <c r="B695" i="2" s="1"/>
  <c r="D530" i="4"/>
  <c r="E530" i="4" s="1"/>
  <c r="G530" i="4" s="1"/>
  <c r="F530" i="4" s="1"/>
  <c r="B530" i="4"/>
  <c r="B564" i="6" l="1"/>
  <c r="D564" i="6"/>
  <c r="E564" i="6" s="1"/>
  <c r="G564" i="6" s="1"/>
  <c r="F564" i="6" s="1"/>
  <c r="H551" i="5"/>
  <c r="I551" i="5" s="1"/>
  <c r="C552" i="5" s="1"/>
  <c r="H530" i="4"/>
  <c r="I530" i="4" s="1"/>
  <c r="C531" i="4" s="1"/>
  <c r="D695" i="2"/>
  <c r="E695" i="2" s="1"/>
  <c r="G695" i="2" s="1"/>
  <c r="F695" i="2" s="1"/>
  <c r="H564" i="6" l="1"/>
  <c r="I564" i="6" s="1"/>
  <c r="C565" i="6" s="1"/>
  <c r="D552" i="5"/>
  <c r="E552" i="5" s="1"/>
  <c r="G552" i="5" s="1"/>
  <c r="F552" i="5" s="1"/>
  <c r="B552" i="5"/>
  <c r="B531" i="4"/>
  <c r="D531" i="4"/>
  <c r="E531" i="4" s="1"/>
  <c r="G531" i="4" s="1"/>
  <c r="F531" i="4" s="1"/>
  <c r="H695" i="2"/>
  <c r="I695" i="2" s="1"/>
  <c r="C696" i="2" s="1"/>
  <c r="B696" i="2" s="1"/>
  <c r="B565" i="6" l="1"/>
  <c r="D565" i="6"/>
  <c r="E565" i="6" s="1"/>
  <c r="G565" i="6" s="1"/>
  <c r="F565" i="6" s="1"/>
  <c r="H552" i="5"/>
  <c r="I552" i="5" s="1"/>
  <c r="C553" i="5" s="1"/>
  <c r="H531" i="4"/>
  <c r="I531" i="4" s="1"/>
  <c r="C532" i="4" s="1"/>
  <c r="D696" i="2"/>
  <c r="E696" i="2" s="1"/>
  <c r="G696" i="2" s="1"/>
  <c r="F696" i="2" s="1"/>
  <c r="H565" i="6" l="1"/>
  <c r="I565" i="6" s="1"/>
  <c r="C566" i="6" s="1"/>
  <c r="B553" i="5"/>
  <c r="D553" i="5"/>
  <c r="E553" i="5" s="1"/>
  <c r="G553" i="5" s="1"/>
  <c r="F553" i="5" s="1"/>
  <c r="D532" i="4"/>
  <c r="E532" i="4" s="1"/>
  <c r="G532" i="4" s="1"/>
  <c r="F532" i="4" s="1"/>
  <c r="B532" i="4"/>
  <c r="H696" i="2"/>
  <c r="I696" i="2" s="1"/>
  <c r="C697" i="2" s="1"/>
  <c r="B697" i="2" s="1"/>
  <c r="B566" i="6" l="1"/>
  <c r="D566" i="6"/>
  <c r="E566" i="6" s="1"/>
  <c r="G566" i="6" s="1"/>
  <c r="F566" i="6" s="1"/>
  <c r="H553" i="5"/>
  <c r="I553" i="5" s="1"/>
  <c r="C554" i="5" s="1"/>
  <c r="H532" i="4"/>
  <c r="I532" i="4" s="1"/>
  <c r="C533" i="4" s="1"/>
  <c r="D533" i="4" s="1"/>
  <c r="E533" i="4" s="1"/>
  <c r="G533" i="4" s="1"/>
  <c r="D697" i="2"/>
  <c r="E697" i="2" s="1"/>
  <c r="G697" i="2" s="1"/>
  <c r="H566" i="6" l="1"/>
  <c r="I566" i="6" s="1"/>
  <c r="C567" i="6" s="1"/>
  <c r="B554" i="5"/>
  <c r="D554" i="5"/>
  <c r="E554" i="5" s="1"/>
  <c r="G554" i="5" s="1"/>
  <c r="F554" i="5" s="1"/>
  <c r="F533" i="4"/>
  <c r="H533" i="4" s="1"/>
  <c r="I533" i="4" s="1"/>
  <c r="C534" i="4" s="1"/>
  <c r="B533" i="4"/>
  <c r="F697" i="2"/>
  <c r="H697" i="2" s="1"/>
  <c r="I697" i="2" s="1"/>
  <c r="C698" i="2" s="1"/>
  <c r="B698" i="2" s="1"/>
  <c r="D567" i="6" l="1"/>
  <c r="E567" i="6" s="1"/>
  <c r="G567" i="6" s="1"/>
  <c r="F567" i="6" s="1"/>
  <c r="B567" i="6"/>
  <c r="H554" i="5"/>
  <c r="I554" i="5" s="1"/>
  <c r="C555" i="5" s="1"/>
  <c r="B534" i="4"/>
  <c r="D534" i="4"/>
  <c r="E534" i="4" s="1"/>
  <c r="G534" i="4" s="1"/>
  <c r="D698" i="2"/>
  <c r="E698" i="2" s="1"/>
  <c r="G698" i="2" s="1"/>
  <c r="F698" i="2" s="1"/>
  <c r="H698" i="2" s="1"/>
  <c r="I698" i="2" s="1"/>
  <c r="C699" i="2" s="1"/>
  <c r="B699" i="2" s="1"/>
  <c r="H567" i="6" l="1"/>
  <c r="I567" i="6" s="1"/>
  <c r="C568" i="6" s="1"/>
  <c r="B555" i="5"/>
  <c r="D555" i="5"/>
  <c r="E555" i="5" s="1"/>
  <c r="G555" i="5" s="1"/>
  <c r="F555" i="5" s="1"/>
  <c r="F534" i="4"/>
  <c r="H534" i="4" s="1"/>
  <c r="I534" i="4" s="1"/>
  <c r="C535" i="4" s="1"/>
  <c r="D699" i="2"/>
  <c r="E699" i="2" s="1"/>
  <c r="G699" i="2" s="1"/>
  <c r="F699" i="2" s="1"/>
  <c r="H699" i="2" s="1"/>
  <c r="I699" i="2" s="1"/>
  <c r="C700" i="2" s="1"/>
  <c r="B700" i="2" s="1"/>
  <c r="B568" i="6" l="1"/>
  <c r="D568" i="6"/>
  <c r="E568" i="6" s="1"/>
  <c r="G568" i="6" s="1"/>
  <c r="F568" i="6" s="1"/>
  <c r="H555" i="5"/>
  <c r="I555" i="5" s="1"/>
  <c r="C556" i="5" s="1"/>
  <c r="D535" i="4"/>
  <c r="E535" i="4" s="1"/>
  <c r="G535" i="4" s="1"/>
  <c r="B535" i="4"/>
  <c r="D700" i="2"/>
  <c r="E700" i="2" s="1"/>
  <c r="G700" i="2" s="1"/>
  <c r="F700" i="2" s="1"/>
  <c r="H568" i="6" l="1"/>
  <c r="I568" i="6" s="1"/>
  <c r="C569" i="6" s="1"/>
  <c r="B556" i="5"/>
  <c r="D556" i="5"/>
  <c r="E556" i="5" s="1"/>
  <c r="G556" i="5" s="1"/>
  <c r="F556" i="5" s="1"/>
  <c r="F535" i="4"/>
  <c r="H535" i="4" s="1"/>
  <c r="I535" i="4" s="1"/>
  <c r="C536" i="4" s="1"/>
  <c r="H700" i="2"/>
  <c r="I700" i="2" s="1"/>
  <c r="C701" i="2" s="1"/>
  <c r="B701" i="2" s="1"/>
  <c r="D569" i="6" l="1"/>
  <c r="E569" i="6" s="1"/>
  <c r="G569" i="6" s="1"/>
  <c r="F569" i="6" s="1"/>
  <c r="B569" i="6"/>
  <c r="H556" i="5"/>
  <c r="I556" i="5" s="1"/>
  <c r="C557" i="5" s="1"/>
  <c r="B536" i="4"/>
  <c r="D536" i="4"/>
  <c r="E536" i="4" s="1"/>
  <c r="G536" i="4" s="1"/>
  <c r="F536" i="4" s="1"/>
  <c r="H536" i="4" s="1"/>
  <c r="I536" i="4" s="1"/>
  <c r="C537" i="4" s="1"/>
  <c r="D537" i="4" s="1"/>
  <c r="E537" i="4" s="1"/>
  <c r="G537" i="4" s="1"/>
  <c r="D701" i="2"/>
  <c r="E701" i="2" s="1"/>
  <c r="G701" i="2" s="1"/>
  <c r="F701" i="2" s="1"/>
  <c r="H569" i="6" l="1"/>
  <c r="I569" i="6" s="1"/>
  <c r="C570" i="6" s="1"/>
  <c r="B557" i="5"/>
  <c r="D557" i="5"/>
  <c r="E557" i="5" s="1"/>
  <c r="G557" i="5" s="1"/>
  <c r="F557" i="5" s="1"/>
  <c r="F537" i="4"/>
  <c r="H537" i="4" s="1"/>
  <c r="I537" i="4" s="1"/>
  <c r="C538" i="4" s="1"/>
  <c r="B538" i="4" s="1"/>
  <c r="B537" i="4"/>
  <c r="H701" i="2"/>
  <c r="I701" i="2" s="1"/>
  <c r="C702" i="2" s="1"/>
  <c r="B702" i="2" s="1"/>
  <c r="D570" i="6" l="1"/>
  <c r="E570" i="6" s="1"/>
  <c r="G570" i="6" s="1"/>
  <c r="F570" i="6" s="1"/>
  <c r="B570" i="6"/>
  <c r="H557" i="5"/>
  <c r="I557" i="5" s="1"/>
  <c r="C558" i="5" s="1"/>
  <c r="D538" i="4"/>
  <c r="E538" i="4" s="1"/>
  <c r="G538" i="4" s="1"/>
  <c r="F538" i="4" s="1"/>
  <c r="H538" i="4" s="1"/>
  <c r="I538" i="4" s="1"/>
  <c r="C539" i="4" s="1"/>
  <c r="D539" i="4" s="1"/>
  <c r="E539" i="4" s="1"/>
  <c r="G539" i="4" s="1"/>
  <c r="D702" i="2"/>
  <c r="E702" i="2" s="1"/>
  <c r="G702" i="2" s="1"/>
  <c r="F702" i="2" s="1"/>
  <c r="H570" i="6" l="1"/>
  <c r="I570" i="6" s="1"/>
  <c r="C571" i="6" s="1"/>
  <c r="D558" i="5"/>
  <c r="E558" i="5" s="1"/>
  <c r="G558" i="5" s="1"/>
  <c r="F558" i="5" s="1"/>
  <c r="B558" i="5"/>
  <c r="B539" i="4"/>
  <c r="F539" i="4"/>
  <c r="H539" i="4" s="1"/>
  <c r="I539" i="4" s="1"/>
  <c r="C540" i="4" s="1"/>
  <c r="H702" i="2"/>
  <c r="I702" i="2" s="1"/>
  <c r="C703" i="2" s="1"/>
  <c r="B703" i="2" s="1"/>
  <c r="D571" i="6" l="1"/>
  <c r="E571" i="6" s="1"/>
  <c r="G571" i="6" s="1"/>
  <c r="F571" i="6" s="1"/>
  <c r="B571" i="6"/>
  <c r="H558" i="5"/>
  <c r="I558" i="5" s="1"/>
  <c r="C559" i="5" s="1"/>
  <c r="B540" i="4"/>
  <c r="D540" i="4"/>
  <c r="E540" i="4" s="1"/>
  <c r="G540" i="4" s="1"/>
  <c r="F540" i="4" s="1"/>
  <c r="D703" i="2"/>
  <c r="E703" i="2" s="1"/>
  <c r="G703" i="2" s="1"/>
  <c r="F703" i="2" s="1"/>
  <c r="H571" i="6" l="1"/>
  <c r="I571" i="6" s="1"/>
  <c r="C572" i="6" s="1"/>
  <c r="B559" i="5"/>
  <c r="D559" i="5"/>
  <c r="E559" i="5" s="1"/>
  <c r="G559" i="5" s="1"/>
  <c r="F559" i="5" s="1"/>
  <c r="H540" i="4"/>
  <c r="I540" i="4" s="1"/>
  <c r="C541" i="4" s="1"/>
  <c r="H703" i="2"/>
  <c r="I703" i="2" s="1"/>
  <c r="C704" i="2" s="1"/>
  <c r="B704" i="2" s="1"/>
  <c r="B572" i="6" l="1"/>
  <c r="D572" i="6"/>
  <c r="E572" i="6" s="1"/>
  <c r="G572" i="6" s="1"/>
  <c r="F572" i="6" s="1"/>
  <c r="H559" i="5"/>
  <c r="I559" i="5" s="1"/>
  <c r="C560" i="5" s="1"/>
  <c r="B541" i="4"/>
  <c r="D541" i="4"/>
  <c r="E541" i="4" s="1"/>
  <c r="G541" i="4" s="1"/>
  <c r="F541" i="4" s="1"/>
  <c r="D704" i="2"/>
  <c r="E704" i="2" s="1"/>
  <c r="G704" i="2" s="1"/>
  <c r="F704" i="2" s="1"/>
  <c r="H572" i="6" l="1"/>
  <c r="I572" i="6" s="1"/>
  <c r="C573" i="6" s="1"/>
  <c r="D560" i="5"/>
  <c r="E560" i="5" s="1"/>
  <c r="G560" i="5" s="1"/>
  <c r="F560" i="5" s="1"/>
  <c r="B560" i="5"/>
  <c r="H541" i="4"/>
  <c r="I541" i="4" s="1"/>
  <c r="C542" i="4" s="1"/>
  <c r="H704" i="2"/>
  <c r="I704" i="2" s="1"/>
  <c r="C705" i="2" s="1"/>
  <c r="B705" i="2" s="1"/>
  <c r="D573" i="6" l="1"/>
  <c r="E573" i="6" s="1"/>
  <c r="G573" i="6" s="1"/>
  <c r="F573" i="6" s="1"/>
  <c r="B573" i="6"/>
  <c r="H560" i="5"/>
  <c r="I560" i="5" s="1"/>
  <c r="C561" i="5" s="1"/>
  <c r="D542" i="4"/>
  <c r="E542" i="4" s="1"/>
  <c r="G542" i="4" s="1"/>
  <c r="F542" i="4" s="1"/>
  <c r="B542" i="4"/>
  <c r="D705" i="2"/>
  <c r="E705" i="2" s="1"/>
  <c r="G705" i="2" s="1"/>
  <c r="F705" i="2" s="1"/>
  <c r="H573" i="6" l="1"/>
  <c r="I573" i="6" s="1"/>
  <c r="C574" i="6" s="1"/>
  <c r="B561" i="5"/>
  <c r="D561" i="5"/>
  <c r="E561" i="5" s="1"/>
  <c r="G561" i="5" s="1"/>
  <c r="F561" i="5" s="1"/>
  <c r="H542" i="4"/>
  <c r="I542" i="4" s="1"/>
  <c r="C543" i="4" s="1"/>
  <c r="B543" i="4" s="1"/>
  <c r="H705" i="2"/>
  <c r="I705" i="2" s="1"/>
  <c r="C706" i="2" s="1"/>
  <c r="B706" i="2" s="1"/>
  <c r="B574" i="6" l="1"/>
  <c r="D574" i="6"/>
  <c r="E574" i="6" s="1"/>
  <c r="G574" i="6" s="1"/>
  <c r="F574" i="6" s="1"/>
  <c r="H561" i="5"/>
  <c r="I561" i="5" s="1"/>
  <c r="C562" i="5" s="1"/>
  <c r="D543" i="4"/>
  <c r="E543" i="4" s="1"/>
  <c r="G543" i="4" s="1"/>
  <c r="F543" i="4" s="1"/>
  <c r="H543" i="4" s="1"/>
  <c r="I543" i="4" s="1"/>
  <c r="C544" i="4" s="1"/>
  <c r="D706" i="2"/>
  <c r="E706" i="2" s="1"/>
  <c r="G706" i="2" s="1"/>
  <c r="F706" i="2" s="1"/>
  <c r="H574" i="6" l="1"/>
  <c r="I574" i="6" s="1"/>
  <c r="C575" i="6" s="1"/>
  <c r="B562" i="5"/>
  <c r="D562" i="5"/>
  <c r="E562" i="5" s="1"/>
  <c r="G562" i="5" s="1"/>
  <c r="F562" i="5" s="1"/>
  <c r="D544" i="4"/>
  <c r="E544" i="4" s="1"/>
  <c r="G544" i="4" s="1"/>
  <c r="F544" i="4" s="1"/>
  <c r="H544" i="4" s="1"/>
  <c r="I544" i="4" s="1"/>
  <c r="C545" i="4" s="1"/>
  <c r="B545" i="4" s="1"/>
  <c r="B544" i="4"/>
  <c r="H706" i="2"/>
  <c r="I706" i="2" s="1"/>
  <c r="C707" i="2" s="1"/>
  <c r="B707" i="2" s="1"/>
  <c r="D575" i="6" l="1"/>
  <c r="E575" i="6" s="1"/>
  <c r="G575" i="6" s="1"/>
  <c r="F575" i="6" s="1"/>
  <c r="B575" i="6"/>
  <c r="H562" i="5"/>
  <c r="I562" i="5" s="1"/>
  <c r="C563" i="5" s="1"/>
  <c r="D545" i="4"/>
  <c r="E545" i="4" s="1"/>
  <c r="G545" i="4" s="1"/>
  <c r="F545" i="4" s="1"/>
  <c r="D707" i="2"/>
  <c r="E707" i="2" s="1"/>
  <c r="G707" i="2" s="1"/>
  <c r="F707" i="2" s="1"/>
  <c r="H707" i="2" s="1"/>
  <c r="I707" i="2" s="1"/>
  <c r="C708" i="2" s="1"/>
  <c r="H575" i="6" l="1"/>
  <c r="I575" i="6" s="1"/>
  <c r="C576" i="6" s="1"/>
  <c r="B563" i="5"/>
  <c r="D563" i="5"/>
  <c r="E563" i="5" s="1"/>
  <c r="G563" i="5" s="1"/>
  <c r="F563" i="5" s="1"/>
  <c r="D708" i="2"/>
  <c r="E708" i="2" s="1"/>
  <c r="G708" i="2" s="1"/>
  <c r="F708" i="2" s="1"/>
  <c r="H708" i="2" s="1"/>
  <c r="I708" i="2" s="1"/>
  <c r="C709" i="2" s="1"/>
  <c r="B709" i="2" s="1"/>
  <c r="B708" i="2"/>
  <c r="H545" i="4"/>
  <c r="I545" i="4" s="1"/>
  <c r="C546" i="4" s="1"/>
  <c r="D576" i="6" l="1"/>
  <c r="E576" i="6" s="1"/>
  <c r="G576" i="6" s="1"/>
  <c r="F576" i="6" s="1"/>
  <c r="B576" i="6"/>
  <c r="H563" i="5"/>
  <c r="I563" i="5" s="1"/>
  <c r="C564" i="5" s="1"/>
  <c r="B546" i="4"/>
  <c r="D546" i="4"/>
  <c r="E546" i="4" s="1"/>
  <c r="G546" i="4" s="1"/>
  <c r="D709" i="2"/>
  <c r="E709" i="2" s="1"/>
  <c r="G709" i="2" s="1"/>
  <c r="F709" i="2" s="1"/>
  <c r="H576" i="6" l="1"/>
  <c r="I576" i="6" s="1"/>
  <c r="C577" i="6" s="1"/>
  <c r="B564" i="5"/>
  <c r="D564" i="5"/>
  <c r="E564" i="5" s="1"/>
  <c r="G564" i="5" s="1"/>
  <c r="F564" i="5" s="1"/>
  <c r="F546" i="4"/>
  <c r="H546" i="4" s="1"/>
  <c r="I546" i="4" s="1"/>
  <c r="C547" i="4" s="1"/>
  <c r="H709" i="2"/>
  <c r="I709" i="2" s="1"/>
  <c r="C710" i="2" s="1"/>
  <c r="B710" i="2" s="1"/>
  <c r="B577" i="6" l="1"/>
  <c r="D577" i="6"/>
  <c r="E577" i="6" s="1"/>
  <c r="G577" i="6" s="1"/>
  <c r="F577" i="6" s="1"/>
  <c r="H564" i="5"/>
  <c r="I564" i="5" s="1"/>
  <c r="C565" i="5" s="1"/>
  <c r="B547" i="4"/>
  <c r="D547" i="4"/>
  <c r="E547" i="4" s="1"/>
  <c r="G547" i="4" s="1"/>
  <c r="F547" i="4" s="1"/>
  <c r="D710" i="2"/>
  <c r="E710" i="2" s="1"/>
  <c r="G710" i="2" s="1"/>
  <c r="F710" i="2" s="1"/>
  <c r="H577" i="6" l="1"/>
  <c r="I577" i="6" s="1"/>
  <c r="C578" i="6" s="1"/>
  <c r="B565" i="5"/>
  <c r="D565" i="5"/>
  <c r="E565" i="5" s="1"/>
  <c r="G565" i="5" s="1"/>
  <c r="F565" i="5" s="1"/>
  <c r="H547" i="4"/>
  <c r="I547" i="4" s="1"/>
  <c r="C548" i="4" s="1"/>
  <c r="H710" i="2"/>
  <c r="I710" i="2" s="1"/>
  <c r="C711" i="2" s="1"/>
  <c r="B711" i="2" s="1"/>
  <c r="D578" i="6" l="1"/>
  <c r="E578" i="6" s="1"/>
  <c r="G578" i="6" s="1"/>
  <c r="F578" i="6" s="1"/>
  <c r="B578" i="6"/>
  <c r="H565" i="5"/>
  <c r="I565" i="5" s="1"/>
  <c r="C566" i="5" s="1"/>
  <c r="D548" i="4"/>
  <c r="E548" i="4" s="1"/>
  <c r="G548" i="4" s="1"/>
  <c r="B548" i="4"/>
  <c r="D711" i="2"/>
  <c r="E711" i="2" s="1"/>
  <c r="G711" i="2" s="1"/>
  <c r="F711" i="2" s="1"/>
  <c r="H578" i="6" l="1"/>
  <c r="I578" i="6" s="1"/>
  <c r="C579" i="6" s="1"/>
  <c r="B566" i="5"/>
  <c r="D566" i="5"/>
  <c r="E566" i="5" s="1"/>
  <c r="G566" i="5" s="1"/>
  <c r="F566" i="5" s="1"/>
  <c r="F548" i="4"/>
  <c r="H548" i="4" s="1"/>
  <c r="I548" i="4" s="1"/>
  <c r="C549" i="4" s="1"/>
  <c r="H711" i="2"/>
  <c r="I711" i="2" s="1"/>
  <c r="C712" i="2" s="1"/>
  <c r="B712" i="2" s="1"/>
  <c r="D579" i="6" l="1"/>
  <c r="E579" i="6" s="1"/>
  <c r="G579" i="6" s="1"/>
  <c r="F579" i="6" s="1"/>
  <c r="B579" i="6"/>
  <c r="H566" i="5"/>
  <c r="I566" i="5" s="1"/>
  <c r="C567" i="5" s="1"/>
  <c r="B549" i="4"/>
  <c r="D549" i="4"/>
  <c r="E549" i="4" s="1"/>
  <c r="G549" i="4" s="1"/>
  <c r="F549" i="4" s="1"/>
  <c r="H549" i="4" s="1"/>
  <c r="I549" i="4" s="1"/>
  <c r="C550" i="4" s="1"/>
  <c r="D712" i="2"/>
  <c r="E712" i="2" s="1"/>
  <c r="G712" i="2" s="1"/>
  <c r="F712" i="2" s="1"/>
  <c r="H579" i="6" l="1"/>
  <c r="I579" i="6" s="1"/>
  <c r="C580" i="6" s="1"/>
  <c r="B567" i="5"/>
  <c r="D567" i="5"/>
  <c r="E567" i="5" s="1"/>
  <c r="G567" i="5" s="1"/>
  <c r="F567" i="5" s="1"/>
  <c r="D550" i="4"/>
  <c r="E550" i="4" s="1"/>
  <c r="G550" i="4" s="1"/>
  <c r="F550" i="4" s="1"/>
  <c r="B550" i="4"/>
  <c r="H712" i="2"/>
  <c r="I712" i="2" s="1"/>
  <c r="C713" i="2" s="1"/>
  <c r="B713" i="2" s="1"/>
  <c r="B580" i="6" l="1"/>
  <c r="D580" i="6"/>
  <c r="E580" i="6" s="1"/>
  <c r="G580" i="6" s="1"/>
  <c r="F580" i="6" s="1"/>
  <c r="H567" i="5"/>
  <c r="I567" i="5" s="1"/>
  <c r="C568" i="5" s="1"/>
  <c r="H550" i="4"/>
  <c r="I550" i="4" s="1"/>
  <c r="C551" i="4" s="1"/>
  <c r="D713" i="2"/>
  <c r="E713" i="2" s="1"/>
  <c r="G713" i="2" s="1"/>
  <c r="F713" i="2" s="1"/>
  <c r="H580" i="6" l="1"/>
  <c r="I580" i="6" s="1"/>
  <c r="C581" i="6" s="1"/>
  <c r="D568" i="5"/>
  <c r="E568" i="5" s="1"/>
  <c r="G568" i="5" s="1"/>
  <c r="F568" i="5" s="1"/>
  <c r="B568" i="5"/>
  <c r="D551" i="4"/>
  <c r="E551" i="4" s="1"/>
  <c r="G551" i="4" s="1"/>
  <c r="F551" i="4" s="1"/>
  <c r="H551" i="4" s="1"/>
  <c r="I551" i="4" s="1"/>
  <c r="C552" i="4" s="1"/>
  <c r="B551" i="4"/>
  <c r="H713" i="2"/>
  <c r="I713" i="2" s="1"/>
  <c r="C714" i="2" s="1"/>
  <c r="B714" i="2" s="1"/>
  <c r="B581" i="6" l="1"/>
  <c r="D581" i="6"/>
  <c r="E581" i="6" s="1"/>
  <c r="G581" i="6" s="1"/>
  <c r="F581" i="6" s="1"/>
  <c r="H568" i="5"/>
  <c r="I568" i="5" s="1"/>
  <c r="C569" i="5" s="1"/>
  <c r="B552" i="4"/>
  <c r="D552" i="4"/>
  <c r="E552" i="4" s="1"/>
  <c r="G552" i="4" s="1"/>
  <c r="F552" i="4" s="1"/>
  <c r="H552" i="4" s="1"/>
  <c r="I552" i="4" s="1"/>
  <c r="C553" i="4" s="1"/>
  <c r="B553" i="4" s="1"/>
  <c r="D714" i="2"/>
  <c r="E714" i="2" s="1"/>
  <c r="G714" i="2" s="1"/>
  <c r="F714" i="2" s="1"/>
  <c r="H581" i="6" l="1"/>
  <c r="I581" i="6" s="1"/>
  <c r="C582" i="6" s="1"/>
  <c r="B569" i="5"/>
  <c r="D569" i="5"/>
  <c r="E569" i="5" s="1"/>
  <c r="G569" i="5" s="1"/>
  <c r="F569" i="5" s="1"/>
  <c r="H569" i="5" s="1"/>
  <c r="I569" i="5" s="1"/>
  <c r="C570" i="5" s="1"/>
  <c r="D553" i="4"/>
  <c r="E553" i="4" s="1"/>
  <c r="G553" i="4" s="1"/>
  <c r="F553" i="4" s="1"/>
  <c r="H553" i="4" s="1"/>
  <c r="I553" i="4" s="1"/>
  <c r="C554" i="4" s="1"/>
  <c r="B554" i="4" s="1"/>
  <c r="H714" i="2"/>
  <c r="I714" i="2" s="1"/>
  <c r="C715" i="2" s="1"/>
  <c r="B715" i="2" s="1"/>
  <c r="D582" i="6" l="1"/>
  <c r="E582" i="6" s="1"/>
  <c r="G582" i="6" s="1"/>
  <c r="F582" i="6" s="1"/>
  <c r="B582" i="6"/>
  <c r="B570" i="5"/>
  <c r="D570" i="5"/>
  <c r="E570" i="5" s="1"/>
  <c r="G570" i="5" s="1"/>
  <c r="F570" i="5" s="1"/>
  <c r="D554" i="4"/>
  <c r="E554" i="4" s="1"/>
  <c r="G554" i="4" s="1"/>
  <c r="F554" i="4" s="1"/>
  <c r="D715" i="2"/>
  <c r="E715" i="2" s="1"/>
  <c r="G715" i="2" s="1"/>
  <c r="F715" i="2" s="1"/>
  <c r="H582" i="6" l="1"/>
  <c r="I582" i="6" s="1"/>
  <c r="C583" i="6" s="1"/>
  <c r="H570" i="5"/>
  <c r="I570" i="5" s="1"/>
  <c r="C571" i="5" s="1"/>
  <c r="H554" i="4"/>
  <c r="I554" i="4" s="1"/>
  <c r="C555" i="4" s="1"/>
  <c r="D555" i="4" s="1"/>
  <c r="E555" i="4" s="1"/>
  <c r="G555" i="4" s="1"/>
  <c r="H715" i="2"/>
  <c r="I715" i="2" s="1"/>
  <c r="C716" i="2" s="1"/>
  <c r="B716" i="2" s="1"/>
  <c r="D583" i="6" l="1"/>
  <c r="E583" i="6" s="1"/>
  <c r="G583" i="6" s="1"/>
  <c r="F583" i="6" s="1"/>
  <c r="B583" i="6"/>
  <c r="B571" i="5"/>
  <c r="D571" i="5"/>
  <c r="E571" i="5" s="1"/>
  <c r="G571" i="5" s="1"/>
  <c r="F571" i="5" s="1"/>
  <c r="B555" i="4"/>
  <c r="F555" i="4"/>
  <c r="H555" i="4" s="1"/>
  <c r="I555" i="4" s="1"/>
  <c r="C556" i="4" s="1"/>
  <c r="D716" i="2"/>
  <c r="E716" i="2" s="1"/>
  <c r="G716" i="2" s="1"/>
  <c r="F716" i="2" s="1"/>
  <c r="H583" i="6" l="1"/>
  <c r="I583" i="6" s="1"/>
  <c r="C584" i="6" s="1"/>
  <c r="H571" i="5"/>
  <c r="I571" i="5" s="1"/>
  <c r="C572" i="5" s="1"/>
  <c r="B556" i="4"/>
  <c r="D556" i="4"/>
  <c r="E556" i="4" s="1"/>
  <c r="G556" i="4" s="1"/>
  <c r="F556" i="4" s="1"/>
  <c r="H716" i="2"/>
  <c r="I716" i="2" s="1"/>
  <c r="C717" i="2" s="1"/>
  <c r="B717" i="2" s="1"/>
  <c r="B584" i="6" l="1"/>
  <c r="D584" i="6"/>
  <c r="E584" i="6" s="1"/>
  <c r="G584" i="6" s="1"/>
  <c r="F584" i="6" s="1"/>
  <c r="B572" i="5"/>
  <c r="D572" i="5"/>
  <c r="E572" i="5" s="1"/>
  <c r="G572" i="5" s="1"/>
  <c r="F572" i="5" s="1"/>
  <c r="H556" i="4"/>
  <c r="I556" i="4" s="1"/>
  <c r="C557" i="4" s="1"/>
  <c r="B557" i="4" s="1"/>
  <c r="D717" i="2"/>
  <c r="E717" i="2" s="1"/>
  <c r="G717" i="2" s="1"/>
  <c r="F717" i="2" s="1"/>
  <c r="H584" i="6" l="1"/>
  <c r="I584" i="6" s="1"/>
  <c r="C585" i="6" s="1"/>
  <c r="H572" i="5"/>
  <c r="I572" i="5" s="1"/>
  <c r="C573" i="5" s="1"/>
  <c r="D557" i="4"/>
  <c r="E557" i="4" s="1"/>
  <c r="G557" i="4" s="1"/>
  <c r="F557" i="4" s="1"/>
  <c r="H557" i="4" s="1"/>
  <c r="I557" i="4" s="1"/>
  <c r="C558" i="4" s="1"/>
  <c r="B558" i="4" s="1"/>
  <c r="H717" i="2"/>
  <c r="I717" i="2" s="1"/>
  <c r="C718" i="2" s="1"/>
  <c r="B718" i="2" s="1"/>
  <c r="D585" i="6" l="1"/>
  <c r="E585" i="6" s="1"/>
  <c r="G585" i="6" s="1"/>
  <c r="F585" i="6" s="1"/>
  <c r="B585" i="6"/>
  <c r="B573" i="5"/>
  <c r="D573" i="5"/>
  <c r="E573" i="5" s="1"/>
  <c r="G573" i="5" s="1"/>
  <c r="F573" i="5" s="1"/>
  <c r="D558" i="4"/>
  <c r="E558" i="4" s="1"/>
  <c r="G558" i="4" s="1"/>
  <c r="F558" i="4" s="1"/>
  <c r="D718" i="2"/>
  <c r="E718" i="2" s="1"/>
  <c r="G718" i="2" s="1"/>
  <c r="H585" i="6" l="1"/>
  <c r="I585" i="6" s="1"/>
  <c r="C586" i="6" s="1"/>
  <c r="H573" i="5"/>
  <c r="I573" i="5" s="1"/>
  <c r="C574" i="5" s="1"/>
  <c r="H558" i="4"/>
  <c r="I558" i="4" s="1"/>
  <c r="C559" i="4" s="1"/>
  <c r="F718" i="2"/>
  <c r="H718" i="2" s="1"/>
  <c r="I718" i="2" s="1"/>
  <c r="C719" i="2" s="1"/>
  <c r="B719" i="2" s="1"/>
  <c r="D586" i="6" l="1"/>
  <c r="E586" i="6" s="1"/>
  <c r="G586" i="6" s="1"/>
  <c r="F586" i="6" s="1"/>
  <c r="B586" i="6"/>
  <c r="B574" i="5"/>
  <c r="D574" i="5"/>
  <c r="E574" i="5" s="1"/>
  <c r="G574" i="5" s="1"/>
  <c r="F574" i="5" s="1"/>
  <c r="H574" i="5" s="1"/>
  <c r="I574" i="5" s="1"/>
  <c r="C575" i="5" s="1"/>
  <c r="D559" i="4"/>
  <c r="E559" i="4" s="1"/>
  <c r="G559" i="4" s="1"/>
  <c r="B559" i="4"/>
  <c r="D719" i="2"/>
  <c r="E719" i="2" s="1"/>
  <c r="G719" i="2" s="1"/>
  <c r="F719" i="2" s="1"/>
  <c r="H719" i="2" s="1"/>
  <c r="I719" i="2" s="1"/>
  <c r="C720" i="2" s="1"/>
  <c r="B720" i="2" s="1"/>
  <c r="H586" i="6" l="1"/>
  <c r="I586" i="6" s="1"/>
  <c r="C587" i="6" s="1"/>
  <c r="B575" i="5"/>
  <c r="D575" i="5"/>
  <c r="E575" i="5" s="1"/>
  <c r="G575" i="5" s="1"/>
  <c r="F575" i="5" s="1"/>
  <c r="F559" i="4"/>
  <c r="H559" i="4" s="1"/>
  <c r="I559" i="4" s="1"/>
  <c r="C560" i="4" s="1"/>
  <c r="D720" i="2"/>
  <c r="E720" i="2" s="1"/>
  <c r="G720" i="2" s="1"/>
  <c r="F720" i="2" s="1"/>
  <c r="D587" i="6" l="1"/>
  <c r="E587" i="6" s="1"/>
  <c r="G587" i="6" s="1"/>
  <c r="F587" i="6" s="1"/>
  <c r="B587" i="6"/>
  <c r="H575" i="5"/>
  <c r="I575" i="5" s="1"/>
  <c r="C576" i="5" s="1"/>
  <c r="D560" i="4"/>
  <c r="E560" i="4" s="1"/>
  <c r="G560" i="4" s="1"/>
  <c r="F560" i="4" s="1"/>
  <c r="H560" i="4" s="1"/>
  <c r="I560" i="4" s="1"/>
  <c r="C561" i="4" s="1"/>
  <c r="B561" i="4" s="1"/>
  <c r="B560" i="4"/>
  <c r="H720" i="2"/>
  <c r="I720" i="2" s="1"/>
  <c r="C721" i="2" s="1"/>
  <c r="B721" i="2" s="1"/>
  <c r="H587" i="6" l="1"/>
  <c r="I587" i="6" s="1"/>
  <c r="C588" i="6" s="1"/>
  <c r="B576" i="5"/>
  <c r="D576" i="5"/>
  <c r="E576" i="5" s="1"/>
  <c r="G576" i="5" s="1"/>
  <c r="F576" i="5" s="1"/>
  <c r="D561" i="4"/>
  <c r="E561" i="4" s="1"/>
  <c r="G561" i="4" s="1"/>
  <c r="F561" i="4" s="1"/>
  <c r="H561" i="4" s="1"/>
  <c r="I561" i="4" s="1"/>
  <c r="C562" i="4" s="1"/>
  <c r="D721" i="2"/>
  <c r="E721" i="2" s="1"/>
  <c r="G721" i="2" s="1"/>
  <c r="F721" i="2" s="1"/>
  <c r="B588" i="6" l="1"/>
  <c r="D588" i="6"/>
  <c r="E588" i="6" s="1"/>
  <c r="G588" i="6" s="1"/>
  <c r="F588" i="6" s="1"/>
  <c r="H576" i="5"/>
  <c r="I576" i="5" s="1"/>
  <c r="C577" i="5" s="1"/>
  <c r="D562" i="4"/>
  <c r="E562" i="4" s="1"/>
  <c r="G562" i="4" s="1"/>
  <c r="F562" i="4" s="1"/>
  <c r="B562" i="4"/>
  <c r="H721" i="2"/>
  <c r="I721" i="2" s="1"/>
  <c r="C722" i="2" s="1"/>
  <c r="B722" i="2" s="1"/>
  <c r="H588" i="6" l="1"/>
  <c r="I588" i="6" s="1"/>
  <c r="C589" i="6" s="1"/>
  <c r="B577" i="5"/>
  <c r="D577" i="5"/>
  <c r="E577" i="5" s="1"/>
  <c r="G577" i="5" s="1"/>
  <c r="F577" i="5" s="1"/>
  <c r="H562" i="4"/>
  <c r="I562" i="4" s="1"/>
  <c r="C563" i="4" s="1"/>
  <c r="B563" i="4" s="1"/>
  <c r="D722" i="2"/>
  <c r="E722" i="2" s="1"/>
  <c r="G722" i="2" s="1"/>
  <c r="F722" i="2" s="1"/>
  <c r="D589" i="6" l="1"/>
  <c r="E589" i="6" s="1"/>
  <c r="G589" i="6" s="1"/>
  <c r="F589" i="6" s="1"/>
  <c r="B589" i="6"/>
  <c r="H577" i="5"/>
  <c r="I577" i="5" s="1"/>
  <c r="C578" i="5" s="1"/>
  <c r="D563" i="4"/>
  <c r="E563" i="4" s="1"/>
  <c r="G563" i="4" s="1"/>
  <c r="F563" i="4" s="1"/>
  <c r="H722" i="2"/>
  <c r="I722" i="2" s="1"/>
  <c r="C723" i="2" s="1"/>
  <c r="B723" i="2" s="1"/>
  <c r="H589" i="6" l="1"/>
  <c r="I589" i="6" s="1"/>
  <c r="C590" i="6" s="1"/>
  <c r="B578" i="5"/>
  <c r="D578" i="5"/>
  <c r="E578" i="5" s="1"/>
  <c r="G578" i="5" s="1"/>
  <c r="F578" i="5" s="1"/>
  <c r="H563" i="4"/>
  <c r="I563" i="4" s="1"/>
  <c r="C564" i="4" s="1"/>
  <c r="D564" i="4" s="1"/>
  <c r="E564" i="4" s="1"/>
  <c r="G564" i="4" s="1"/>
  <c r="D723" i="2"/>
  <c r="E723" i="2" s="1"/>
  <c r="G723" i="2" s="1"/>
  <c r="F723" i="2" s="1"/>
  <c r="B590" i="6" l="1"/>
  <c r="D590" i="6"/>
  <c r="E590" i="6" s="1"/>
  <c r="G590" i="6" s="1"/>
  <c r="F590" i="6" s="1"/>
  <c r="H578" i="5"/>
  <c r="I578" i="5" s="1"/>
  <c r="C579" i="5" s="1"/>
  <c r="F564" i="4"/>
  <c r="H564" i="4" s="1"/>
  <c r="I564" i="4" s="1"/>
  <c r="C565" i="4" s="1"/>
  <c r="D565" i="4" s="1"/>
  <c r="E565" i="4" s="1"/>
  <c r="G565" i="4" s="1"/>
  <c r="B564" i="4"/>
  <c r="H723" i="2"/>
  <c r="I723" i="2" s="1"/>
  <c r="C724" i="2" s="1"/>
  <c r="B724" i="2" s="1"/>
  <c r="H590" i="6" l="1"/>
  <c r="I590" i="6" s="1"/>
  <c r="C591" i="6" s="1"/>
  <c r="B579" i="5"/>
  <c r="D579" i="5"/>
  <c r="E579" i="5" s="1"/>
  <c r="G579" i="5" s="1"/>
  <c r="F579" i="5" s="1"/>
  <c r="F565" i="4"/>
  <c r="H565" i="4" s="1"/>
  <c r="I565" i="4" s="1"/>
  <c r="C566" i="4" s="1"/>
  <c r="B565" i="4"/>
  <c r="D724" i="2"/>
  <c r="E724" i="2" s="1"/>
  <c r="G724" i="2" s="1"/>
  <c r="F724" i="2" s="1"/>
  <c r="D591" i="6" l="1"/>
  <c r="E591" i="6" s="1"/>
  <c r="G591" i="6" s="1"/>
  <c r="F591" i="6" s="1"/>
  <c r="B591" i="6"/>
  <c r="H579" i="5"/>
  <c r="I579" i="5" s="1"/>
  <c r="C580" i="5" s="1"/>
  <c r="B566" i="4"/>
  <c r="D566" i="4"/>
  <c r="E566" i="4" s="1"/>
  <c r="G566" i="4" s="1"/>
  <c r="F566" i="4" s="1"/>
  <c r="H724" i="2"/>
  <c r="I724" i="2" s="1"/>
  <c r="C725" i="2" s="1"/>
  <c r="B725" i="2" s="1"/>
  <c r="H591" i="6" l="1"/>
  <c r="I591" i="6" s="1"/>
  <c r="C592" i="6" s="1"/>
  <c r="B580" i="5"/>
  <c r="D580" i="5"/>
  <c r="E580" i="5" s="1"/>
  <c r="G580" i="5" s="1"/>
  <c r="F580" i="5" s="1"/>
  <c r="H566" i="4"/>
  <c r="I566" i="4" s="1"/>
  <c r="C567" i="4" s="1"/>
  <c r="D725" i="2"/>
  <c r="E725" i="2" s="1"/>
  <c r="G725" i="2" s="1"/>
  <c r="F725" i="2" s="1"/>
  <c r="D592" i="6" l="1"/>
  <c r="E592" i="6" s="1"/>
  <c r="G592" i="6" s="1"/>
  <c r="F592" i="6" s="1"/>
  <c r="B592" i="6"/>
  <c r="H580" i="5"/>
  <c r="I580" i="5" s="1"/>
  <c r="C581" i="5" s="1"/>
  <c r="D567" i="4"/>
  <c r="E567" i="4" s="1"/>
  <c r="G567" i="4" s="1"/>
  <c r="F567" i="4" s="1"/>
  <c r="B567" i="4"/>
  <c r="H725" i="2"/>
  <c r="I725" i="2" s="1"/>
  <c r="C726" i="2" s="1"/>
  <c r="B726" i="2" s="1"/>
  <c r="H592" i="6" l="1"/>
  <c r="I592" i="6" s="1"/>
  <c r="C593" i="6" s="1"/>
  <c r="B581" i="5"/>
  <c r="D581" i="5"/>
  <c r="E581" i="5" s="1"/>
  <c r="G581" i="5" s="1"/>
  <c r="F581" i="5" s="1"/>
  <c r="H567" i="4"/>
  <c r="I567" i="4" s="1"/>
  <c r="C568" i="4" s="1"/>
  <c r="D726" i="2"/>
  <c r="E726" i="2" s="1"/>
  <c r="G726" i="2" s="1"/>
  <c r="F726" i="2" s="1"/>
  <c r="D593" i="6" l="1"/>
  <c r="E593" i="6" s="1"/>
  <c r="G593" i="6" s="1"/>
  <c r="F593" i="6" s="1"/>
  <c r="B593" i="6"/>
  <c r="H581" i="5"/>
  <c r="I581" i="5" s="1"/>
  <c r="C582" i="5" s="1"/>
  <c r="D568" i="4"/>
  <c r="E568" i="4" s="1"/>
  <c r="G568" i="4" s="1"/>
  <c r="F568" i="4" s="1"/>
  <c r="B568" i="4"/>
  <c r="H726" i="2"/>
  <c r="I726" i="2" s="1"/>
  <c r="C727" i="2" s="1"/>
  <c r="B727" i="2" s="1"/>
  <c r="H593" i="6" l="1"/>
  <c r="I593" i="6" s="1"/>
  <c r="C594" i="6" s="1"/>
  <c r="B582" i="5"/>
  <c r="D582" i="5"/>
  <c r="E582" i="5" s="1"/>
  <c r="G582" i="5" s="1"/>
  <c r="F582" i="5" s="1"/>
  <c r="H568" i="4"/>
  <c r="I568" i="4" s="1"/>
  <c r="C569" i="4" s="1"/>
  <c r="D727" i="2"/>
  <c r="E727" i="2" s="1"/>
  <c r="G727" i="2" s="1"/>
  <c r="F727" i="2" s="1"/>
  <c r="B594" i="6" l="1"/>
  <c r="D594" i="6"/>
  <c r="E594" i="6" s="1"/>
  <c r="G594" i="6" s="1"/>
  <c r="F594" i="6" s="1"/>
  <c r="H582" i="5"/>
  <c r="I582" i="5" s="1"/>
  <c r="C583" i="5" s="1"/>
  <c r="B569" i="4"/>
  <c r="D569" i="4"/>
  <c r="E569" i="4" s="1"/>
  <c r="G569" i="4" s="1"/>
  <c r="F569" i="4" s="1"/>
  <c r="H727" i="2"/>
  <c r="I727" i="2" s="1"/>
  <c r="C728" i="2" s="1"/>
  <c r="B728" i="2" s="1"/>
  <c r="H594" i="6" l="1"/>
  <c r="I594" i="6" s="1"/>
  <c r="C595" i="6" s="1"/>
  <c r="B583" i="5"/>
  <c r="D583" i="5"/>
  <c r="E583" i="5" s="1"/>
  <c r="G583" i="5" s="1"/>
  <c r="F583" i="5" s="1"/>
  <c r="H569" i="4"/>
  <c r="I569" i="4" s="1"/>
  <c r="C570" i="4" s="1"/>
  <c r="B570" i="4" s="1"/>
  <c r="D728" i="2"/>
  <c r="E728" i="2" s="1"/>
  <c r="G728" i="2" s="1"/>
  <c r="F728" i="2" s="1"/>
  <c r="D595" i="6" l="1"/>
  <c r="E595" i="6" s="1"/>
  <c r="G595" i="6" s="1"/>
  <c r="F595" i="6" s="1"/>
  <c r="B595" i="6"/>
  <c r="H583" i="5"/>
  <c r="I583" i="5" s="1"/>
  <c r="C584" i="5" s="1"/>
  <c r="D570" i="4"/>
  <c r="E570" i="4" s="1"/>
  <c r="G570" i="4" s="1"/>
  <c r="F570" i="4" s="1"/>
  <c r="H728" i="2"/>
  <c r="I728" i="2" s="1"/>
  <c r="C729" i="2" s="1"/>
  <c r="B729" i="2" s="1"/>
  <c r="H595" i="6" l="1"/>
  <c r="I595" i="6" s="1"/>
  <c r="C596" i="6" s="1"/>
  <c r="B584" i="5"/>
  <c r="D584" i="5"/>
  <c r="E584" i="5" s="1"/>
  <c r="G584" i="5" s="1"/>
  <c r="F584" i="5" s="1"/>
  <c r="H570" i="4"/>
  <c r="I570" i="4" s="1"/>
  <c r="C571" i="4" s="1"/>
  <c r="B571" i="4" s="1"/>
  <c r="D729" i="2"/>
  <c r="E729" i="2" s="1"/>
  <c r="G729" i="2" s="1"/>
  <c r="F729" i="2" s="1"/>
  <c r="D596" i="6" l="1"/>
  <c r="E596" i="6" s="1"/>
  <c r="G596" i="6" s="1"/>
  <c r="F596" i="6" s="1"/>
  <c r="B596" i="6"/>
  <c r="H584" i="5"/>
  <c r="I584" i="5" s="1"/>
  <c r="C585" i="5" s="1"/>
  <c r="D571" i="4"/>
  <c r="E571" i="4" s="1"/>
  <c r="G571" i="4" s="1"/>
  <c r="F571" i="4" s="1"/>
  <c r="H729" i="2"/>
  <c r="I729" i="2" s="1"/>
  <c r="C730" i="2" s="1"/>
  <c r="B730" i="2" s="1"/>
  <c r="H596" i="6" l="1"/>
  <c r="I596" i="6" s="1"/>
  <c r="C597" i="6" s="1"/>
  <c r="D585" i="5"/>
  <c r="E585" i="5" s="1"/>
  <c r="G585" i="5" s="1"/>
  <c r="F585" i="5" s="1"/>
  <c r="B585" i="5"/>
  <c r="H571" i="4"/>
  <c r="I571" i="4" s="1"/>
  <c r="C572" i="4" s="1"/>
  <c r="D730" i="2"/>
  <c r="E730" i="2" s="1"/>
  <c r="G730" i="2" s="1"/>
  <c r="F730" i="2" s="1"/>
  <c r="D597" i="6" l="1"/>
  <c r="E597" i="6" s="1"/>
  <c r="G597" i="6" s="1"/>
  <c r="F597" i="6" s="1"/>
  <c r="B597" i="6"/>
  <c r="H585" i="5"/>
  <c r="I585" i="5" s="1"/>
  <c r="C586" i="5" s="1"/>
  <c r="D572" i="4"/>
  <c r="E572" i="4" s="1"/>
  <c r="G572" i="4" s="1"/>
  <c r="B572" i="4"/>
  <c r="H730" i="2"/>
  <c r="I730" i="2" s="1"/>
  <c r="C731" i="2" s="1"/>
  <c r="B731" i="2" s="1"/>
  <c r="H597" i="6" l="1"/>
  <c r="I597" i="6" s="1"/>
  <c r="C598" i="6" s="1"/>
  <c r="D586" i="5"/>
  <c r="E586" i="5" s="1"/>
  <c r="G586" i="5" s="1"/>
  <c r="F586" i="5" s="1"/>
  <c r="B586" i="5"/>
  <c r="F572" i="4"/>
  <c r="H572" i="4" s="1"/>
  <c r="I572" i="4" s="1"/>
  <c r="C573" i="4" s="1"/>
  <c r="D731" i="2"/>
  <c r="E731" i="2" s="1"/>
  <c r="G731" i="2" s="1"/>
  <c r="F731" i="2" s="1"/>
  <c r="D598" i="6" l="1"/>
  <c r="E598" i="6" s="1"/>
  <c r="G598" i="6" s="1"/>
  <c r="F598" i="6" s="1"/>
  <c r="B598" i="6"/>
  <c r="H586" i="5"/>
  <c r="I586" i="5" s="1"/>
  <c r="C587" i="5" s="1"/>
  <c r="D573" i="4"/>
  <c r="E573" i="4" s="1"/>
  <c r="G573" i="4" s="1"/>
  <c r="F573" i="4" s="1"/>
  <c r="H573" i="4" s="1"/>
  <c r="I573" i="4" s="1"/>
  <c r="C574" i="4" s="1"/>
  <c r="B573" i="4"/>
  <c r="H731" i="2"/>
  <c r="I731" i="2" s="1"/>
  <c r="C732" i="2" s="1"/>
  <c r="B732" i="2" s="1"/>
  <c r="H598" i="6" l="1"/>
  <c r="I598" i="6" s="1"/>
  <c r="C599" i="6" s="1"/>
  <c r="B587" i="5"/>
  <c r="D587" i="5"/>
  <c r="E587" i="5" s="1"/>
  <c r="G587" i="5" s="1"/>
  <c r="F587" i="5" s="1"/>
  <c r="B574" i="4"/>
  <c r="D574" i="4"/>
  <c r="E574" i="4" s="1"/>
  <c r="G574" i="4" s="1"/>
  <c r="F574" i="4" s="1"/>
  <c r="H574" i="4" s="1"/>
  <c r="I574" i="4" s="1"/>
  <c r="C575" i="4" s="1"/>
  <c r="B575" i="4" s="1"/>
  <c r="D732" i="2"/>
  <c r="E732" i="2" s="1"/>
  <c r="G732" i="2" s="1"/>
  <c r="F732" i="2" s="1"/>
  <c r="D599" i="6" l="1"/>
  <c r="E599" i="6" s="1"/>
  <c r="G599" i="6" s="1"/>
  <c r="F599" i="6" s="1"/>
  <c r="B599" i="6"/>
  <c r="H587" i="5"/>
  <c r="I587" i="5" s="1"/>
  <c r="C588" i="5" s="1"/>
  <c r="D575" i="4"/>
  <c r="E575" i="4" s="1"/>
  <c r="G575" i="4" s="1"/>
  <c r="F575" i="4" s="1"/>
  <c r="H732" i="2"/>
  <c r="I732" i="2" s="1"/>
  <c r="C733" i="2" s="1"/>
  <c r="B733" i="2" s="1"/>
  <c r="H599" i="6" l="1"/>
  <c r="I599" i="6" s="1"/>
  <c r="C600" i="6" s="1"/>
  <c r="B588" i="5"/>
  <c r="D588" i="5"/>
  <c r="E588" i="5" s="1"/>
  <c r="G588" i="5" s="1"/>
  <c r="F588" i="5" s="1"/>
  <c r="H575" i="4"/>
  <c r="I575" i="4" s="1"/>
  <c r="C576" i="4" s="1"/>
  <c r="B576" i="4" s="1"/>
  <c r="D733" i="2"/>
  <c r="E733" i="2" s="1"/>
  <c r="G733" i="2" s="1"/>
  <c r="F733" i="2" s="1"/>
  <c r="D600" i="6" l="1"/>
  <c r="E600" i="6" s="1"/>
  <c r="G600" i="6" s="1"/>
  <c r="F600" i="6" s="1"/>
  <c r="B600" i="6"/>
  <c r="H588" i="5"/>
  <c r="I588" i="5" s="1"/>
  <c r="C589" i="5" s="1"/>
  <c r="D576" i="4"/>
  <c r="E576" i="4" s="1"/>
  <c r="G576" i="4" s="1"/>
  <c r="F576" i="4" s="1"/>
  <c r="H733" i="2"/>
  <c r="I733" i="2" s="1"/>
  <c r="C734" i="2" s="1"/>
  <c r="B734" i="2" s="1"/>
  <c r="H600" i="6" l="1"/>
  <c r="I600" i="6" s="1"/>
  <c r="C601" i="6" s="1"/>
  <c r="B589" i="5"/>
  <c r="D589" i="5"/>
  <c r="E589" i="5" s="1"/>
  <c r="G589" i="5" s="1"/>
  <c r="F589" i="5" s="1"/>
  <c r="H576" i="4"/>
  <c r="I576" i="4" s="1"/>
  <c r="C577" i="4" s="1"/>
  <c r="D577" i="4" s="1"/>
  <c r="E577" i="4" s="1"/>
  <c r="G577" i="4" s="1"/>
  <c r="D734" i="2"/>
  <c r="E734" i="2" s="1"/>
  <c r="G734" i="2" s="1"/>
  <c r="F734" i="2" s="1"/>
  <c r="B601" i="6" l="1"/>
  <c r="D601" i="6"/>
  <c r="E601" i="6" s="1"/>
  <c r="G601" i="6" s="1"/>
  <c r="F601" i="6" s="1"/>
  <c r="H589" i="5"/>
  <c r="I589" i="5" s="1"/>
  <c r="C590" i="5" s="1"/>
  <c r="B577" i="4"/>
  <c r="F577" i="4"/>
  <c r="H577" i="4" s="1"/>
  <c r="I577" i="4" s="1"/>
  <c r="C578" i="4" s="1"/>
  <c r="B578" i="4" s="1"/>
  <c r="H734" i="2"/>
  <c r="I734" i="2" s="1"/>
  <c r="C735" i="2" s="1"/>
  <c r="B735" i="2" s="1"/>
  <c r="H601" i="6" l="1"/>
  <c r="I601" i="6" s="1"/>
  <c r="C602" i="6" s="1"/>
  <c r="B590" i="5"/>
  <c r="D590" i="5"/>
  <c r="E590" i="5" s="1"/>
  <c r="G590" i="5" s="1"/>
  <c r="F590" i="5" s="1"/>
  <c r="D578" i="4"/>
  <c r="E578" i="4" s="1"/>
  <c r="G578" i="4" s="1"/>
  <c r="F578" i="4" s="1"/>
  <c r="D735" i="2"/>
  <c r="E735" i="2" s="1"/>
  <c r="G735" i="2" s="1"/>
  <c r="F735" i="2" s="1"/>
  <c r="B602" i="6" l="1"/>
  <c r="D602" i="6"/>
  <c r="E602" i="6" s="1"/>
  <c r="G602" i="6" s="1"/>
  <c r="F602" i="6" s="1"/>
  <c r="H590" i="5"/>
  <c r="I590" i="5" s="1"/>
  <c r="C591" i="5" s="1"/>
  <c r="H578" i="4"/>
  <c r="I578" i="4" s="1"/>
  <c r="C579" i="4" s="1"/>
  <c r="D579" i="4" s="1"/>
  <c r="E579" i="4" s="1"/>
  <c r="G579" i="4" s="1"/>
  <c r="H735" i="2"/>
  <c r="I735" i="2" s="1"/>
  <c r="C736" i="2" s="1"/>
  <c r="B736" i="2" s="1"/>
  <c r="H602" i="6" l="1"/>
  <c r="I602" i="6" s="1"/>
  <c r="C603" i="6" s="1"/>
  <c r="B591" i="5"/>
  <c r="D591" i="5"/>
  <c r="E591" i="5" s="1"/>
  <c r="G591" i="5" s="1"/>
  <c r="F591" i="5" s="1"/>
  <c r="B579" i="4"/>
  <c r="F579" i="4"/>
  <c r="H579" i="4" s="1"/>
  <c r="I579" i="4" s="1"/>
  <c r="C580" i="4" s="1"/>
  <c r="D736" i="2"/>
  <c r="E736" i="2" s="1"/>
  <c r="G736" i="2" s="1"/>
  <c r="F736" i="2" s="1"/>
  <c r="D603" i="6" l="1"/>
  <c r="E603" i="6" s="1"/>
  <c r="G603" i="6" s="1"/>
  <c r="B603" i="6"/>
  <c r="H591" i="5"/>
  <c r="I591" i="5" s="1"/>
  <c r="C592" i="5" s="1"/>
  <c r="D580" i="4"/>
  <c r="E580" i="4" s="1"/>
  <c r="G580" i="4" s="1"/>
  <c r="F580" i="4" s="1"/>
  <c r="B580" i="4"/>
  <c r="H736" i="2"/>
  <c r="I736" i="2" s="1"/>
  <c r="C737" i="2" s="1"/>
  <c r="B737" i="2" s="1"/>
  <c r="F603" i="6" l="1"/>
  <c r="H603" i="6" s="1"/>
  <c r="I603" i="6" s="1"/>
  <c r="C604" i="6" s="1"/>
  <c r="B592" i="5"/>
  <c r="D592" i="5"/>
  <c r="E592" i="5" s="1"/>
  <c r="G592" i="5" s="1"/>
  <c r="F592" i="5" s="1"/>
  <c r="H580" i="4"/>
  <c r="I580" i="4" s="1"/>
  <c r="C581" i="4" s="1"/>
  <c r="D581" i="4" s="1"/>
  <c r="E581" i="4" s="1"/>
  <c r="G581" i="4" s="1"/>
  <c r="D737" i="2"/>
  <c r="E737" i="2" s="1"/>
  <c r="G737" i="2" s="1"/>
  <c r="F737" i="2" s="1"/>
  <c r="B604" i="6" l="1"/>
  <c r="D604" i="6"/>
  <c r="E604" i="6" s="1"/>
  <c r="G604" i="6" s="1"/>
  <c r="F604" i="6" s="1"/>
  <c r="H604" i="6" s="1"/>
  <c r="I604" i="6" s="1"/>
  <c r="C605" i="6" s="1"/>
  <c r="H592" i="5"/>
  <c r="I592" i="5" s="1"/>
  <c r="C593" i="5" s="1"/>
  <c r="B581" i="4"/>
  <c r="F581" i="4"/>
  <c r="H581" i="4" s="1"/>
  <c r="I581" i="4" s="1"/>
  <c r="C582" i="4" s="1"/>
  <c r="B582" i="4" s="1"/>
  <c r="H737" i="2"/>
  <c r="I737" i="2" s="1"/>
  <c r="C738" i="2" s="1"/>
  <c r="B738" i="2" s="1"/>
  <c r="D605" i="6" l="1"/>
  <c r="E605" i="6" s="1"/>
  <c r="G605" i="6" s="1"/>
  <c r="F605" i="6" s="1"/>
  <c r="B605" i="6"/>
  <c r="B593" i="5"/>
  <c r="D593" i="5"/>
  <c r="E593" i="5" s="1"/>
  <c r="G593" i="5" s="1"/>
  <c r="F593" i="5" s="1"/>
  <c r="D582" i="4"/>
  <c r="E582" i="4" s="1"/>
  <c r="G582" i="4" s="1"/>
  <c r="F582" i="4" s="1"/>
  <c r="H582" i="4" s="1"/>
  <c r="I582" i="4" s="1"/>
  <c r="C583" i="4" s="1"/>
  <c r="D583" i="4" s="1"/>
  <c r="E583" i="4" s="1"/>
  <c r="G583" i="4" s="1"/>
  <c r="D738" i="2"/>
  <c r="E738" i="2" s="1"/>
  <c r="G738" i="2" s="1"/>
  <c r="F738" i="2" s="1"/>
  <c r="H605" i="6" l="1"/>
  <c r="I605" i="6" s="1"/>
  <c r="C606" i="6" s="1"/>
  <c r="H593" i="5"/>
  <c r="I593" i="5" s="1"/>
  <c r="C594" i="5" s="1"/>
  <c r="F583" i="4"/>
  <c r="H583" i="4" s="1"/>
  <c r="I583" i="4" s="1"/>
  <c r="C584" i="4" s="1"/>
  <c r="B583" i="4"/>
  <c r="H738" i="2"/>
  <c r="I738" i="2" s="1"/>
  <c r="C739" i="2" s="1"/>
  <c r="B739" i="2" s="1"/>
  <c r="D606" i="6" l="1"/>
  <c r="E606" i="6" s="1"/>
  <c r="G606" i="6" s="1"/>
  <c r="F606" i="6" s="1"/>
  <c r="B606" i="6"/>
  <c r="B594" i="5"/>
  <c r="D594" i="5"/>
  <c r="E594" i="5" s="1"/>
  <c r="G594" i="5" s="1"/>
  <c r="F594" i="5" s="1"/>
  <c r="D584" i="4"/>
  <c r="E584" i="4" s="1"/>
  <c r="G584" i="4" s="1"/>
  <c r="F584" i="4" s="1"/>
  <c r="B584" i="4"/>
  <c r="D739" i="2"/>
  <c r="E739" i="2" s="1"/>
  <c r="G739" i="2" s="1"/>
  <c r="F739" i="2" s="1"/>
  <c r="H606" i="6" l="1"/>
  <c r="I606" i="6" s="1"/>
  <c r="C607" i="6" s="1"/>
  <c r="H594" i="5"/>
  <c r="I594" i="5" s="1"/>
  <c r="C595" i="5" s="1"/>
  <c r="H584" i="4"/>
  <c r="I584" i="4" s="1"/>
  <c r="C585" i="4" s="1"/>
  <c r="H739" i="2"/>
  <c r="I739" i="2" s="1"/>
  <c r="C740" i="2" s="1"/>
  <c r="B740" i="2" s="1"/>
  <c r="B607" i="6" l="1"/>
  <c r="D607" i="6"/>
  <c r="E607" i="6" s="1"/>
  <c r="G607" i="6" s="1"/>
  <c r="F607" i="6" s="1"/>
  <c r="D595" i="5"/>
  <c r="E595" i="5" s="1"/>
  <c r="G595" i="5" s="1"/>
  <c r="F595" i="5" s="1"/>
  <c r="B595" i="5"/>
  <c r="D585" i="4"/>
  <c r="E585" i="4" s="1"/>
  <c r="G585" i="4" s="1"/>
  <c r="F585" i="4" s="1"/>
  <c r="B585" i="4"/>
  <c r="D740" i="2"/>
  <c r="E740" i="2" s="1"/>
  <c r="G740" i="2" s="1"/>
  <c r="F740" i="2" s="1"/>
  <c r="H607" i="6" l="1"/>
  <c r="I607" i="6" s="1"/>
  <c r="C608" i="6" s="1"/>
  <c r="H595" i="5"/>
  <c r="I595" i="5" s="1"/>
  <c r="C596" i="5" s="1"/>
  <c r="H585" i="4"/>
  <c r="I585" i="4" s="1"/>
  <c r="C586" i="4" s="1"/>
  <c r="H740" i="2"/>
  <c r="I740" i="2" s="1"/>
  <c r="C741" i="2" s="1"/>
  <c r="B741" i="2" s="1"/>
  <c r="D608" i="6" l="1"/>
  <c r="E608" i="6" s="1"/>
  <c r="G608" i="6" s="1"/>
  <c r="F608" i="6" s="1"/>
  <c r="B608" i="6"/>
  <c r="B596" i="5"/>
  <c r="D596" i="5"/>
  <c r="E596" i="5" s="1"/>
  <c r="G596" i="5" s="1"/>
  <c r="F596" i="5" s="1"/>
  <c r="B586" i="4"/>
  <c r="D586" i="4"/>
  <c r="E586" i="4" s="1"/>
  <c r="G586" i="4" s="1"/>
  <c r="F586" i="4" s="1"/>
  <c r="D741" i="2"/>
  <c r="E741" i="2" s="1"/>
  <c r="G741" i="2" s="1"/>
  <c r="F741" i="2" s="1"/>
  <c r="H608" i="6" l="1"/>
  <c r="I608" i="6" s="1"/>
  <c r="C609" i="6" s="1"/>
  <c r="H596" i="5"/>
  <c r="I596" i="5" s="1"/>
  <c r="C597" i="5" s="1"/>
  <c r="H586" i="4"/>
  <c r="I586" i="4" s="1"/>
  <c r="C587" i="4" s="1"/>
  <c r="H741" i="2"/>
  <c r="I741" i="2" s="1"/>
  <c r="C742" i="2" s="1"/>
  <c r="B742" i="2" s="1"/>
  <c r="B609" i="6" l="1"/>
  <c r="D609" i="6"/>
  <c r="E609" i="6" s="1"/>
  <c r="G609" i="6" s="1"/>
  <c r="F609" i="6" s="1"/>
  <c r="B597" i="5"/>
  <c r="D597" i="5"/>
  <c r="E597" i="5" s="1"/>
  <c r="G597" i="5" s="1"/>
  <c r="F597" i="5" s="1"/>
  <c r="B587" i="4"/>
  <c r="D587" i="4"/>
  <c r="E587" i="4" s="1"/>
  <c r="G587" i="4" s="1"/>
  <c r="F587" i="4" s="1"/>
  <c r="D742" i="2"/>
  <c r="E742" i="2" s="1"/>
  <c r="G742" i="2" s="1"/>
  <c r="F742" i="2" s="1"/>
  <c r="H609" i="6" l="1"/>
  <c r="I609" i="6" s="1"/>
  <c r="C610" i="6" s="1"/>
  <c r="H597" i="5"/>
  <c r="I597" i="5" s="1"/>
  <c r="C598" i="5" s="1"/>
  <c r="H587" i="4"/>
  <c r="I587" i="4" s="1"/>
  <c r="C588" i="4" s="1"/>
  <c r="D588" i="4" s="1"/>
  <c r="E588" i="4" s="1"/>
  <c r="G588" i="4" s="1"/>
  <c r="H742" i="2"/>
  <c r="I742" i="2" s="1"/>
  <c r="C743" i="2" s="1"/>
  <c r="B743" i="2" s="1"/>
  <c r="D610" i="6" l="1"/>
  <c r="E610" i="6" s="1"/>
  <c r="G610" i="6" s="1"/>
  <c r="F610" i="6" s="1"/>
  <c r="B610" i="6"/>
  <c r="B598" i="5"/>
  <c r="D598" i="5"/>
  <c r="E598" i="5" s="1"/>
  <c r="G598" i="5" s="1"/>
  <c r="F598" i="5" s="1"/>
  <c r="B588" i="4"/>
  <c r="F588" i="4"/>
  <c r="H588" i="4" s="1"/>
  <c r="I588" i="4" s="1"/>
  <c r="C589" i="4" s="1"/>
  <c r="D743" i="2"/>
  <c r="E743" i="2" s="1"/>
  <c r="G743" i="2" s="1"/>
  <c r="F743" i="2" s="1"/>
  <c r="H610" i="6" l="1"/>
  <c r="I610" i="6" s="1"/>
  <c r="C611" i="6" s="1"/>
  <c r="H598" i="5"/>
  <c r="I598" i="5" s="1"/>
  <c r="C599" i="5" s="1"/>
  <c r="D589" i="4"/>
  <c r="E589" i="4" s="1"/>
  <c r="G589" i="4" s="1"/>
  <c r="F589" i="4" s="1"/>
  <c r="B589" i="4"/>
  <c r="H743" i="2"/>
  <c r="I743" i="2" s="1"/>
  <c r="C744" i="2" s="1"/>
  <c r="B744" i="2" s="1"/>
  <c r="D611" i="6" l="1"/>
  <c r="E611" i="6" s="1"/>
  <c r="G611" i="6" s="1"/>
  <c r="F611" i="6" s="1"/>
  <c r="B611" i="6"/>
  <c r="B599" i="5"/>
  <c r="D599" i="5"/>
  <c r="E599" i="5" s="1"/>
  <c r="G599" i="5" s="1"/>
  <c r="F599" i="5" s="1"/>
  <c r="H589" i="4"/>
  <c r="I589" i="4" s="1"/>
  <c r="C590" i="4" s="1"/>
  <c r="D744" i="2"/>
  <c r="E744" i="2" s="1"/>
  <c r="G744" i="2" s="1"/>
  <c r="F744" i="2" s="1"/>
  <c r="H611" i="6" l="1"/>
  <c r="I611" i="6" s="1"/>
  <c r="C612" i="6" s="1"/>
  <c r="H599" i="5"/>
  <c r="I599" i="5" s="1"/>
  <c r="C600" i="5" s="1"/>
  <c r="D590" i="4"/>
  <c r="E590" i="4" s="1"/>
  <c r="G590" i="4" s="1"/>
  <c r="B590" i="4"/>
  <c r="H744" i="2"/>
  <c r="I744" i="2" s="1"/>
  <c r="C745" i="2" s="1"/>
  <c r="B745" i="2" s="1"/>
  <c r="D612" i="6" l="1"/>
  <c r="E612" i="6" s="1"/>
  <c r="G612" i="6" s="1"/>
  <c r="F612" i="6" s="1"/>
  <c r="B612" i="6"/>
  <c r="B600" i="5"/>
  <c r="D600" i="5"/>
  <c r="E600" i="5" s="1"/>
  <c r="G600" i="5" s="1"/>
  <c r="F600" i="5" s="1"/>
  <c r="F590" i="4"/>
  <c r="H590" i="4" s="1"/>
  <c r="I590" i="4" s="1"/>
  <c r="C591" i="4" s="1"/>
  <c r="D745" i="2"/>
  <c r="E745" i="2" s="1"/>
  <c r="G745" i="2" s="1"/>
  <c r="F745" i="2" s="1"/>
  <c r="H612" i="6" l="1"/>
  <c r="I612" i="6" s="1"/>
  <c r="C613" i="6" s="1"/>
  <c r="H600" i="5"/>
  <c r="I600" i="5" s="1"/>
  <c r="C601" i="5" s="1"/>
  <c r="D591" i="4"/>
  <c r="E591" i="4" s="1"/>
  <c r="G591" i="4" s="1"/>
  <c r="F591" i="4" s="1"/>
  <c r="H591" i="4" s="1"/>
  <c r="I591" i="4" s="1"/>
  <c r="C592" i="4" s="1"/>
  <c r="B592" i="4" s="1"/>
  <c r="B591" i="4"/>
  <c r="H745" i="2"/>
  <c r="I745" i="2" s="1"/>
  <c r="C746" i="2" s="1"/>
  <c r="B746" i="2" s="1"/>
  <c r="B613" i="6" l="1"/>
  <c r="D613" i="6"/>
  <c r="E613" i="6" s="1"/>
  <c r="G613" i="6" s="1"/>
  <c r="F613" i="6" s="1"/>
  <c r="B601" i="5"/>
  <c r="D601" i="5"/>
  <c r="E601" i="5" s="1"/>
  <c r="G601" i="5" s="1"/>
  <c r="F601" i="5" s="1"/>
  <c r="D592" i="4"/>
  <c r="E592" i="4" s="1"/>
  <c r="G592" i="4" s="1"/>
  <c r="F592" i="4" s="1"/>
  <c r="D746" i="2"/>
  <c r="E746" i="2" s="1"/>
  <c r="G746" i="2" s="1"/>
  <c r="F746" i="2" s="1"/>
  <c r="H613" i="6" l="1"/>
  <c r="I613" i="6" s="1"/>
  <c r="C614" i="6" s="1"/>
  <c r="H601" i="5"/>
  <c r="I601" i="5" s="1"/>
  <c r="C602" i="5" s="1"/>
  <c r="H592" i="4"/>
  <c r="I592" i="4" s="1"/>
  <c r="C593" i="4" s="1"/>
  <c r="D593" i="4" s="1"/>
  <c r="E593" i="4" s="1"/>
  <c r="G593" i="4" s="1"/>
  <c r="H746" i="2"/>
  <c r="I746" i="2" s="1"/>
  <c r="C747" i="2" s="1"/>
  <c r="B747" i="2" s="1"/>
  <c r="B614" i="6" l="1"/>
  <c r="D614" i="6"/>
  <c r="E614" i="6" s="1"/>
  <c r="G614" i="6" s="1"/>
  <c r="F614" i="6" s="1"/>
  <c r="B602" i="5"/>
  <c r="D602" i="5"/>
  <c r="E602" i="5" s="1"/>
  <c r="G602" i="5" s="1"/>
  <c r="F602" i="5" s="1"/>
  <c r="B593" i="4"/>
  <c r="F593" i="4"/>
  <c r="H593" i="4" s="1"/>
  <c r="I593" i="4" s="1"/>
  <c r="C594" i="4" s="1"/>
  <c r="B594" i="4" s="1"/>
  <c r="D747" i="2"/>
  <c r="E747" i="2" s="1"/>
  <c r="G747" i="2" s="1"/>
  <c r="F747" i="2" s="1"/>
  <c r="H614" i="6" l="1"/>
  <c r="I614" i="6" s="1"/>
  <c r="C615" i="6" s="1"/>
  <c r="H602" i="5"/>
  <c r="I602" i="5" s="1"/>
  <c r="C603" i="5" s="1"/>
  <c r="D594" i="4"/>
  <c r="E594" i="4" s="1"/>
  <c r="G594" i="4" s="1"/>
  <c r="F594" i="4" s="1"/>
  <c r="H747" i="2"/>
  <c r="I747" i="2" s="1"/>
  <c r="C748" i="2" s="1"/>
  <c r="B748" i="2" s="1"/>
  <c r="B615" i="6" l="1"/>
  <c r="D615" i="6"/>
  <c r="E615" i="6" s="1"/>
  <c r="G615" i="6" s="1"/>
  <c r="F615" i="6" s="1"/>
  <c r="B603" i="5"/>
  <c r="D603" i="5"/>
  <c r="E603" i="5" s="1"/>
  <c r="G603" i="5" s="1"/>
  <c r="F603" i="5" s="1"/>
  <c r="H594" i="4"/>
  <c r="I594" i="4" s="1"/>
  <c r="C595" i="4" s="1"/>
  <c r="B595" i="4" s="1"/>
  <c r="D748" i="2"/>
  <c r="E748" i="2" s="1"/>
  <c r="G748" i="2" s="1"/>
  <c r="F748" i="2" s="1"/>
  <c r="H615" i="6" l="1"/>
  <c r="I615" i="6" s="1"/>
  <c r="C616" i="6" s="1"/>
  <c r="H603" i="5"/>
  <c r="I603" i="5" s="1"/>
  <c r="C604" i="5" s="1"/>
  <c r="D595" i="4"/>
  <c r="E595" i="4" s="1"/>
  <c r="G595" i="4" s="1"/>
  <c r="F595" i="4" s="1"/>
  <c r="H748" i="2"/>
  <c r="I748" i="2" s="1"/>
  <c r="C749" i="2" s="1"/>
  <c r="B749" i="2" s="1"/>
  <c r="D616" i="6" l="1"/>
  <c r="E616" i="6" s="1"/>
  <c r="G616" i="6" s="1"/>
  <c r="F616" i="6" s="1"/>
  <c r="B616" i="6"/>
  <c r="D604" i="5"/>
  <c r="E604" i="5" s="1"/>
  <c r="G604" i="5" s="1"/>
  <c r="F604" i="5" s="1"/>
  <c r="B604" i="5"/>
  <c r="H595" i="4"/>
  <c r="I595" i="4" s="1"/>
  <c r="C596" i="4" s="1"/>
  <c r="D596" i="4" s="1"/>
  <c r="E596" i="4" s="1"/>
  <c r="G596" i="4" s="1"/>
  <c r="D749" i="2"/>
  <c r="E749" i="2" s="1"/>
  <c r="G749" i="2" s="1"/>
  <c r="F749" i="2" s="1"/>
  <c r="H616" i="6" l="1"/>
  <c r="I616" i="6" s="1"/>
  <c r="C617" i="6" s="1"/>
  <c r="H604" i="5"/>
  <c r="I604" i="5" s="1"/>
  <c r="C605" i="5" s="1"/>
  <c r="F596" i="4"/>
  <c r="H596" i="4" s="1"/>
  <c r="I596" i="4" s="1"/>
  <c r="C597" i="4" s="1"/>
  <c r="B596" i="4"/>
  <c r="H749" i="2"/>
  <c r="I749" i="2" s="1"/>
  <c r="C750" i="2" s="1"/>
  <c r="B750" i="2" s="1"/>
  <c r="B617" i="6" l="1"/>
  <c r="D617" i="6"/>
  <c r="E617" i="6" s="1"/>
  <c r="G617" i="6" s="1"/>
  <c r="F617" i="6" s="1"/>
  <c r="B605" i="5"/>
  <c r="D605" i="5"/>
  <c r="E605" i="5" s="1"/>
  <c r="G605" i="5" s="1"/>
  <c r="F605" i="5" s="1"/>
  <c r="B597" i="4"/>
  <c r="D597" i="4"/>
  <c r="E597" i="4" s="1"/>
  <c r="G597" i="4" s="1"/>
  <c r="F597" i="4" s="1"/>
  <c r="D750" i="2"/>
  <c r="E750" i="2" s="1"/>
  <c r="G750" i="2" s="1"/>
  <c r="F750" i="2" s="1"/>
  <c r="H617" i="6" l="1"/>
  <c r="I617" i="6" s="1"/>
  <c r="C618" i="6" s="1"/>
  <c r="H605" i="5"/>
  <c r="I605" i="5" s="1"/>
  <c r="C606" i="5" s="1"/>
  <c r="H597" i="4"/>
  <c r="I597" i="4" s="1"/>
  <c r="C598" i="4" s="1"/>
  <c r="B598" i="4" s="1"/>
  <c r="H750" i="2"/>
  <c r="I750" i="2" s="1"/>
  <c r="C751" i="2" s="1"/>
  <c r="B751" i="2" s="1"/>
  <c r="D618" i="6" l="1"/>
  <c r="E618" i="6" s="1"/>
  <c r="G618" i="6" s="1"/>
  <c r="F618" i="6" s="1"/>
  <c r="B618" i="6"/>
  <c r="D606" i="5"/>
  <c r="E606" i="5" s="1"/>
  <c r="G606" i="5" s="1"/>
  <c r="F606" i="5" s="1"/>
  <c r="B606" i="5"/>
  <c r="D598" i="4"/>
  <c r="E598" i="4" s="1"/>
  <c r="G598" i="4" s="1"/>
  <c r="F598" i="4" s="1"/>
  <c r="H598" i="4" s="1"/>
  <c r="I598" i="4" s="1"/>
  <c r="C599" i="4" s="1"/>
  <c r="B599" i="4" s="1"/>
  <c r="D751" i="2"/>
  <c r="E751" i="2" s="1"/>
  <c r="G751" i="2" s="1"/>
  <c r="F751" i="2" s="1"/>
  <c r="H618" i="6" l="1"/>
  <c r="I618" i="6" s="1"/>
  <c r="C619" i="6" s="1"/>
  <c r="H606" i="5"/>
  <c r="I606" i="5" s="1"/>
  <c r="C607" i="5" s="1"/>
  <c r="D599" i="4"/>
  <c r="E599" i="4" s="1"/>
  <c r="G599" i="4" s="1"/>
  <c r="F599" i="4" s="1"/>
  <c r="H751" i="2"/>
  <c r="I751" i="2" s="1"/>
  <c r="C752" i="2" s="1"/>
  <c r="B752" i="2" s="1"/>
  <c r="D619" i="6" l="1"/>
  <c r="E619" i="6" s="1"/>
  <c r="G619" i="6" s="1"/>
  <c r="F619" i="6" s="1"/>
  <c r="B619" i="6"/>
  <c r="B607" i="5"/>
  <c r="D607" i="5"/>
  <c r="E607" i="5" s="1"/>
  <c r="G607" i="5" s="1"/>
  <c r="F607" i="5" s="1"/>
  <c r="H599" i="4"/>
  <c r="I599" i="4" s="1"/>
  <c r="C600" i="4" s="1"/>
  <c r="D600" i="4" s="1"/>
  <c r="E600" i="4" s="1"/>
  <c r="G600" i="4" s="1"/>
  <c r="D752" i="2"/>
  <c r="E752" i="2" s="1"/>
  <c r="G752" i="2" s="1"/>
  <c r="F752" i="2" s="1"/>
  <c r="H619" i="6" l="1"/>
  <c r="I619" i="6" s="1"/>
  <c r="C620" i="6" s="1"/>
  <c r="H607" i="5"/>
  <c r="I607" i="5" s="1"/>
  <c r="C608" i="5" s="1"/>
  <c r="F600" i="4"/>
  <c r="H600" i="4" s="1"/>
  <c r="I600" i="4" s="1"/>
  <c r="C601" i="4" s="1"/>
  <c r="B600" i="4"/>
  <c r="H752" i="2"/>
  <c r="I752" i="2" s="1"/>
  <c r="C753" i="2" s="1"/>
  <c r="B753" i="2" s="1"/>
  <c r="D620" i="6" l="1"/>
  <c r="E620" i="6" s="1"/>
  <c r="G620" i="6" s="1"/>
  <c r="F620" i="6" s="1"/>
  <c r="B620" i="6"/>
  <c r="B608" i="5"/>
  <c r="D608" i="5"/>
  <c r="E608" i="5" s="1"/>
  <c r="G608" i="5" s="1"/>
  <c r="F608" i="5" s="1"/>
  <c r="B601" i="4"/>
  <c r="D601" i="4"/>
  <c r="E601" i="4" s="1"/>
  <c r="G601" i="4" s="1"/>
  <c r="F601" i="4" s="1"/>
  <c r="D753" i="2"/>
  <c r="E753" i="2" s="1"/>
  <c r="G753" i="2" s="1"/>
  <c r="F753" i="2" s="1"/>
  <c r="H620" i="6" l="1"/>
  <c r="I620" i="6" s="1"/>
  <c r="C621" i="6" s="1"/>
  <c r="H608" i="5"/>
  <c r="I608" i="5" s="1"/>
  <c r="C609" i="5" s="1"/>
  <c r="H601" i="4"/>
  <c r="I601" i="4" s="1"/>
  <c r="C602" i="4" s="1"/>
  <c r="H753" i="2"/>
  <c r="I753" i="2" s="1"/>
  <c r="C754" i="2" s="1"/>
  <c r="B754" i="2" s="1"/>
  <c r="D621" i="6" l="1"/>
  <c r="E621" i="6" s="1"/>
  <c r="G621" i="6" s="1"/>
  <c r="F621" i="6" s="1"/>
  <c r="B621" i="6"/>
  <c r="D609" i="5"/>
  <c r="E609" i="5" s="1"/>
  <c r="G609" i="5" s="1"/>
  <c r="F609" i="5" s="1"/>
  <c r="B609" i="5"/>
  <c r="B602" i="4"/>
  <c r="D602" i="4"/>
  <c r="E602" i="4" s="1"/>
  <c r="G602" i="4" s="1"/>
  <c r="F602" i="4" s="1"/>
  <c r="H602" i="4" s="1"/>
  <c r="I602" i="4" s="1"/>
  <c r="C603" i="4" s="1"/>
  <c r="D754" i="2"/>
  <c r="E754" i="2" s="1"/>
  <c r="G754" i="2" s="1"/>
  <c r="F754" i="2" s="1"/>
  <c r="H621" i="6" l="1"/>
  <c r="I621" i="6" s="1"/>
  <c r="C622" i="6" s="1"/>
  <c r="H609" i="5"/>
  <c r="I609" i="5" s="1"/>
  <c r="C610" i="5" s="1"/>
  <c r="D603" i="4"/>
  <c r="E603" i="4" s="1"/>
  <c r="G603" i="4" s="1"/>
  <c r="F603" i="4" s="1"/>
  <c r="B603" i="4"/>
  <c r="H754" i="2"/>
  <c r="I754" i="2" s="1"/>
  <c r="C755" i="2" s="1"/>
  <c r="B755" i="2" s="1"/>
  <c r="D622" i="6" l="1"/>
  <c r="E622" i="6" s="1"/>
  <c r="G622" i="6" s="1"/>
  <c r="F622" i="6" s="1"/>
  <c r="B622" i="6"/>
  <c r="B610" i="5"/>
  <c r="D610" i="5"/>
  <c r="E610" i="5" s="1"/>
  <c r="G610" i="5" s="1"/>
  <c r="F610" i="5" s="1"/>
  <c r="H603" i="4"/>
  <c r="I603" i="4" s="1"/>
  <c r="C604" i="4" s="1"/>
  <c r="D755" i="2"/>
  <c r="E755" i="2" s="1"/>
  <c r="G755" i="2" s="1"/>
  <c r="F755" i="2" s="1"/>
  <c r="H622" i="6" l="1"/>
  <c r="I622" i="6" s="1"/>
  <c r="C623" i="6" s="1"/>
  <c r="H610" i="5"/>
  <c r="I610" i="5" s="1"/>
  <c r="C611" i="5" s="1"/>
  <c r="B604" i="4"/>
  <c r="D604" i="4"/>
  <c r="E604" i="4" s="1"/>
  <c r="G604" i="4" s="1"/>
  <c r="F604" i="4" s="1"/>
  <c r="H755" i="2"/>
  <c r="I755" i="2" s="1"/>
  <c r="C756" i="2" s="1"/>
  <c r="B756" i="2" s="1"/>
  <c r="D623" i="6" l="1"/>
  <c r="E623" i="6" s="1"/>
  <c r="G623" i="6" s="1"/>
  <c r="F623" i="6" s="1"/>
  <c r="B623" i="6"/>
  <c r="B611" i="5"/>
  <c r="D611" i="5"/>
  <c r="E611" i="5" s="1"/>
  <c r="G611" i="5" s="1"/>
  <c r="F611" i="5" s="1"/>
  <c r="H604" i="4"/>
  <c r="I604" i="4" s="1"/>
  <c r="C605" i="4" s="1"/>
  <c r="D756" i="2"/>
  <c r="E756" i="2" s="1"/>
  <c r="G756" i="2" s="1"/>
  <c r="F756" i="2" s="1"/>
  <c r="H623" i="6" l="1"/>
  <c r="I623" i="6" s="1"/>
  <c r="C624" i="6" s="1"/>
  <c r="H611" i="5"/>
  <c r="I611" i="5" s="1"/>
  <c r="C612" i="5" s="1"/>
  <c r="D605" i="4"/>
  <c r="E605" i="4" s="1"/>
  <c r="G605" i="4" s="1"/>
  <c r="F605" i="4" s="1"/>
  <c r="H605" i="4" s="1"/>
  <c r="I605" i="4" s="1"/>
  <c r="C606" i="4" s="1"/>
  <c r="B605" i="4"/>
  <c r="H756" i="2"/>
  <c r="I756" i="2" s="1"/>
  <c r="C757" i="2" s="1"/>
  <c r="B757" i="2" s="1"/>
  <c r="D624" i="6" l="1"/>
  <c r="E624" i="6" s="1"/>
  <c r="G624" i="6" s="1"/>
  <c r="F624" i="6" s="1"/>
  <c r="B624" i="6"/>
  <c r="B612" i="5"/>
  <c r="D612" i="5"/>
  <c r="E612" i="5" s="1"/>
  <c r="G612" i="5" s="1"/>
  <c r="F612" i="5" s="1"/>
  <c r="B606" i="4"/>
  <c r="D606" i="4"/>
  <c r="E606" i="4" s="1"/>
  <c r="G606" i="4" s="1"/>
  <c r="F606" i="4" s="1"/>
  <c r="D757" i="2"/>
  <c r="E757" i="2" s="1"/>
  <c r="G757" i="2" s="1"/>
  <c r="F757" i="2" s="1"/>
  <c r="H624" i="6" l="1"/>
  <c r="I624" i="6" s="1"/>
  <c r="C625" i="6" s="1"/>
  <c r="H612" i="5"/>
  <c r="I612" i="5" s="1"/>
  <c r="C613" i="5" s="1"/>
  <c r="H606" i="4"/>
  <c r="I606" i="4" s="1"/>
  <c r="C607" i="4" s="1"/>
  <c r="D607" i="4" s="1"/>
  <c r="E607" i="4" s="1"/>
  <c r="G607" i="4" s="1"/>
  <c r="H757" i="2"/>
  <c r="I757" i="2" s="1"/>
  <c r="C758" i="2" s="1"/>
  <c r="B758" i="2" s="1"/>
  <c r="B625" i="6" l="1"/>
  <c r="D625" i="6"/>
  <c r="E625" i="6" s="1"/>
  <c r="G625" i="6" s="1"/>
  <c r="F625" i="6" s="1"/>
  <c r="B613" i="5"/>
  <c r="D613" i="5"/>
  <c r="E613" i="5" s="1"/>
  <c r="G613" i="5" s="1"/>
  <c r="F613" i="5" s="1"/>
  <c r="B607" i="4"/>
  <c r="F607" i="4"/>
  <c r="H607" i="4" s="1"/>
  <c r="I607" i="4" s="1"/>
  <c r="C608" i="4" s="1"/>
  <c r="D758" i="2"/>
  <c r="E758" i="2" s="1"/>
  <c r="G758" i="2" s="1"/>
  <c r="F758" i="2" s="1"/>
  <c r="H625" i="6" l="1"/>
  <c r="I625" i="6" s="1"/>
  <c r="C626" i="6" s="1"/>
  <c r="H613" i="5"/>
  <c r="I613" i="5" s="1"/>
  <c r="C614" i="5" s="1"/>
  <c r="B608" i="4"/>
  <c r="D608" i="4"/>
  <c r="E608" i="4" s="1"/>
  <c r="G608" i="4" s="1"/>
  <c r="F608" i="4" s="1"/>
  <c r="H758" i="2"/>
  <c r="I758" i="2" s="1"/>
  <c r="C759" i="2" s="1"/>
  <c r="B759" i="2" s="1"/>
  <c r="D626" i="6" l="1"/>
  <c r="E626" i="6" s="1"/>
  <c r="G626" i="6" s="1"/>
  <c r="F626" i="6" s="1"/>
  <c r="B626" i="6"/>
  <c r="B614" i="5"/>
  <c r="D614" i="5"/>
  <c r="E614" i="5" s="1"/>
  <c r="G614" i="5" s="1"/>
  <c r="F614" i="5" s="1"/>
  <c r="H608" i="4"/>
  <c r="I608" i="4" s="1"/>
  <c r="C609" i="4" s="1"/>
  <c r="B609" i="4" s="1"/>
  <c r="D759" i="2"/>
  <c r="E759" i="2" s="1"/>
  <c r="G759" i="2" s="1"/>
  <c r="F759" i="2" s="1"/>
  <c r="H626" i="6" l="1"/>
  <c r="I626" i="6" s="1"/>
  <c r="C627" i="6" s="1"/>
  <c r="H614" i="5"/>
  <c r="I614" i="5" s="1"/>
  <c r="C615" i="5" s="1"/>
  <c r="D609" i="4"/>
  <c r="E609" i="4" s="1"/>
  <c r="G609" i="4" s="1"/>
  <c r="F609" i="4" s="1"/>
  <c r="H759" i="2"/>
  <c r="I759" i="2" s="1"/>
  <c r="C760" i="2" s="1"/>
  <c r="B760" i="2" s="1"/>
  <c r="D627" i="6" l="1"/>
  <c r="E627" i="6" s="1"/>
  <c r="G627" i="6" s="1"/>
  <c r="F627" i="6" s="1"/>
  <c r="B627" i="6"/>
  <c r="B615" i="5"/>
  <c r="D615" i="5"/>
  <c r="E615" i="5" s="1"/>
  <c r="G615" i="5" s="1"/>
  <c r="F615" i="5" s="1"/>
  <c r="H609" i="4"/>
  <c r="I609" i="4" s="1"/>
  <c r="C610" i="4" s="1"/>
  <c r="B610" i="4" s="1"/>
  <c r="D760" i="2"/>
  <c r="E760" i="2" s="1"/>
  <c r="G760" i="2" s="1"/>
  <c r="F760" i="2" s="1"/>
  <c r="H627" i="6" l="1"/>
  <c r="I627" i="6" s="1"/>
  <c r="C628" i="6" s="1"/>
  <c r="H615" i="5"/>
  <c r="I615" i="5" s="1"/>
  <c r="C616" i="5" s="1"/>
  <c r="D610" i="4"/>
  <c r="E610" i="4" s="1"/>
  <c r="G610" i="4" s="1"/>
  <c r="F610" i="4" s="1"/>
  <c r="H760" i="2"/>
  <c r="I760" i="2" s="1"/>
  <c r="C761" i="2" s="1"/>
  <c r="B761" i="2" s="1"/>
  <c r="D628" i="6" l="1"/>
  <c r="E628" i="6" s="1"/>
  <c r="G628" i="6" s="1"/>
  <c r="F628" i="6" s="1"/>
  <c r="B628" i="6"/>
  <c r="B616" i="5"/>
  <c r="D616" i="5"/>
  <c r="E616" i="5" s="1"/>
  <c r="G616" i="5" s="1"/>
  <c r="F616" i="5" s="1"/>
  <c r="H610" i="4"/>
  <c r="I610" i="4" s="1"/>
  <c r="C611" i="4" s="1"/>
  <c r="D611" i="4" s="1"/>
  <c r="E611" i="4" s="1"/>
  <c r="G611" i="4" s="1"/>
  <c r="D761" i="2"/>
  <c r="E761" i="2" s="1"/>
  <c r="G761" i="2" s="1"/>
  <c r="F761" i="2" s="1"/>
  <c r="H628" i="6" l="1"/>
  <c r="I628" i="6" s="1"/>
  <c r="C629" i="6" s="1"/>
  <c r="H616" i="5"/>
  <c r="I616" i="5" s="1"/>
  <c r="C617" i="5" s="1"/>
  <c r="B611" i="4"/>
  <c r="F611" i="4"/>
  <c r="H611" i="4" s="1"/>
  <c r="I611" i="4" s="1"/>
  <c r="C612" i="4" s="1"/>
  <c r="H761" i="2"/>
  <c r="I761" i="2" s="1"/>
  <c r="C762" i="2" s="1"/>
  <c r="B762" i="2" s="1"/>
  <c r="D629" i="6" l="1"/>
  <c r="E629" i="6" s="1"/>
  <c r="G629" i="6" s="1"/>
  <c r="F629" i="6" s="1"/>
  <c r="B629" i="6"/>
  <c r="D617" i="5"/>
  <c r="E617" i="5" s="1"/>
  <c r="G617" i="5" s="1"/>
  <c r="F617" i="5" s="1"/>
  <c r="B617" i="5"/>
  <c r="B612" i="4"/>
  <c r="D612" i="4"/>
  <c r="E612" i="4" s="1"/>
  <c r="G612" i="4" s="1"/>
  <c r="F612" i="4" s="1"/>
  <c r="D762" i="2"/>
  <c r="E762" i="2" s="1"/>
  <c r="G762" i="2" s="1"/>
  <c r="F762" i="2" s="1"/>
  <c r="H629" i="6" l="1"/>
  <c r="I629" i="6" s="1"/>
  <c r="C630" i="6" s="1"/>
  <c r="H617" i="5"/>
  <c r="I617" i="5" s="1"/>
  <c r="C618" i="5" s="1"/>
  <c r="H612" i="4"/>
  <c r="I612" i="4" s="1"/>
  <c r="C613" i="4" s="1"/>
  <c r="H762" i="2"/>
  <c r="I762" i="2" s="1"/>
  <c r="C763" i="2" s="1"/>
  <c r="B763" i="2" s="1"/>
  <c r="B630" i="6" l="1"/>
  <c r="D630" i="6"/>
  <c r="E630" i="6" s="1"/>
  <c r="G630" i="6" s="1"/>
  <c r="F630" i="6" s="1"/>
  <c r="B618" i="5"/>
  <c r="D618" i="5"/>
  <c r="E618" i="5" s="1"/>
  <c r="G618" i="5" s="1"/>
  <c r="F618" i="5" s="1"/>
  <c r="B613" i="4"/>
  <c r="D613" i="4"/>
  <c r="E613" i="4" s="1"/>
  <c r="G613" i="4" s="1"/>
  <c r="F613" i="4" s="1"/>
  <c r="D763" i="2"/>
  <c r="E763" i="2" s="1"/>
  <c r="G763" i="2" s="1"/>
  <c r="F763" i="2" s="1"/>
  <c r="H630" i="6" l="1"/>
  <c r="I630" i="6" s="1"/>
  <c r="C631" i="6" s="1"/>
  <c r="H618" i="5"/>
  <c r="I618" i="5" s="1"/>
  <c r="C619" i="5" s="1"/>
  <c r="H613" i="4"/>
  <c r="I613" i="4" s="1"/>
  <c r="C614" i="4" s="1"/>
  <c r="H763" i="2"/>
  <c r="I763" i="2" s="1"/>
  <c r="C764" i="2" s="1"/>
  <c r="B764" i="2" s="1"/>
  <c r="D631" i="6" l="1"/>
  <c r="E631" i="6" s="1"/>
  <c r="G631" i="6" s="1"/>
  <c r="F631" i="6" s="1"/>
  <c r="B631" i="6"/>
  <c r="B619" i="5"/>
  <c r="D619" i="5"/>
  <c r="E619" i="5" s="1"/>
  <c r="G619" i="5" s="1"/>
  <c r="F619" i="5" s="1"/>
  <c r="B614" i="4"/>
  <c r="D614" i="4"/>
  <c r="E614" i="4" s="1"/>
  <c r="G614" i="4" s="1"/>
  <c r="F614" i="4" s="1"/>
  <c r="D764" i="2"/>
  <c r="E764" i="2" s="1"/>
  <c r="G764" i="2" s="1"/>
  <c r="F764" i="2" s="1"/>
  <c r="H631" i="6" l="1"/>
  <c r="I631" i="6" s="1"/>
  <c r="C632" i="6" s="1"/>
  <c r="H619" i="5"/>
  <c r="I619" i="5" s="1"/>
  <c r="C620" i="5" s="1"/>
  <c r="H614" i="4"/>
  <c r="I614" i="4" s="1"/>
  <c r="C615" i="4" s="1"/>
  <c r="H764" i="2"/>
  <c r="I764" i="2" s="1"/>
  <c r="C765" i="2" s="1"/>
  <c r="B765" i="2" s="1"/>
  <c r="D632" i="6" l="1"/>
  <c r="E632" i="6" s="1"/>
  <c r="G632" i="6" s="1"/>
  <c r="F632" i="6" s="1"/>
  <c r="B632" i="6"/>
  <c r="B620" i="5"/>
  <c r="D620" i="5"/>
  <c r="E620" i="5" s="1"/>
  <c r="G620" i="5" s="1"/>
  <c r="F620" i="5" s="1"/>
  <c r="D615" i="4"/>
  <c r="E615" i="4" s="1"/>
  <c r="G615" i="4" s="1"/>
  <c r="F615" i="4" s="1"/>
  <c r="B615" i="4"/>
  <c r="D765" i="2"/>
  <c r="E765" i="2" s="1"/>
  <c r="G765" i="2" s="1"/>
  <c r="F765" i="2" s="1"/>
  <c r="H632" i="6" l="1"/>
  <c r="I632" i="6" s="1"/>
  <c r="C633" i="6" s="1"/>
  <c r="H620" i="5"/>
  <c r="I620" i="5" s="1"/>
  <c r="C621" i="5" s="1"/>
  <c r="H615" i="4"/>
  <c r="I615" i="4" s="1"/>
  <c r="C616" i="4" s="1"/>
  <c r="H765" i="2"/>
  <c r="I765" i="2" s="1"/>
  <c r="C766" i="2" s="1"/>
  <c r="B766" i="2" s="1"/>
  <c r="B633" i="6" l="1"/>
  <c r="D633" i="6"/>
  <c r="E633" i="6" s="1"/>
  <c r="G633" i="6" s="1"/>
  <c r="F633" i="6" s="1"/>
  <c r="B621" i="5"/>
  <c r="D621" i="5"/>
  <c r="E621" i="5" s="1"/>
  <c r="G621" i="5" s="1"/>
  <c r="F621" i="5" s="1"/>
  <c r="D616" i="4"/>
  <c r="E616" i="4" s="1"/>
  <c r="G616" i="4" s="1"/>
  <c r="F616" i="4" s="1"/>
  <c r="B616" i="4"/>
  <c r="D766" i="2"/>
  <c r="E766" i="2" s="1"/>
  <c r="G766" i="2" s="1"/>
  <c r="F766" i="2" s="1"/>
  <c r="H633" i="6" l="1"/>
  <c r="I633" i="6" s="1"/>
  <c r="C634" i="6" s="1"/>
  <c r="H621" i="5"/>
  <c r="I621" i="5" s="1"/>
  <c r="C622" i="5" s="1"/>
  <c r="H616" i="4"/>
  <c r="I616" i="4" s="1"/>
  <c r="C617" i="4" s="1"/>
  <c r="D617" i="4" s="1"/>
  <c r="E617" i="4" s="1"/>
  <c r="G617" i="4" s="1"/>
  <c r="H766" i="2"/>
  <c r="I766" i="2" s="1"/>
  <c r="C767" i="2" s="1"/>
  <c r="B767" i="2" s="1"/>
  <c r="D634" i="6" l="1"/>
  <c r="E634" i="6" s="1"/>
  <c r="G634" i="6" s="1"/>
  <c r="F634" i="6" s="1"/>
  <c r="B634" i="6"/>
  <c r="B622" i="5"/>
  <c r="D622" i="5"/>
  <c r="E622" i="5" s="1"/>
  <c r="G622" i="5" s="1"/>
  <c r="F622" i="5" s="1"/>
  <c r="F617" i="4"/>
  <c r="H617" i="4" s="1"/>
  <c r="I617" i="4" s="1"/>
  <c r="C618" i="4" s="1"/>
  <c r="B617" i="4"/>
  <c r="D767" i="2"/>
  <c r="E767" i="2" s="1"/>
  <c r="G767" i="2" s="1"/>
  <c r="F767" i="2" s="1"/>
  <c r="H634" i="6" l="1"/>
  <c r="I634" i="6" s="1"/>
  <c r="C635" i="6" s="1"/>
  <c r="H622" i="5"/>
  <c r="I622" i="5" s="1"/>
  <c r="C623" i="5" s="1"/>
  <c r="D618" i="4"/>
  <c r="E618" i="4" s="1"/>
  <c r="G618" i="4" s="1"/>
  <c r="F618" i="4" s="1"/>
  <c r="B618" i="4"/>
  <c r="H767" i="2"/>
  <c r="I767" i="2" s="1"/>
  <c r="C768" i="2" s="1"/>
  <c r="B768" i="2" s="1"/>
  <c r="D635" i="6" l="1"/>
  <c r="E635" i="6" s="1"/>
  <c r="G635" i="6" s="1"/>
  <c r="F635" i="6" s="1"/>
  <c r="B635" i="6"/>
  <c r="D623" i="5"/>
  <c r="E623" i="5" s="1"/>
  <c r="G623" i="5" s="1"/>
  <c r="F623" i="5" s="1"/>
  <c r="B623" i="5"/>
  <c r="H618" i="4"/>
  <c r="I618" i="4" s="1"/>
  <c r="C619" i="4" s="1"/>
  <c r="D619" i="4" s="1"/>
  <c r="E619" i="4" s="1"/>
  <c r="G619" i="4" s="1"/>
  <c r="D768" i="2"/>
  <c r="E768" i="2" s="1"/>
  <c r="G768" i="2" s="1"/>
  <c r="F768" i="2" s="1"/>
  <c r="H635" i="6" l="1"/>
  <c r="I635" i="6" s="1"/>
  <c r="C636" i="6" s="1"/>
  <c r="H623" i="5"/>
  <c r="I623" i="5" s="1"/>
  <c r="C624" i="5" s="1"/>
  <c r="F619" i="4"/>
  <c r="H619" i="4" s="1"/>
  <c r="I619" i="4" s="1"/>
  <c r="C620" i="4" s="1"/>
  <c r="B619" i="4"/>
  <c r="H768" i="2"/>
  <c r="I768" i="2" s="1"/>
  <c r="C769" i="2" s="1"/>
  <c r="B769" i="2" s="1"/>
  <c r="D636" i="6" l="1"/>
  <c r="E636" i="6" s="1"/>
  <c r="G636" i="6" s="1"/>
  <c r="F636" i="6" s="1"/>
  <c r="B636" i="6"/>
  <c r="B624" i="5"/>
  <c r="D624" i="5"/>
  <c r="E624" i="5" s="1"/>
  <c r="G624" i="5" s="1"/>
  <c r="F624" i="5" s="1"/>
  <c r="B620" i="4"/>
  <c r="D620" i="4"/>
  <c r="E620" i="4" s="1"/>
  <c r="G620" i="4" s="1"/>
  <c r="F620" i="4" s="1"/>
  <c r="D769" i="2"/>
  <c r="E769" i="2" s="1"/>
  <c r="G769" i="2" s="1"/>
  <c r="F769" i="2" s="1"/>
  <c r="H636" i="6" l="1"/>
  <c r="I636" i="6" s="1"/>
  <c r="C637" i="6" s="1"/>
  <c r="H624" i="5"/>
  <c r="I624" i="5" s="1"/>
  <c r="C625" i="5" s="1"/>
  <c r="H620" i="4"/>
  <c r="I620" i="4" s="1"/>
  <c r="C621" i="4" s="1"/>
  <c r="H769" i="2"/>
  <c r="I769" i="2" s="1"/>
  <c r="C770" i="2" s="1"/>
  <c r="B770" i="2" s="1"/>
  <c r="D637" i="6" l="1"/>
  <c r="E637" i="6" s="1"/>
  <c r="G637" i="6" s="1"/>
  <c r="F637" i="6" s="1"/>
  <c r="B637" i="6"/>
  <c r="D625" i="5"/>
  <c r="E625" i="5" s="1"/>
  <c r="G625" i="5" s="1"/>
  <c r="F625" i="5" s="1"/>
  <c r="B625" i="5"/>
  <c r="D621" i="4"/>
  <c r="E621" i="4" s="1"/>
  <c r="G621" i="4" s="1"/>
  <c r="F621" i="4" s="1"/>
  <c r="B621" i="4"/>
  <c r="D770" i="2"/>
  <c r="E770" i="2" s="1"/>
  <c r="G770" i="2" s="1"/>
  <c r="F770" i="2" s="1"/>
  <c r="H637" i="6" l="1"/>
  <c r="I637" i="6" s="1"/>
  <c r="C638" i="6" s="1"/>
  <c r="H625" i="5"/>
  <c r="I625" i="5" s="1"/>
  <c r="C626" i="5" s="1"/>
  <c r="H621" i="4"/>
  <c r="I621" i="4" s="1"/>
  <c r="C622" i="4" s="1"/>
  <c r="B622" i="4" s="1"/>
  <c r="H770" i="2"/>
  <c r="I770" i="2" s="1"/>
  <c r="C771" i="2" s="1"/>
  <c r="B771" i="2" s="1"/>
  <c r="B638" i="6" l="1"/>
  <c r="D638" i="6"/>
  <c r="E638" i="6" s="1"/>
  <c r="G638" i="6" s="1"/>
  <c r="F638" i="6" s="1"/>
  <c r="D626" i="5"/>
  <c r="E626" i="5" s="1"/>
  <c r="G626" i="5" s="1"/>
  <c r="F626" i="5" s="1"/>
  <c r="B626" i="5"/>
  <c r="D622" i="4"/>
  <c r="E622" i="4" s="1"/>
  <c r="G622" i="4" s="1"/>
  <c r="F622" i="4" s="1"/>
  <c r="D771" i="2"/>
  <c r="E771" i="2" s="1"/>
  <c r="G771" i="2" s="1"/>
  <c r="F771" i="2" s="1"/>
  <c r="H638" i="6" l="1"/>
  <c r="I638" i="6" s="1"/>
  <c r="C639" i="6" s="1"/>
  <c r="H626" i="5"/>
  <c r="I626" i="5" s="1"/>
  <c r="C627" i="5" s="1"/>
  <c r="H622" i="4"/>
  <c r="I622" i="4" s="1"/>
  <c r="C623" i="4" s="1"/>
  <c r="D623" i="4" s="1"/>
  <c r="E623" i="4" s="1"/>
  <c r="G623" i="4" s="1"/>
  <c r="H771" i="2"/>
  <c r="I771" i="2" s="1"/>
  <c r="C772" i="2" s="1"/>
  <c r="D639" i="6" l="1"/>
  <c r="E639" i="6" s="1"/>
  <c r="G639" i="6" s="1"/>
  <c r="F639" i="6" s="1"/>
  <c r="B639" i="6"/>
  <c r="D627" i="5"/>
  <c r="E627" i="5" s="1"/>
  <c r="G627" i="5" s="1"/>
  <c r="F627" i="5" s="1"/>
  <c r="B627" i="5"/>
  <c r="D772" i="2"/>
  <c r="E772" i="2" s="1"/>
  <c r="G772" i="2" s="1"/>
  <c r="F772" i="2" s="1"/>
  <c r="H772" i="2" s="1"/>
  <c r="I772" i="2" s="1"/>
  <c r="C773" i="2" s="1"/>
  <c r="B773" i="2" s="1"/>
  <c r="B772" i="2"/>
  <c r="F623" i="4"/>
  <c r="H623" i="4" s="1"/>
  <c r="I623" i="4" s="1"/>
  <c r="C624" i="4" s="1"/>
  <c r="B623" i="4"/>
  <c r="H639" i="6" l="1"/>
  <c r="I639" i="6" s="1"/>
  <c r="C640" i="6" s="1"/>
  <c r="H627" i="5"/>
  <c r="I627" i="5" s="1"/>
  <c r="C628" i="5" s="1"/>
  <c r="D624" i="4"/>
  <c r="E624" i="4" s="1"/>
  <c r="G624" i="4" s="1"/>
  <c r="F624" i="4" s="1"/>
  <c r="B624" i="4"/>
  <c r="D773" i="2"/>
  <c r="E773" i="2" s="1"/>
  <c r="G773" i="2" s="1"/>
  <c r="F773" i="2" s="1"/>
  <c r="D640" i="6" l="1"/>
  <c r="E640" i="6" s="1"/>
  <c r="G640" i="6" s="1"/>
  <c r="F640" i="6" s="1"/>
  <c r="B640" i="6"/>
  <c r="B628" i="5"/>
  <c r="D628" i="5"/>
  <c r="E628" i="5" s="1"/>
  <c r="G628" i="5" s="1"/>
  <c r="F628" i="5" s="1"/>
  <c r="H624" i="4"/>
  <c r="I624" i="4" s="1"/>
  <c r="C625" i="4" s="1"/>
  <c r="B625" i="4" s="1"/>
  <c r="H773" i="2"/>
  <c r="I773" i="2" s="1"/>
  <c r="C774" i="2" s="1"/>
  <c r="H640" i="6" l="1"/>
  <c r="I640" i="6" s="1"/>
  <c r="C641" i="6" s="1"/>
  <c r="H628" i="5"/>
  <c r="I628" i="5" s="1"/>
  <c r="C629" i="5" s="1"/>
  <c r="D774" i="2"/>
  <c r="E774" i="2" s="1"/>
  <c r="G774" i="2" s="1"/>
  <c r="F774" i="2" s="1"/>
  <c r="H774" i="2" s="1"/>
  <c r="I774" i="2" s="1"/>
  <c r="C775" i="2" s="1"/>
  <c r="B775" i="2" s="1"/>
  <c r="B774" i="2"/>
  <c r="D625" i="4"/>
  <c r="E625" i="4" s="1"/>
  <c r="G625" i="4" s="1"/>
  <c r="F625" i="4" s="1"/>
  <c r="B641" i="6" l="1"/>
  <c r="D641" i="6"/>
  <c r="E641" i="6" s="1"/>
  <c r="G641" i="6" s="1"/>
  <c r="F641" i="6" s="1"/>
  <c r="B629" i="5"/>
  <c r="D629" i="5"/>
  <c r="E629" i="5" s="1"/>
  <c r="G629" i="5" s="1"/>
  <c r="F629" i="5" s="1"/>
  <c r="H625" i="4"/>
  <c r="I625" i="4" s="1"/>
  <c r="C626" i="4" s="1"/>
  <c r="B626" i="4" s="1"/>
  <c r="D775" i="2"/>
  <c r="E775" i="2" s="1"/>
  <c r="G775" i="2" s="1"/>
  <c r="F775" i="2" s="1"/>
  <c r="H641" i="6" l="1"/>
  <c r="I641" i="6" s="1"/>
  <c r="C642" i="6" s="1"/>
  <c r="H629" i="5"/>
  <c r="I629" i="5" s="1"/>
  <c r="C630" i="5" s="1"/>
  <c r="D626" i="4"/>
  <c r="E626" i="4" s="1"/>
  <c r="G626" i="4" s="1"/>
  <c r="F626" i="4" s="1"/>
  <c r="H775" i="2"/>
  <c r="I775" i="2" s="1"/>
  <c r="C776" i="2" s="1"/>
  <c r="B776" i="2" s="1"/>
  <c r="D642" i="6" l="1"/>
  <c r="E642" i="6" s="1"/>
  <c r="G642" i="6" s="1"/>
  <c r="F642" i="6" s="1"/>
  <c r="B642" i="6"/>
  <c r="B630" i="5"/>
  <c r="D630" i="5"/>
  <c r="E630" i="5" s="1"/>
  <c r="G630" i="5" s="1"/>
  <c r="F630" i="5" s="1"/>
  <c r="H626" i="4"/>
  <c r="I626" i="4" s="1"/>
  <c r="C627" i="4" s="1"/>
  <c r="B627" i="4" s="1"/>
  <c r="D776" i="2"/>
  <c r="E776" i="2" s="1"/>
  <c r="G776" i="2" s="1"/>
  <c r="F776" i="2" s="1"/>
  <c r="H642" i="6" l="1"/>
  <c r="I642" i="6" s="1"/>
  <c r="C643" i="6" s="1"/>
  <c r="H630" i="5"/>
  <c r="I630" i="5" s="1"/>
  <c r="C631" i="5" s="1"/>
  <c r="D627" i="4"/>
  <c r="E627" i="4" s="1"/>
  <c r="G627" i="4" s="1"/>
  <c r="F627" i="4" s="1"/>
  <c r="H776" i="2"/>
  <c r="I776" i="2" s="1"/>
  <c r="C777" i="2" s="1"/>
  <c r="B777" i="2" s="1"/>
  <c r="B643" i="6" l="1"/>
  <c r="D643" i="6"/>
  <c r="E643" i="6" s="1"/>
  <c r="G643" i="6" s="1"/>
  <c r="F643" i="6" s="1"/>
  <c r="D631" i="5"/>
  <c r="E631" i="5" s="1"/>
  <c r="G631" i="5" s="1"/>
  <c r="F631" i="5" s="1"/>
  <c r="B631" i="5"/>
  <c r="H627" i="4"/>
  <c r="I627" i="4" s="1"/>
  <c r="C628" i="4" s="1"/>
  <c r="B628" i="4" s="1"/>
  <c r="D777" i="2"/>
  <c r="E777" i="2" s="1"/>
  <c r="G777" i="2" s="1"/>
  <c r="F777" i="2" s="1"/>
  <c r="H643" i="6" l="1"/>
  <c r="I643" i="6" s="1"/>
  <c r="C644" i="6" s="1"/>
  <c r="H631" i="5"/>
  <c r="I631" i="5" s="1"/>
  <c r="C632" i="5" s="1"/>
  <c r="D628" i="4"/>
  <c r="E628" i="4" s="1"/>
  <c r="G628" i="4" s="1"/>
  <c r="F628" i="4" s="1"/>
  <c r="H777" i="2"/>
  <c r="I777" i="2" s="1"/>
  <c r="C778" i="2" s="1"/>
  <c r="B778" i="2" s="1"/>
  <c r="D644" i="6" l="1"/>
  <c r="E644" i="6" s="1"/>
  <c r="G644" i="6" s="1"/>
  <c r="F644" i="6" s="1"/>
  <c r="B644" i="6"/>
  <c r="B632" i="5"/>
  <c r="D632" i="5"/>
  <c r="E632" i="5" s="1"/>
  <c r="G632" i="5" s="1"/>
  <c r="F632" i="5" s="1"/>
  <c r="H628" i="4"/>
  <c r="I628" i="4" s="1"/>
  <c r="C629" i="4" s="1"/>
  <c r="D778" i="2"/>
  <c r="E778" i="2" s="1"/>
  <c r="G778" i="2" s="1"/>
  <c r="F778" i="2" s="1"/>
  <c r="H644" i="6" l="1"/>
  <c r="I644" i="6" s="1"/>
  <c r="C645" i="6" s="1"/>
  <c r="H632" i="5"/>
  <c r="I632" i="5" s="1"/>
  <c r="C633" i="5" s="1"/>
  <c r="B629" i="4"/>
  <c r="D629" i="4"/>
  <c r="E629" i="4" s="1"/>
  <c r="G629" i="4" s="1"/>
  <c r="F629" i="4" s="1"/>
  <c r="H778" i="2"/>
  <c r="I778" i="2" s="1"/>
  <c r="C779" i="2" s="1"/>
  <c r="B779" i="2" s="1"/>
  <c r="B645" i="6" l="1"/>
  <c r="D645" i="6"/>
  <c r="E645" i="6" s="1"/>
  <c r="G645" i="6" s="1"/>
  <c r="F645" i="6" s="1"/>
  <c r="D633" i="5"/>
  <c r="E633" i="5" s="1"/>
  <c r="G633" i="5" s="1"/>
  <c r="F633" i="5" s="1"/>
  <c r="B633" i="5"/>
  <c r="H629" i="4"/>
  <c r="I629" i="4" s="1"/>
  <c r="C630" i="4" s="1"/>
  <c r="D630" i="4" s="1"/>
  <c r="E630" i="4" s="1"/>
  <c r="G630" i="4" s="1"/>
  <c r="D779" i="2"/>
  <c r="E779" i="2" s="1"/>
  <c r="G779" i="2" s="1"/>
  <c r="F779" i="2" s="1"/>
  <c r="H645" i="6" l="1"/>
  <c r="I645" i="6" s="1"/>
  <c r="C646" i="6" s="1"/>
  <c r="H633" i="5"/>
  <c r="I633" i="5" s="1"/>
  <c r="C634" i="5" s="1"/>
  <c r="F630" i="4"/>
  <c r="H630" i="4" s="1"/>
  <c r="I630" i="4" s="1"/>
  <c r="C631" i="4" s="1"/>
  <c r="B631" i="4" s="1"/>
  <c r="B630" i="4"/>
  <c r="H779" i="2"/>
  <c r="I779" i="2" s="1"/>
  <c r="C780" i="2" s="1"/>
  <c r="B780" i="2" s="1"/>
  <c r="D646" i="6" l="1"/>
  <c r="E646" i="6" s="1"/>
  <c r="G646" i="6" s="1"/>
  <c r="F646" i="6" s="1"/>
  <c r="B646" i="6"/>
  <c r="B634" i="5"/>
  <c r="D634" i="5"/>
  <c r="E634" i="5" s="1"/>
  <c r="G634" i="5" s="1"/>
  <c r="F634" i="5" s="1"/>
  <c r="D631" i="4"/>
  <c r="E631" i="4" s="1"/>
  <c r="G631" i="4" s="1"/>
  <c r="F631" i="4" s="1"/>
  <c r="H631" i="4" s="1"/>
  <c r="I631" i="4" s="1"/>
  <c r="C632" i="4" s="1"/>
  <c r="D632" i="4" s="1"/>
  <c r="E632" i="4" s="1"/>
  <c r="G632" i="4" s="1"/>
  <c r="D780" i="2"/>
  <c r="E780" i="2" s="1"/>
  <c r="G780" i="2" s="1"/>
  <c r="H646" i="6" l="1"/>
  <c r="I646" i="6" s="1"/>
  <c r="C647" i="6" s="1"/>
  <c r="H634" i="5"/>
  <c r="I634" i="5" s="1"/>
  <c r="C635" i="5" s="1"/>
  <c r="F632" i="4"/>
  <c r="H632" i="4" s="1"/>
  <c r="I632" i="4" s="1"/>
  <c r="C633" i="4" s="1"/>
  <c r="B632" i="4"/>
  <c r="F780" i="2"/>
  <c r="H780" i="2" s="1"/>
  <c r="I780" i="2" s="1"/>
  <c r="C781" i="2" s="1"/>
  <c r="B781" i="2" s="1"/>
  <c r="D647" i="6" l="1"/>
  <c r="E647" i="6" s="1"/>
  <c r="G647" i="6" s="1"/>
  <c r="F647" i="6" s="1"/>
  <c r="B647" i="6"/>
  <c r="B635" i="5"/>
  <c r="D635" i="5"/>
  <c r="E635" i="5" s="1"/>
  <c r="G635" i="5" s="1"/>
  <c r="F635" i="5" s="1"/>
  <c r="D633" i="4"/>
  <c r="E633" i="4" s="1"/>
  <c r="G633" i="4" s="1"/>
  <c r="F633" i="4" s="1"/>
  <c r="B633" i="4"/>
  <c r="D781" i="2"/>
  <c r="E781" i="2" s="1"/>
  <c r="G781" i="2" s="1"/>
  <c r="F781" i="2" s="1"/>
  <c r="H781" i="2" s="1"/>
  <c r="I781" i="2" s="1"/>
  <c r="C782" i="2" s="1"/>
  <c r="B782" i="2" s="1"/>
  <c r="H647" i="6" l="1"/>
  <c r="I647" i="6" s="1"/>
  <c r="C648" i="6" s="1"/>
  <c r="H635" i="5"/>
  <c r="I635" i="5" s="1"/>
  <c r="C636" i="5" s="1"/>
  <c r="H633" i="4"/>
  <c r="I633" i="4" s="1"/>
  <c r="C634" i="4" s="1"/>
  <c r="B634" i="4" s="1"/>
  <c r="D782" i="2"/>
  <c r="E782" i="2" s="1"/>
  <c r="G782" i="2" s="1"/>
  <c r="F782" i="2" s="1"/>
  <c r="D648" i="6" l="1"/>
  <c r="E648" i="6" s="1"/>
  <c r="G648" i="6" s="1"/>
  <c r="F648" i="6" s="1"/>
  <c r="B648" i="6"/>
  <c r="B636" i="5"/>
  <c r="D636" i="5"/>
  <c r="E636" i="5" s="1"/>
  <c r="G636" i="5" s="1"/>
  <c r="F636" i="5" s="1"/>
  <c r="D634" i="4"/>
  <c r="E634" i="4" s="1"/>
  <c r="G634" i="4" s="1"/>
  <c r="F634" i="4" s="1"/>
  <c r="H634" i="4" s="1"/>
  <c r="I634" i="4" s="1"/>
  <c r="C635" i="4" s="1"/>
  <c r="H782" i="2"/>
  <c r="I782" i="2" s="1"/>
  <c r="C783" i="2" s="1"/>
  <c r="B783" i="2" s="1"/>
  <c r="H648" i="6" l="1"/>
  <c r="I648" i="6" s="1"/>
  <c r="C649" i="6" s="1"/>
  <c r="H636" i="5"/>
  <c r="I636" i="5" s="1"/>
  <c r="C637" i="5" s="1"/>
  <c r="D635" i="4"/>
  <c r="E635" i="4" s="1"/>
  <c r="G635" i="4" s="1"/>
  <c r="F635" i="4" s="1"/>
  <c r="B635" i="4"/>
  <c r="D783" i="2"/>
  <c r="E783" i="2" s="1"/>
  <c r="G783" i="2" s="1"/>
  <c r="B649" i="6" l="1"/>
  <c r="D649" i="6"/>
  <c r="E649" i="6" s="1"/>
  <c r="G649" i="6" s="1"/>
  <c r="F649" i="6" s="1"/>
  <c r="B637" i="5"/>
  <c r="D637" i="5"/>
  <c r="E637" i="5" s="1"/>
  <c r="G637" i="5" s="1"/>
  <c r="F637" i="5" s="1"/>
  <c r="H635" i="4"/>
  <c r="I635" i="4" s="1"/>
  <c r="C636" i="4" s="1"/>
  <c r="D636" i="4" s="1"/>
  <c r="E636" i="4" s="1"/>
  <c r="G636" i="4" s="1"/>
  <c r="F783" i="2"/>
  <c r="H783" i="2" s="1"/>
  <c r="I783" i="2" s="1"/>
  <c r="C784" i="2" s="1"/>
  <c r="B784" i="2" s="1"/>
  <c r="H649" i="6" l="1"/>
  <c r="I649" i="6" s="1"/>
  <c r="C650" i="6" s="1"/>
  <c r="H637" i="5"/>
  <c r="I637" i="5" s="1"/>
  <c r="C638" i="5" s="1"/>
  <c r="F636" i="4"/>
  <c r="H636" i="4" s="1"/>
  <c r="I636" i="4" s="1"/>
  <c r="C637" i="4" s="1"/>
  <c r="B636" i="4"/>
  <c r="D784" i="2"/>
  <c r="E784" i="2" s="1"/>
  <c r="G784" i="2" s="1"/>
  <c r="F784" i="2" s="1"/>
  <c r="H784" i="2" s="1"/>
  <c r="I784" i="2" s="1"/>
  <c r="C785" i="2" s="1"/>
  <c r="B785" i="2" s="1"/>
  <c r="D650" i="6" l="1"/>
  <c r="E650" i="6" s="1"/>
  <c r="G650" i="6" s="1"/>
  <c r="F650" i="6" s="1"/>
  <c r="B650" i="6"/>
  <c r="B638" i="5"/>
  <c r="D638" i="5"/>
  <c r="E638" i="5" s="1"/>
  <c r="G638" i="5" s="1"/>
  <c r="F638" i="5" s="1"/>
  <c r="D637" i="4"/>
  <c r="E637" i="4" s="1"/>
  <c r="G637" i="4" s="1"/>
  <c r="B637" i="4"/>
  <c r="D785" i="2"/>
  <c r="E785" i="2" s="1"/>
  <c r="G785" i="2" s="1"/>
  <c r="H650" i="6" l="1"/>
  <c r="I650" i="6" s="1"/>
  <c r="C651" i="6" s="1"/>
  <c r="H638" i="5"/>
  <c r="I638" i="5" s="1"/>
  <c r="C639" i="5" s="1"/>
  <c r="F637" i="4"/>
  <c r="H637" i="4" s="1"/>
  <c r="I637" i="4" s="1"/>
  <c r="C638" i="4" s="1"/>
  <c r="F785" i="2"/>
  <c r="H785" i="2" s="1"/>
  <c r="I785" i="2" s="1"/>
  <c r="C786" i="2" s="1"/>
  <c r="B786" i="2" s="1"/>
  <c r="D651" i="6" l="1"/>
  <c r="E651" i="6" s="1"/>
  <c r="G651" i="6" s="1"/>
  <c r="F651" i="6" s="1"/>
  <c r="B651" i="6"/>
  <c r="B639" i="5"/>
  <c r="D639" i="5"/>
  <c r="E639" i="5" s="1"/>
  <c r="G639" i="5" s="1"/>
  <c r="F639" i="5" s="1"/>
  <c r="B638" i="4"/>
  <c r="D638" i="4"/>
  <c r="E638" i="4" s="1"/>
  <c r="G638" i="4" s="1"/>
  <c r="F638" i="4" s="1"/>
  <c r="H638" i="4" s="1"/>
  <c r="I638" i="4" s="1"/>
  <c r="C639" i="4" s="1"/>
  <c r="D639" i="4" s="1"/>
  <c r="E639" i="4" s="1"/>
  <c r="G639" i="4" s="1"/>
  <c r="D786" i="2"/>
  <c r="E786" i="2" s="1"/>
  <c r="G786" i="2" s="1"/>
  <c r="F786" i="2" s="1"/>
  <c r="H786" i="2" s="1"/>
  <c r="I786" i="2" s="1"/>
  <c r="C787" i="2" s="1"/>
  <c r="B787" i="2" s="1"/>
  <c r="H651" i="6" l="1"/>
  <c r="I651" i="6" s="1"/>
  <c r="C652" i="6" s="1"/>
  <c r="H639" i="5"/>
  <c r="I639" i="5" s="1"/>
  <c r="C640" i="5" s="1"/>
  <c r="F639" i="4"/>
  <c r="H639" i="4" s="1"/>
  <c r="I639" i="4" s="1"/>
  <c r="C640" i="4" s="1"/>
  <c r="B639" i="4"/>
  <c r="D787" i="2"/>
  <c r="E787" i="2" s="1"/>
  <c r="G787" i="2" s="1"/>
  <c r="F787" i="2" s="1"/>
  <c r="B652" i="6" l="1"/>
  <c r="D652" i="6"/>
  <c r="E652" i="6" s="1"/>
  <c r="G652" i="6" s="1"/>
  <c r="F652" i="6" s="1"/>
  <c r="B640" i="5"/>
  <c r="D640" i="5"/>
  <c r="E640" i="5" s="1"/>
  <c r="G640" i="5" s="1"/>
  <c r="F640" i="5" s="1"/>
  <c r="H640" i="5" s="1"/>
  <c r="I640" i="5" s="1"/>
  <c r="C641" i="5" s="1"/>
  <c r="D640" i="4"/>
  <c r="E640" i="4" s="1"/>
  <c r="G640" i="4" s="1"/>
  <c r="B640" i="4"/>
  <c r="H787" i="2"/>
  <c r="I787" i="2" s="1"/>
  <c r="C788" i="2" s="1"/>
  <c r="B788" i="2" s="1"/>
  <c r="H652" i="6" l="1"/>
  <c r="I652" i="6" s="1"/>
  <c r="C653" i="6" s="1"/>
  <c r="B641" i="5"/>
  <c r="D641" i="5"/>
  <c r="E641" i="5" s="1"/>
  <c r="G641" i="5" s="1"/>
  <c r="F641" i="5" s="1"/>
  <c r="H641" i="5" s="1"/>
  <c r="I641" i="5" s="1"/>
  <c r="C642" i="5" s="1"/>
  <c r="F640" i="4"/>
  <c r="H640" i="4" s="1"/>
  <c r="I640" i="4" s="1"/>
  <c r="C641" i="4" s="1"/>
  <c r="D788" i="2"/>
  <c r="E788" i="2" s="1"/>
  <c r="G788" i="2" s="1"/>
  <c r="F788" i="2" s="1"/>
  <c r="D653" i="6" l="1"/>
  <c r="E653" i="6" s="1"/>
  <c r="G653" i="6" s="1"/>
  <c r="F653" i="6" s="1"/>
  <c r="B653" i="6"/>
  <c r="B642" i="5"/>
  <c r="D642" i="5"/>
  <c r="E642" i="5" s="1"/>
  <c r="G642" i="5" s="1"/>
  <c r="F642" i="5" s="1"/>
  <c r="D641" i="4"/>
  <c r="E641" i="4" s="1"/>
  <c r="G641" i="4" s="1"/>
  <c r="F641" i="4" s="1"/>
  <c r="H641" i="4" s="1"/>
  <c r="I641" i="4" s="1"/>
  <c r="C642" i="4" s="1"/>
  <c r="B642" i="4" s="1"/>
  <c r="B641" i="4"/>
  <c r="H788" i="2"/>
  <c r="I788" i="2" s="1"/>
  <c r="C789" i="2" s="1"/>
  <c r="B789" i="2" s="1"/>
  <c r="H653" i="6" l="1"/>
  <c r="I653" i="6" s="1"/>
  <c r="C654" i="6" s="1"/>
  <c r="H642" i="5"/>
  <c r="I642" i="5" s="1"/>
  <c r="C643" i="5" s="1"/>
  <c r="D642" i="4"/>
  <c r="E642" i="4" s="1"/>
  <c r="G642" i="4" s="1"/>
  <c r="F642" i="4" s="1"/>
  <c r="H642" i="4" s="1"/>
  <c r="I642" i="4" s="1"/>
  <c r="C643" i="4" s="1"/>
  <c r="D789" i="2"/>
  <c r="E789" i="2" s="1"/>
  <c r="G789" i="2" s="1"/>
  <c r="F789" i="2" s="1"/>
  <c r="D654" i="6" l="1"/>
  <c r="E654" i="6" s="1"/>
  <c r="G654" i="6" s="1"/>
  <c r="F654" i="6" s="1"/>
  <c r="B654" i="6"/>
  <c r="B643" i="5"/>
  <c r="D643" i="5"/>
  <c r="E643" i="5" s="1"/>
  <c r="G643" i="5" s="1"/>
  <c r="F643" i="5" s="1"/>
  <c r="H643" i="5" s="1"/>
  <c r="I643" i="5" s="1"/>
  <c r="C644" i="5" s="1"/>
  <c r="D643" i="4"/>
  <c r="E643" i="4" s="1"/>
  <c r="G643" i="4" s="1"/>
  <c r="B643" i="4"/>
  <c r="H789" i="2"/>
  <c r="I789" i="2" s="1"/>
  <c r="C790" i="2" s="1"/>
  <c r="H654" i="6" l="1"/>
  <c r="I654" i="6" s="1"/>
  <c r="C655" i="6" s="1"/>
  <c r="B644" i="5"/>
  <c r="D644" i="5"/>
  <c r="E644" i="5" s="1"/>
  <c r="G644" i="5" s="1"/>
  <c r="F644" i="5" s="1"/>
  <c r="D790" i="2"/>
  <c r="E790" i="2" s="1"/>
  <c r="G790" i="2" s="1"/>
  <c r="F790" i="2" s="1"/>
  <c r="H790" i="2" s="1"/>
  <c r="I790" i="2" s="1"/>
  <c r="C791" i="2" s="1"/>
  <c r="B791" i="2" s="1"/>
  <c r="B790" i="2"/>
  <c r="F643" i="4"/>
  <c r="H643" i="4" s="1"/>
  <c r="I643" i="4" s="1"/>
  <c r="C644" i="4" s="1"/>
  <c r="B655" i="6" l="1"/>
  <c r="D655" i="6"/>
  <c r="E655" i="6" s="1"/>
  <c r="G655" i="6" s="1"/>
  <c r="H644" i="5"/>
  <c r="I644" i="5" s="1"/>
  <c r="C645" i="5" s="1"/>
  <c r="D644" i="4"/>
  <c r="E644" i="4" s="1"/>
  <c r="G644" i="4" s="1"/>
  <c r="F644" i="4" s="1"/>
  <c r="H644" i="4" s="1"/>
  <c r="I644" i="4" s="1"/>
  <c r="C645" i="4" s="1"/>
  <c r="B644" i="4"/>
  <c r="D791" i="2"/>
  <c r="E791" i="2" s="1"/>
  <c r="G791" i="2" s="1"/>
  <c r="F791" i="2" s="1"/>
  <c r="F655" i="6" l="1"/>
  <c r="H655" i="6" s="1"/>
  <c r="I655" i="6" s="1"/>
  <c r="C656" i="6" s="1"/>
  <c r="D645" i="5"/>
  <c r="E645" i="5" s="1"/>
  <c r="G645" i="5" s="1"/>
  <c r="F645" i="5" s="1"/>
  <c r="B645" i="5"/>
  <c r="D645" i="4"/>
  <c r="E645" i="4" s="1"/>
  <c r="G645" i="4" s="1"/>
  <c r="F645" i="4" s="1"/>
  <c r="B645" i="4"/>
  <c r="H791" i="2"/>
  <c r="I791" i="2" s="1"/>
  <c r="C792" i="2" s="1"/>
  <c r="B792" i="2" s="1"/>
  <c r="D656" i="6" l="1"/>
  <c r="E656" i="6" s="1"/>
  <c r="G656" i="6" s="1"/>
  <c r="F656" i="6" s="1"/>
  <c r="H656" i="6" s="1"/>
  <c r="I656" i="6" s="1"/>
  <c r="C657" i="6" s="1"/>
  <c r="B656" i="6"/>
  <c r="H645" i="5"/>
  <c r="I645" i="5" s="1"/>
  <c r="C646" i="5" s="1"/>
  <c r="H645" i="4"/>
  <c r="I645" i="4" s="1"/>
  <c r="C646" i="4" s="1"/>
  <c r="D792" i="2"/>
  <c r="E792" i="2" s="1"/>
  <c r="G792" i="2" s="1"/>
  <c r="F792" i="2" s="1"/>
  <c r="B657" i="6" l="1"/>
  <c r="D657" i="6"/>
  <c r="E657" i="6" s="1"/>
  <c r="G657" i="6" s="1"/>
  <c r="F657" i="6" s="1"/>
  <c r="B646" i="5"/>
  <c r="D646" i="5"/>
  <c r="E646" i="5" s="1"/>
  <c r="G646" i="5" s="1"/>
  <c r="F646" i="5" s="1"/>
  <c r="H646" i="5" s="1"/>
  <c r="I646" i="5" s="1"/>
  <c r="C647" i="5" s="1"/>
  <c r="D646" i="4"/>
  <c r="E646" i="4" s="1"/>
  <c r="G646" i="4" s="1"/>
  <c r="F646" i="4" s="1"/>
  <c r="H646" i="4" s="1"/>
  <c r="I646" i="4" s="1"/>
  <c r="C647" i="4" s="1"/>
  <c r="B646" i="4"/>
  <c r="H792" i="2"/>
  <c r="I792" i="2" s="1"/>
  <c r="C793" i="2" s="1"/>
  <c r="B793" i="2" s="1"/>
  <c r="H657" i="6" l="1"/>
  <c r="I657" i="6" s="1"/>
  <c r="C658" i="6" s="1"/>
  <c r="B647" i="5"/>
  <c r="D647" i="5"/>
  <c r="E647" i="5" s="1"/>
  <c r="G647" i="5" s="1"/>
  <c r="F647" i="5" s="1"/>
  <c r="D647" i="4"/>
  <c r="E647" i="4" s="1"/>
  <c r="G647" i="4" s="1"/>
  <c r="F647" i="4" s="1"/>
  <c r="H647" i="4" s="1"/>
  <c r="I647" i="4" s="1"/>
  <c r="C648" i="4" s="1"/>
  <c r="B648" i="4" s="1"/>
  <c r="B647" i="4"/>
  <c r="D793" i="2"/>
  <c r="E793" i="2" s="1"/>
  <c r="G793" i="2" s="1"/>
  <c r="F793" i="2" s="1"/>
  <c r="B658" i="6" l="1"/>
  <c r="D658" i="6"/>
  <c r="E658" i="6" s="1"/>
  <c r="G658" i="6" s="1"/>
  <c r="F658" i="6" s="1"/>
  <c r="H647" i="5"/>
  <c r="I647" i="5" s="1"/>
  <c r="C648" i="5" s="1"/>
  <c r="D648" i="4"/>
  <c r="E648" i="4" s="1"/>
  <c r="G648" i="4" s="1"/>
  <c r="F648" i="4" s="1"/>
  <c r="H793" i="2"/>
  <c r="I793" i="2" s="1"/>
  <c r="C794" i="2" s="1"/>
  <c r="B794" i="2" s="1"/>
  <c r="H658" i="6" l="1"/>
  <c r="I658" i="6" s="1"/>
  <c r="C659" i="6" s="1"/>
  <c r="B648" i="5"/>
  <c r="D648" i="5"/>
  <c r="E648" i="5" s="1"/>
  <c r="G648" i="5" s="1"/>
  <c r="F648" i="5" s="1"/>
  <c r="H648" i="5" s="1"/>
  <c r="I648" i="5" s="1"/>
  <c r="C649" i="5" s="1"/>
  <c r="H648" i="4"/>
  <c r="I648" i="4" s="1"/>
  <c r="C649" i="4" s="1"/>
  <c r="D794" i="2"/>
  <c r="E794" i="2" s="1"/>
  <c r="G794" i="2" s="1"/>
  <c r="F794" i="2" s="1"/>
  <c r="D659" i="6" l="1"/>
  <c r="E659" i="6" s="1"/>
  <c r="G659" i="6" s="1"/>
  <c r="F659" i="6" s="1"/>
  <c r="B659" i="6"/>
  <c r="B649" i="5"/>
  <c r="D649" i="5"/>
  <c r="E649" i="5" s="1"/>
  <c r="G649" i="5" s="1"/>
  <c r="F649" i="5" s="1"/>
  <c r="D649" i="4"/>
  <c r="E649" i="4" s="1"/>
  <c r="G649" i="4" s="1"/>
  <c r="B649" i="4"/>
  <c r="H794" i="2"/>
  <c r="I794" i="2" s="1"/>
  <c r="C795" i="2" s="1"/>
  <c r="B795" i="2" s="1"/>
  <c r="H659" i="6" l="1"/>
  <c r="I659" i="6" s="1"/>
  <c r="C660" i="6" s="1"/>
  <c r="H649" i="5"/>
  <c r="I649" i="5" s="1"/>
  <c r="C650" i="5" s="1"/>
  <c r="F649" i="4"/>
  <c r="H649" i="4" s="1"/>
  <c r="I649" i="4" s="1"/>
  <c r="C650" i="4" s="1"/>
  <c r="D795" i="2"/>
  <c r="E795" i="2" s="1"/>
  <c r="G795" i="2" s="1"/>
  <c r="F795" i="2" s="1"/>
  <c r="D660" i="6" l="1"/>
  <c r="E660" i="6" s="1"/>
  <c r="G660" i="6" s="1"/>
  <c r="F660" i="6" s="1"/>
  <c r="B660" i="6"/>
  <c r="D650" i="5"/>
  <c r="E650" i="5" s="1"/>
  <c r="G650" i="5" s="1"/>
  <c r="F650" i="5" s="1"/>
  <c r="B650" i="5"/>
  <c r="D650" i="4"/>
  <c r="E650" i="4" s="1"/>
  <c r="G650" i="4" s="1"/>
  <c r="F650" i="4" s="1"/>
  <c r="B650" i="4"/>
  <c r="H795" i="2"/>
  <c r="I795" i="2" s="1"/>
  <c r="C796" i="2" s="1"/>
  <c r="B796" i="2" s="1"/>
  <c r="H660" i="6" l="1"/>
  <c r="I660" i="6" s="1"/>
  <c r="C661" i="6" s="1"/>
  <c r="H650" i="5"/>
  <c r="I650" i="5" s="1"/>
  <c r="C651" i="5" s="1"/>
  <c r="H650" i="4"/>
  <c r="I650" i="4" s="1"/>
  <c r="C651" i="4" s="1"/>
  <c r="D796" i="2"/>
  <c r="E796" i="2" s="1"/>
  <c r="G796" i="2" s="1"/>
  <c r="F796" i="2" s="1"/>
  <c r="B661" i="6" l="1"/>
  <c r="D661" i="6"/>
  <c r="E661" i="6" s="1"/>
  <c r="G661" i="6" s="1"/>
  <c r="F661" i="6" s="1"/>
  <c r="B651" i="5"/>
  <c r="D651" i="5"/>
  <c r="E651" i="5" s="1"/>
  <c r="G651" i="5" s="1"/>
  <c r="F651" i="5" s="1"/>
  <c r="D651" i="4"/>
  <c r="E651" i="4" s="1"/>
  <c r="G651" i="4" s="1"/>
  <c r="F651" i="4" s="1"/>
  <c r="H651" i="4" s="1"/>
  <c r="I651" i="4" s="1"/>
  <c r="C652" i="4" s="1"/>
  <c r="B652" i="4" s="1"/>
  <c r="B651" i="4"/>
  <c r="H796" i="2"/>
  <c r="I796" i="2" s="1"/>
  <c r="C797" i="2" s="1"/>
  <c r="B797" i="2" s="1"/>
  <c r="H661" i="6" l="1"/>
  <c r="I661" i="6" s="1"/>
  <c r="C662" i="6" s="1"/>
  <c r="H651" i="5"/>
  <c r="I651" i="5" s="1"/>
  <c r="C652" i="5" s="1"/>
  <c r="D652" i="4"/>
  <c r="E652" i="4" s="1"/>
  <c r="G652" i="4" s="1"/>
  <c r="F652" i="4" s="1"/>
  <c r="H652" i="4" s="1"/>
  <c r="I652" i="4" s="1"/>
  <c r="C653" i="4" s="1"/>
  <c r="D653" i="4" s="1"/>
  <c r="E653" i="4" s="1"/>
  <c r="G653" i="4" s="1"/>
  <c r="D797" i="2"/>
  <c r="E797" i="2" s="1"/>
  <c r="G797" i="2" s="1"/>
  <c r="F797" i="2" s="1"/>
  <c r="B662" i="6" l="1"/>
  <c r="D662" i="6"/>
  <c r="E662" i="6" s="1"/>
  <c r="G662" i="6" s="1"/>
  <c r="F662" i="6" s="1"/>
  <c r="H662" i="6" s="1"/>
  <c r="I662" i="6" s="1"/>
  <c r="C663" i="6" s="1"/>
  <c r="B652" i="5"/>
  <c r="D652" i="5"/>
  <c r="E652" i="5" s="1"/>
  <c r="G652" i="5" s="1"/>
  <c r="F652" i="5" s="1"/>
  <c r="B653" i="4"/>
  <c r="F653" i="4"/>
  <c r="H653" i="4" s="1"/>
  <c r="I653" i="4" s="1"/>
  <c r="C654" i="4" s="1"/>
  <c r="B654" i="4" s="1"/>
  <c r="H797" i="2"/>
  <c r="I797" i="2" s="1"/>
  <c r="C798" i="2" s="1"/>
  <c r="B798" i="2" s="1"/>
  <c r="B663" i="6" l="1"/>
  <c r="D663" i="6"/>
  <c r="E663" i="6" s="1"/>
  <c r="G663" i="6" s="1"/>
  <c r="F663" i="6" s="1"/>
  <c r="H652" i="5"/>
  <c r="I652" i="5" s="1"/>
  <c r="C653" i="5" s="1"/>
  <c r="D654" i="4"/>
  <c r="E654" i="4" s="1"/>
  <c r="G654" i="4" s="1"/>
  <c r="F654" i="4" s="1"/>
  <c r="D798" i="2"/>
  <c r="E798" i="2" s="1"/>
  <c r="G798" i="2" s="1"/>
  <c r="F798" i="2" s="1"/>
  <c r="H798" i="2" s="1"/>
  <c r="I798" i="2" s="1"/>
  <c r="C799" i="2" s="1"/>
  <c r="B799" i="2" s="1"/>
  <c r="H663" i="6" l="1"/>
  <c r="I663" i="6" s="1"/>
  <c r="C664" i="6" s="1"/>
  <c r="B653" i="5"/>
  <c r="D653" i="5"/>
  <c r="E653" i="5" s="1"/>
  <c r="G653" i="5" s="1"/>
  <c r="F653" i="5" s="1"/>
  <c r="H654" i="4"/>
  <c r="I654" i="4" s="1"/>
  <c r="C655" i="4" s="1"/>
  <c r="D655" i="4" s="1"/>
  <c r="E655" i="4" s="1"/>
  <c r="G655" i="4" s="1"/>
  <c r="D799" i="2"/>
  <c r="E799" i="2" s="1"/>
  <c r="G799" i="2" s="1"/>
  <c r="F799" i="2" s="1"/>
  <c r="D664" i="6" l="1"/>
  <c r="E664" i="6" s="1"/>
  <c r="G664" i="6" s="1"/>
  <c r="F664" i="6" s="1"/>
  <c r="B664" i="6"/>
  <c r="H653" i="5"/>
  <c r="I653" i="5" s="1"/>
  <c r="C654" i="5" s="1"/>
  <c r="B655" i="4"/>
  <c r="F655" i="4"/>
  <c r="H655" i="4" s="1"/>
  <c r="I655" i="4" s="1"/>
  <c r="C656" i="4" s="1"/>
  <c r="B656" i="4" s="1"/>
  <c r="H799" i="2"/>
  <c r="I799" i="2" s="1"/>
  <c r="C800" i="2" s="1"/>
  <c r="B800" i="2" s="1"/>
  <c r="H664" i="6" l="1"/>
  <c r="I664" i="6" s="1"/>
  <c r="C665" i="6" s="1"/>
  <c r="B654" i="5"/>
  <c r="D654" i="5"/>
  <c r="E654" i="5" s="1"/>
  <c r="G654" i="5" s="1"/>
  <c r="F654" i="5" s="1"/>
  <c r="D656" i="4"/>
  <c r="E656" i="4" s="1"/>
  <c r="G656" i="4" s="1"/>
  <c r="F656" i="4" s="1"/>
  <c r="D800" i="2"/>
  <c r="E800" i="2" s="1"/>
  <c r="G800" i="2" s="1"/>
  <c r="F800" i="2" s="1"/>
  <c r="D665" i="6" l="1"/>
  <c r="E665" i="6" s="1"/>
  <c r="G665" i="6" s="1"/>
  <c r="F665" i="6" s="1"/>
  <c r="B665" i="6"/>
  <c r="H654" i="5"/>
  <c r="I654" i="5" s="1"/>
  <c r="C655" i="5" s="1"/>
  <c r="H656" i="4"/>
  <c r="I656" i="4" s="1"/>
  <c r="C657" i="4" s="1"/>
  <c r="H800" i="2"/>
  <c r="I800" i="2" s="1"/>
  <c r="C801" i="2" s="1"/>
  <c r="B801" i="2" s="1"/>
  <c r="H665" i="6" l="1"/>
  <c r="I665" i="6" s="1"/>
  <c r="C666" i="6" s="1"/>
  <c r="B655" i="5"/>
  <c r="D655" i="5"/>
  <c r="E655" i="5" s="1"/>
  <c r="G655" i="5" s="1"/>
  <c r="F655" i="5" s="1"/>
  <c r="B657" i="4"/>
  <c r="D657" i="4"/>
  <c r="E657" i="4" s="1"/>
  <c r="G657" i="4" s="1"/>
  <c r="F657" i="4" s="1"/>
  <c r="D801" i="2"/>
  <c r="E801" i="2" s="1"/>
  <c r="G801" i="2" s="1"/>
  <c r="F801" i="2" s="1"/>
  <c r="B666" i="6" l="1"/>
  <c r="D666" i="6"/>
  <c r="E666" i="6" s="1"/>
  <c r="G666" i="6" s="1"/>
  <c r="F666" i="6" s="1"/>
  <c r="H655" i="5"/>
  <c r="I655" i="5" s="1"/>
  <c r="C656" i="5" s="1"/>
  <c r="H657" i="4"/>
  <c r="I657" i="4" s="1"/>
  <c r="C658" i="4" s="1"/>
  <c r="D658" i="4" s="1"/>
  <c r="E658" i="4" s="1"/>
  <c r="G658" i="4" s="1"/>
  <c r="F658" i="4" s="1"/>
  <c r="H801" i="2"/>
  <c r="I801" i="2" s="1"/>
  <c r="C802" i="2" s="1"/>
  <c r="B802" i="2" s="1"/>
  <c r="H666" i="6" l="1"/>
  <c r="I666" i="6" s="1"/>
  <c r="C667" i="6" s="1"/>
  <c r="D656" i="5"/>
  <c r="E656" i="5" s="1"/>
  <c r="G656" i="5" s="1"/>
  <c r="F656" i="5" s="1"/>
  <c r="B656" i="5"/>
  <c r="B658" i="4"/>
  <c r="H658" i="4"/>
  <c r="I658" i="4" s="1"/>
  <c r="C659" i="4" s="1"/>
  <c r="D802" i="2"/>
  <c r="E802" i="2" s="1"/>
  <c r="G802" i="2" s="1"/>
  <c r="F802" i="2" s="1"/>
  <c r="D667" i="6" l="1"/>
  <c r="E667" i="6" s="1"/>
  <c r="G667" i="6" s="1"/>
  <c r="F667" i="6" s="1"/>
  <c r="B667" i="6"/>
  <c r="H656" i="5"/>
  <c r="I656" i="5" s="1"/>
  <c r="C657" i="5" s="1"/>
  <c r="B659" i="4"/>
  <c r="D659" i="4"/>
  <c r="E659" i="4" s="1"/>
  <c r="G659" i="4" s="1"/>
  <c r="F659" i="4" s="1"/>
  <c r="H802" i="2"/>
  <c r="I802" i="2" s="1"/>
  <c r="C803" i="2" s="1"/>
  <c r="B803" i="2" s="1"/>
  <c r="H667" i="6" l="1"/>
  <c r="I667" i="6" s="1"/>
  <c r="C668" i="6" s="1"/>
  <c r="B657" i="5"/>
  <c r="D657" i="5"/>
  <c r="E657" i="5" s="1"/>
  <c r="G657" i="5" s="1"/>
  <c r="F657" i="5" s="1"/>
  <c r="H659" i="4"/>
  <c r="I659" i="4" s="1"/>
  <c r="C660" i="4" s="1"/>
  <c r="D803" i="2"/>
  <c r="E803" i="2" s="1"/>
  <c r="G803" i="2" s="1"/>
  <c r="F803" i="2" s="1"/>
  <c r="B668" i="6" l="1"/>
  <c r="D668" i="6"/>
  <c r="E668" i="6" s="1"/>
  <c r="G668" i="6" s="1"/>
  <c r="F668" i="6" s="1"/>
  <c r="H657" i="5"/>
  <c r="I657" i="5" s="1"/>
  <c r="C658" i="5" s="1"/>
  <c r="D660" i="4"/>
  <c r="E660" i="4" s="1"/>
  <c r="G660" i="4" s="1"/>
  <c r="F660" i="4" s="1"/>
  <c r="B660" i="4"/>
  <c r="H803" i="2"/>
  <c r="I803" i="2" s="1"/>
  <c r="C804" i="2" s="1"/>
  <c r="B804" i="2" s="1"/>
  <c r="H668" i="6" l="1"/>
  <c r="I668" i="6" s="1"/>
  <c r="C669" i="6" s="1"/>
  <c r="B658" i="5"/>
  <c r="D658" i="5"/>
  <c r="E658" i="5" s="1"/>
  <c r="G658" i="5" s="1"/>
  <c r="F658" i="5" s="1"/>
  <c r="H660" i="4"/>
  <c r="I660" i="4" s="1"/>
  <c r="C661" i="4" s="1"/>
  <c r="D661" i="4" s="1"/>
  <c r="E661" i="4" s="1"/>
  <c r="G661" i="4" s="1"/>
  <c r="D804" i="2"/>
  <c r="E804" i="2" s="1"/>
  <c r="G804" i="2" s="1"/>
  <c r="F804" i="2" s="1"/>
  <c r="B669" i="6" l="1"/>
  <c r="D669" i="6"/>
  <c r="E669" i="6" s="1"/>
  <c r="G669" i="6" s="1"/>
  <c r="F669" i="6" s="1"/>
  <c r="H658" i="5"/>
  <c r="I658" i="5" s="1"/>
  <c r="C659" i="5" s="1"/>
  <c r="F661" i="4"/>
  <c r="H661" i="4" s="1"/>
  <c r="I661" i="4" s="1"/>
  <c r="C662" i="4" s="1"/>
  <c r="B661" i="4"/>
  <c r="H804" i="2"/>
  <c r="I804" i="2" s="1"/>
  <c r="C805" i="2" s="1"/>
  <c r="B805" i="2" s="1"/>
  <c r="H669" i="6" l="1"/>
  <c r="I669" i="6" s="1"/>
  <c r="C670" i="6" s="1"/>
  <c r="B659" i="5"/>
  <c r="D659" i="5"/>
  <c r="E659" i="5" s="1"/>
  <c r="G659" i="5" s="1"/>
  <c r="F659" i="5" s="1"/>
  <c r="D662" i="4"/>
  <c r="E662" i="4" s="1"/>
  <c r="G662" i="4" s="1"/>
  <c r="F662" i="4" s="1"/>
  <c r="B662" i="4"/>
  <c r="D805" i="2"/>
  <c r="E805" i="2" s="1"/>
  <c r="G805" i="2" s="1"/>
  <c r="B670" i="6" l="1"/>
  <c r="D670" i="6"/>
  <c r="E670" i="6" s="1"/>
  <c r="G670" i="6" s="1"/>
  <c r="H659" i="5"/>
  <c r="I659" i="5" s="1"/>
  <c r="C660" i="5" s="1"/>
  <c r="H662" i="4"/>
  <c r="I662" i="4" s="1"/>
  <c r="C663" i="4" s="1"/>
  <c r="F805" i="2"/>
  <c r="H805" i="2" s="1"/>
  <c r="I805" i="2" s="1"/>
  <c r="C806" i="2" s="1"/>
  <c r="B806" i="2" s="1"/>
  <c r="F670" i="6" l="1"/>
  <c r="H670" i="6" s="1"/>
  <c r="I670" i="6" s="1"/>
  <c r="C671" i="6" s="1"/>
  <c r="B660" i="5"/>
  <c r="D660" i="5"/>
  <c r="E660" i="5" s="1"/>
  <c r="G660" i="5" s="1"/>
  <c r="F660" i="5" s="1"/>
  <c r="D806" i="2"/>
  <c r="E806" i="2" s="1"/>
  <c r="G806" i="2" s="1"/>
  <c r="F806" i="2" s="1"/>
  <c r="H806" i="2" s="1"/>
  <c r="I806" i="2" s="1"/>
  <c r="C807" i="2" s="1"/>
  <c r="B807" i="2" s="1"/>
  <c r="D663" i="4"/>
  <c r="E663" i="4" s="1"/>
  <c r="G663" i="4" s="1"/>
  <c r="F663" i="4" s="1"/>
  <c r="B663" i="4"/>
  <c r="B671" i="6" l="1"/>
  <c r="D671" i="6"/>
  <c r="E671" i="6" s="1"/>
  <c r="G671" i="6" s="1"/>
  <c r="F671" i="6" s="1"/>
  <c r="H671" i="6" s="1"/>
  <c r="I671" i="6" s="1"/>
  <c r="C672" i="6" s="1"/>
  <c r="H660" i="5"/>
  <c r="I660" i="5" s="1"/>
  <c r="C661" i="5" s="1"/>
  <c r="H663" i="4"/>
  <c r="I663" i="4" s="1"/>
  <c r="C664" i="4" s="1"/>
  <c r="D807" i="2"/>
  <c r="E807" i="2" s="1"/>
  <c r="G807" i="2" s="1"/>
  <c r="F807" i="2" s="1"/>
  <c r="B672" i="6" l="1"/>
  <c r="D672" i="6"/>
  <c r="E672" i="6" s="1"/>
  <c r="G672" i="6" s="1"/>
  <c r="B661" i="5"/>
  <c r="D661" i="5"/>
  <c r="E661" i="5" s="1"/>
  <c r="G661" i="5" s="1"/>
  <c r="F661" i="5" s="1"/>
  <c r="D664" i="4"/>
  <c r="E664" i="4" s="1"/>
  <c r="G664" i="4" s="1"/>
  <c r="F664" i="4" s="1"/>
  <c r="B664" i="4"/>
  <c r="H807" i="2"/>
  <c r="I807" i="2" s="1"/>
  <c r="C808" i="2" s="1"/>
  <c r="B808" i="2" s="1"/>
  <c r="H672" i="6" l="1"/>
  <c r="I672" i="6" s="1"/>
  <c r="C673" i="6" s="1"/>
  <c r="B673" i="6" s="1"/>
  <c r="F672" i="6"/>
  <c r="H661" i="5"/>
  <c r="I661" i="5" s="1"/>
  <c r="C662" i="5" s="1"/>
  <c r="H664" i="4"/>
  <c r="I664" i="4" s="1"/>
  <c r="C665" i="4" s="1"/>
  <c r="B665" i="4" s="1"/>
  <c r="D808" i="2"/>
  <c r="E808" i="2" s="1"/>
  <c r="G808" i="2" s="1"/>
  <c r="F808" i="2" s="1"/>
  <c r="D673" i="6" l="1"/>
  <c r="E673" i="6" s="1"/>
  <c r="G673" i="6" s="1"/>
  <c r="F673" i="6" s="1"/>
  <c r="H673" i="6" s="1"/>
  <c r="I673" i="6" s="1"/>
  <c r="C674" i="6" s="1"/>
  <c r="D674" i="6" s="1"/>
  <c r="E674" i="6" s="1"/>
  <c r="G674" i="6" s="1"/>
  <c r="B662" i="5"/>
  <c r="D662" i="5"/>
  <c r="E662" i="5" s="1"/>
  <c r="G662" i="5" s="1"/>
  <c r="F662" i="5" s="1"/>
  <c r="D665" i="4"/>
  <c r="E665" i="4" s="1"/>
  <c r="G665" i="4" s="1"/>
  <c r="F665" i="4" s="1"/>
  <c r="H808" i="2"/>
  <c r="I808" i="2" s="1"/>
  <c r="C809" i="2" s="1"/>
  <c r="B809" i="2" s="1"/>
  <c r="F674" i="6" l="1"/>
  <c r="H674" i="6" s="1"/>
  <c r="I674" i="6" s="1"/>
  <c r="C675" i="6" s="1"/>
  <c r="B674" i="6"/>
  <c r="H662" i="5"/>
  <c r="I662" i="5" s="1"/>
  <c r="C663" i="5" s="1"/>
  <c r="H665" i="4"/>
  <c r="I665" i="4" s="1"/>
  <c r="C666" i="4" s="1"/>
  <c r="B666" i="4" s="1"/>
  <c r="D809" i="2"/>
  <c r="E809" i="2" s="1"/>
  <c r="G809" i="2" s="1"/>
  <c r="F809" i="2" s="1"/>
  <c r="B675" i="6" l="1"/>
  <c r="D675" i="6"/>
  <c r="E675" i="6" s="1"/>
  <c r="G675" i="6" s="1"/>
  <c r="D663" i="5"/>
  <c r="E663" i="5" s="1"/>
  <c r="G663" i="5" s="1"/>
  <c r="F663" i="5" s="1"/>
  <c r="B663" i="5"/>
  <c r="D666" i="4"/>
  <c r="E666" i="4" s="1"/>
  <c r="G666" i="4" s="1"/>
  <c r="F666" i="4" s="1"/>
  <c r="H809" i="2"/>
  <c r="I809" i="2" s="1"/>
  <c r="C810" i="2" s="1"/>
  <c r="B810" i="2" s="1"/>
  <c r="F675" i="6" l="1"/>
  <c r="H675" i="6" s="1"/>
  <c r="I675" i="6" s="1"/>
  <c r="C676" i="6" s="1"/>
  <c r="B676" i="6" s="1"/>
  <c r="H663" i="5"/>
  <c r="I663" i="5" s="1"/>
  <c r="C664" i="5" s="1"/>
  <c r="H666" i="4"/>
  <c r="I666" i="4" s="1"/>
  <c r="C667" i="4" s="1"/>
  <c r="D810" i="2"/>
  <c r="E810" i="2" s="1"/>
  <c r="G810" i="2" s="1"/>
  <c r="F810" i="2" s="1"/>
  <c r="D676" i="6" l="1"/>
  <c r="E676" i="6" s="1"/>
  <c r="G676" i="6" s="1"/>
  <c r="F676" i="6" s="1"/>
  <c r="H676" i="6" s="1"/>
  <c r="I676" i="6" s="1"/>
  <c r="C677" i="6" s="1"/>
  <c r="B664" i="5"/>
  <c r="D664" i="5"/>
  <c r="E664" i="5" s="1"/>
  <c r="G664" i="5" s="1"/>
  <c r="F664" i="5" s="1"/>
  <c r="D667" i="4"/>
  <c r="E667" i="4" s="1"/>
  <c r="G667" i="4" s="1"/>
  <c r="B667" i="4"/>
  <c r="H810" i="2"/>
  <c r="I810" i="2" s="1"/>
  <c r="C811" i="2" s="1"/>
  <c r="B811" i="2" s="1"/>
  <c r="D677" i="6" l="1"/>
  <c r="E677" i="6" s="1"/>
  <c r="G677" i="6" s="1"/>
  <c r="F677" i="6" s="1"/>
  <c r="B677" i="6"/>
  <c r="H664" i="5"/>
  <c r="I664" i="5" s="1"/>
  <c r="C665" i="5" s="1"/>
  <c r="F667" i="4"/>
  <c r="H667" i="4" s="1"/>
  <c r="I667" i="4" s="1"/>
  <c r="C668" i="4" s="1"/>
  <c r="D811" i="2"/>
  <c r="E811" i="2" s="1"/>
  <c r="G811" i="2" s="1"/>
  <c r="F811" i="2" s="1"/>
  <c r="H677" i="6" l="1"/>
  <c r="I677" i="6" s="1"/>
  <c r="C678" i="6" s="1"/>
  <c r="B665" i="5"/>
  <c r="D665" i="5"/>
  <c r="E665" i="5" s="1"/>
  <c r="G665" i="5" s="1"/>
  <c r="F665" i="5" s="1"/>
  <c r="D668" i="4"/>
  <c r="E668" i="4" s="1"/>
  <c r="G668" i="4" s="1"/>
  <c r="F668" i="4" s="1"/>
  <c r="H668" i="4" s="1"/>
  <c r="I668" i="4" s="1"/>
  <c r="C669" i="4" s="1"/>
  <c r="D669" i="4" s="1"/>
  <c r="E669" i="4" s="1"/>
  <c r="G669" i="4" s="1"/>
  <c r="B668" i="4"/>
  <c r="H811" i="2"/>
  <c r="I811" i="2" s="1"/>
  <c r="C812" i="2" s="1"/>
  <c r="B812" i="2" s="1"/>
  <c r="D678" i="6" l="1"/>
  <c r="E678" i="6" s="1"/>
  <c r="G678" i="6" s="1"/>
  <c r="F678" i="6" s="1"/>
  <c r="B678" i="6"/>
  <c r="H665" i="5"/>
  <c r="I665" i="5" s="1"/>
  <c r="C666" i="5" s="1"/>
  <c r="F669" i="4"/>
  <c r="H669" i="4" s="1"/>
  <c r="I669" i="4" s="1"/>
  <c r="C670" i="4" s="1"/>
  <c r="B669" i="4"/>
  <c r="D812" i="2"/>
  <c r="E812" i="2" s="1"/>
  <c r="G812" i="2" s="1"/>
  <c r="F812" i="2" s="1"/>
  <c r="H678" i="6" l="1"/>
  <c r="I678" i="6" s="1"/>
  <c r="C679" i="6" s="1"/>
  <c r="B666" i="5"/>
  <c r="D666" i="5"/>
  <c r="E666" i="5" s="1"/>
  <c r="G666" i="5" s="1"/>
  <c r="F666" i="5" s="1"/>
  <c r="B670" i="4"/>
  <c r="D670" i="4"/>
  <c r="E670" i="4" s="1"/>
  <c r="G670" i="4" s="1"/>
  <c r="F670" i="4" s="1"/>
  <c r="H812" i="2"/>
  <c r="I812" i="2" s="1"/>
  <c r="C813" i="2" s="1"/>
  <c r="B813" i="2" s="1"/>
  <c r="D679" i="6" l="1"/>
  <c r="E679" i="6" s="1"/>
  <c r="G679" i="6" s="1"/>
  <c r="F679" i="6" s="1"/>
  <c r="B679" i="6"/>
  <c r="H666" i="5"/>
  <c r="I666" i="5" s="1"/>
  <c r="C667" i="5" s="1"/>
  <c r="H670" i="4"/>
  <c r="I670" i="4" s="1"/>
  <c r="C671" i="4" s="1"/>
  <c r="D813" i="2"/>
  <c r="E813" i="2" s="1"/>
  <c r="G813" i="2" s="1"/>
  <c r="F813" i="2" s="1"/>
  <c r="H679" i="6" l="1"/>
  <c r="I679" i="6" s="1"/>
  <c r="C680" i="6" s="1"/>
  <c r="B667" i="5"/>
  <c r="D667" i="5"/>
  <c r="E667" i="5" s="1"/>
  <c r="G667" i="5" s="1"/>
  <c r="F667" i="5" s="1"/>
  <c r="D671" i="4"/>
  <c r="E671" i="4" s="1"/>
  <c r="G671" i="4" s="1"/>
  <c r="F671" i="4" s="1"/>
  <c r="B671" i="4"/>
  <c r="H813" i="2"/>
  <c r="I813" i="2" s="1"/>
  <c r="C814" i="2" s="1"/>
  <c r="B814" i="2" s="1"/>
  <c r="B680" i="6" l="1"/>
  <c r="D680" i="6"/>
  <c r="E680" i="6" s="1"/>
  <c r="G680" i="6" s="1"/>
  <c r="F680" i="6" s="1"/>
  <c r="H667" i="5"/>
  <c r="I667" i="5" s="1"/>
  <c r="C668" i="5" s="1"/>
  <c r="H671" i="4"/>
  <c r="I671" i="4" s="1"/>
  <c r="C672" i="4" s="1"/>
  <c r="D814" i="2"/>
  <c r="E814" i="2" s="1"/>
  <c r="G814" i="2" s="1"/>
  <c r="F814" i="2" s="1"/>
  <c r="H680" i="6" l="1"/>
  <c r="I680" i="6" s="1"/>
  <c r="C681" i="6" s="1"/>
  <c r="D681" i="6" s="1"/>
  <c r="E681" i="6" s="1"/>
  <c r="G681" i="6" s="1"/>
  <c r="B668" i="5"/>
  <c r="D668" i="5"/>
  <c r="E668" i="5" s="1"/>
  <c r="G668" i="5" s="1"/>
  <c r="F668" i="5" s="1"/>
  <c r="B672" i="4"/>
  <c r="D672" i="4"/>
  <c r="E672" i="4" s="1"/>
  <c r="G672" i="4" s="1"/>
  <c r="F672" i="4" s="1"/>
  <c r="H814" i="2"/>
  <c r="I814" i="2" s="1"/>
  <c r="C815" i="2" s="1"/>
  <c r="B815" i="2" s="1"/>
  <c r="F681" i="6" l="1"/>
  <c r="B681" i="6"/>
  <c r="H681" i="6"/>
  <c r="I681" i="6" s="1"/>
  <c r="C682" i="6" s="1"/>
  <c r="H668" i="5"/>
  <c r="I668" i="5" s="1"/>
  <c r="C669" i="5" s="1"/>
  <c r="H672" i="4"/>
  <c r="I672" i="4" s="1"/>
  <c r="C673" i="4" s="1"/>
  <c r="D815" i="2"/>
  <c r="E815" i="2" s="1"/>
  <c r="G815" i="2" s="1"/>
  <c r="F815" i="2" s="1"/>
  <c r="B682" i="6" l="1"/>
  <c r="D682" i="6"/>
  <c r="E682" i="6" s="1"/>
  <c r="G682" i="6" s="1"/>
  <c r="F682" i="6" s="1"/>
  <c r="B669" i="5"/>
  <c r="D669" i="5"/>
  <c r="E669" i="5" s="1"/>
  <c r="G669" i="5" s="1"/>
  <c r="F669" i="5" s="1"/>
  <c r="D673" i="4"/>
  <c r="E673" i="4" s="1"/>
  <c r="G673" i="4" s="1"/>
  <c r="F673" i="4" s="1"/>
  <c r="B673" i="4"/>
  <c r="H815" i="2"/>
  <c r="I815" i="2" s="1"/>
  <c r="C816" i="2" s="1"/>
  <c r="H682" i="6" l="1"/>
  <c r="I682" i="6" s="1"/>
  <c r="C683" i="6" s="1"/>
  <c r="H669" i="5"/>
  <c r="I669" i="5" s="1"/>
  <c r="C670" i="5" s="1"/>
  <c r="D816" i="2"/>
  <c r="E816" i="2" s="1"/>
  <c r="G816" i="2" s="1"/>
  <c r="F816" i="2" s="1"/>
  <c r="B816" i="2"/>
  <c r="H673" i="4"/>
  <c r="I673" i="4" s="1"/>
  <c r="C674" i="4" s="1"/>
  <c r="B683" i="6" l="1"/>
  <c r="D683" i="6"/>
  <c r="E683" i="6" s="1"/>
  <c r="G683" i="6" s="1"/>
  <c r="F683" i="6" s="1"/>
  <c r="B670" i="5"/>
  <c r="D670" i="5"/>
  <c r="E670" i="5" s="1"/>
  <c r="G670" i="5" s="1"/>
  <c r="F670" i="5" s="1"/>
  <c r="H816" i="2"/>
  <c r="I816" i="2" s="1"/>
  <c r="C817" i="2" s="1"/>
  <c r="B817" i="2" s="1"/>
  <c r="B674" i="4"/>
  <c r="D674" i="4"/>
  <c r="E674" i="4" s="1"/>
  <c r="G674" i="4" s="1"/>
  <c r="F674" i="4" s="1"/>
  <c r="H683" i="6" l="1"/>
  <c r="I683" i="6" s="1"/>
  <c r="C684" i="6" s="1"/>
  <c r="B684" i="6" s="1"/>
  <c r="H670" i="5"/>
  <c r="I670" i="5" s="1"/>
  <c r="C671" i="5" s="1"/>
  <c r="D817" i="2"/>
  <c r="E817" i="2" s="1"/>
  <c r="G817" i="2" s="1"/>
  <c r="F817" i="2" s="1"/>
  <c r="H817" i="2" s="1"/>
  <c r="I817" i="2" s="1"/>
  <c r="C818" i="2" s="1"/>
  <c r="B818" i="2" s="1"/>
  <c r="H674" i="4"/>
  <c r="I674" i="4" s="1"/>
  <c r="C675" i="4" s="1"/>
  <c r="D684" i="6" l="1"/>
  <c r="E684" i="6" s="1"/>
  <c r="G684" i="6" s="1"/>
  <c r="F684" i="6" s="1"/>
  <c r="B671" i="5"/>
  <c r="D671" i="5"/>
  <c r="E671" i="5" s="1"/>
  <c r="G671" i="5" s="1"/>
  <c r="F671" i="5" s="1"/>
  <c r="B675" i="4"/>
  <c r="D675" i="4"/>
  <c r="E675" i="4" s="1"/>
  <c r="G675" i="4" s="1"/>
  <c r="F675" i="4" s="1"/>
  <c r="D818" i="2"/>
  <c r="E818" i="2" s="1"/>
  <c r="G818" i="2" s="1"/>
  <c r="F818" i="2" s="1"/>
  <c r="H684" i="6" l="1"/>
  <c r="I684" i="6" s="1"/>
  <c r="C685" i="6" s="1"/>
  <c r="H671" i="5"/>
  <c r="I671" i="5" s="1"/>
  <c r="C672" i="5" s="1"/>
  <c r="H675" i="4"/>
  <c r="I675" i="4" s="1"/>
  <c r="C676" i="4" s="1"/>
  <c r="H818" i="2"/>
  <c r="I818" i="2" s="1"/>
  <c r="C819" i="2" s="1"/>
  <c r="B819" i="2" s="1"/>
  <c r="D685" i="6" l="1"/>
  <c r="E685" i="6" s="1"/>
  <c r="G685" i="6" s="1"/>
  <c r="F685" i="6" s="1"/>
  <c r="B685" i="6"/>
  <c r="B672" i="5"/>
  <c r="D672" i="5"/>
  <c r="E672" i="5" s="1"/>
  <c r="G672" i="5" s="1"/>
  <c r="F672" i="5" s="1"/>
  <c r="D676" i="4"/>
  <c r="E676" i="4" s="1"/>
  <c r="G676" i="4" s="1"/>
  <c r="F676" i="4" s="1"/>
  <c r="B676" i="4"/>
  <c r="D819" i="2"/>
  <c r="E819" i="2" s="1"/>
  <c r="G819" i="2" s="1"/>
  <c r="F819" i="2" s="1"/>
  <c r="H685" i="6" l="1"/>
  <c r="I685" i="6" s="1"/>
  <c r="C686" i="6" s="1"/>
  <c r="D686" i="6" s="1"/>
  <c r="E686" i="6" s="1"/>
  <c r="G686" i="6" s="1"/>
  <c r="H672" i="5"/>
  <c r="I672" i="5" s="1"/>
  <c r="C673" i="5" s="1"/>
  <c r="H676" i="4"/>
  <c r="I676" i="4" s="1"/>
  <c r="C677" i="4" s="1"/>
  <c r="H819" i="2"/>
  <c r="I819" i="2" s="1"/>
  <c r="C820" i="2" s="1"/>
  <c r="B820" i="2" s="1"/>
  <c r="B686" i="6" l="1"/>
  <c r="F686" i="6"/>
  <c r="H686" i="6" s="1"/>
  <c r="I686" i="6" s="1"/>
  <c r="C687" i="6" s="1"/>
  <c r="D687" i="6" s="1"/>
  <c r="E687" i="6" s="1"/>
  <c r="G687" i="6" s="1"/>
  <c r="F687" i="6" s="1"/>
  <c r="B673" i="5"/>
  <c r="D673" i="5"/>
  <c r="E673" i="5" s="1"/>
  <c r="G673" i="5" s="1"/>
  <c r="F673" i="5" s="1"/>
  <c r="B677" i="4"/>
  <c r="D677" i="4"/>
  <c r="E677" i="4" s="1"/>
  <c r="G677" i="4" s="1"/>
  <c r="F677" i="4" s="1"/>
  <c r="D820" i="2"/>
  <c r="E820" i="2" s="1"/>
  <c r="G820" i="2" s="1"/>
  <c r="F820" i="2" s="1"/>
  <c r="B687" i="6" l="1"/>
  <c r="H687" i="6"/>
  <c r="I687" i="6" s="1"/>
  <c r="C688" i="6" s="1"/>
  <c r="H673" i="5"/>
  <c r="I673" i="5" s="1"/>
  <c r="C674" i="5" s="1"/>
  <c r="H677" i="4"/>
  <c r="I677" i="4" s="1"/>
  <c r="C678" i="4" s="1"/>
  <c r="H820" i="2"/>
  <c r="I820" i="2" s="1"/>
  <c r="C821" i="2" s="1"/>
  <c r="B821" i="2" s="1"/>
  <c r="B688" i="6" l="1"/>
  <c r="D688" i="6"/>
  <c r="E688" i="6" s="1"/>
  <c r="G688" i="6" s="1"/>
  <c r="F688" i="6" s="1"/>
  <c r="D674" i="5"/>
  <c r="E674" i="5" s="1"/>
  <c r="G674" i="5" s="1"/>
  <c r="F674" i="5" s="1"/>
  <c r="H674" i="5" s="1"/>
  <c r="I674" i="5" s="1"/>
  <c r="C675" i="5" s="1"/>
  <c r="B674" i="5"/>
  <c r="B678" i="4"/>
  <c r="D678" i="4"/>
  <c r="E678" i="4" s="1"/>
  <c r="G678" i="4" s="1"/>
  <c r="F678" i="4" s="1"/>
  <c r="D821" i="2"/>
  <c r="E821" i="2" s="1"/>
  <c r="G821" i="2" s="1"/>
  <c r="H688" i="6" l="1"/>
  <c r="I688" i="6" s="1"/>
  <c r="C689" i="6" s="1"/>
  <c r="D675" i="5"/>
  <c r="E675" i="5" s="1"/>
  <c r="G675" i="5" s="1"/>
  <c r="F675" i="5" s="1"/>
  <c r="H675" i="5" s="1"/>
  <c r="I675" i="5" s="1"/>
  <c r="C676" i="5" s="1"/>
  <c r="B675" i="5"/>
  <c r="H678" i="4"/>
  <c r="I678" i="4" s="1"/>
  <c r="C679" i="4" s="1"/>
  <c r="D679" i="4" s="1"/>
  <c r="E679" i="4" s="1"/>
  <c r="G679" i="4" s="1"/>
  <c r="F821" i="2"/>
  <c r="H821" i="2" s="1"/>
  <c r="I821" i="2" s="1"/>
  <c r="C822" i="2" s="1"/>
  <c r="B822" i="2" s="1"/>
  <c r="D689" i="6" l="1"/>
  <c r="E689" i="6" s="1"/>
  <c r="G689" i="6" s="1"/>
  <c r="F689" i="6" s="1"/>
  <c r="B689" i="6"/>
  <c r="D676" i="5"/>
  <c r="E676" i="5" s="1"/>
  <c r="G676" i="5" s="1"/>
  <c r="F676" i="5" s="1"/>
  <c r="B676" i="5"/>
  <c r="B679" i="4"/>
  <c r="F679" i="4"/>
  <c r="H679" i="4" s="1"/>
  <c r="I679" i="4" s="1"/>
  <c r="C680" i="4" s="1"/>
  <c r="D822" i="2"/>
  <c r="E822" i="2" s="1"/>
  <c r="G822" i="2" s="1"/>
  <c r="F822" i="2" s="1"/>
  <c r="H822" i="2" s="1"/>
  <c r="I822" i="2" s="1"/>
  <c r="C823" i="2" s="1"/>
  <c r="B823" i="2" s="1"/>
  <c r="H689" i="6" l="1"/>
  <c r="I689" i="6" s="1"/>
  <c r="C690" i="6" s="1"/>
  <c r="H676" i="5"/>
  <c r="I676" i="5" s="1"/>
  <c r="C677" i="5" s="1"/>
  <c r="B680" i="4"/>
  <c r="D680" i="4"/>
  <c r="E680" i="4" s="1"/>
  <c r="G680" i="4" s="1"/>
  <c r="F680" i="4" s="1"/>
  <c r="H680" i="4" s="1"/>
  <c r="I680" i="4" s="1"/>
  <c r="C681" i="4" s="1"/>
  <c r="D823" i="2"/>
  <c r="E823" i="2" s="1"/>
  <c r="G823" i="2" s="1"/>
  <c r="F823" i="2" s="1"/>
  <c r="B690" i="6" l="1"/>
  <c r="D690" i="6"/>
  <c r="E690" i="6" s="1"/>
  <c r="G690" i="6" s="1"/>
  <c r="F690" i="6" s="1"/>
  <c r="D677" i="5"/>
  <c r="E677" i="5" s="1"/>
  <c r="G677" i="5" s="1"/>
  <c r="F677" i="5" s="1"/>
  <c r="H677" i="5" s="1"/>
  <c r="I677" i="5" s="1"/>
  <c r="C678" i="5" s="1"/>
  <c r="B677" i="5"/>
  <c r="D681" i="4"/>
  <c r="E681" i="4" s="1"/>
  <c r="G681" i="4" s="1"/>
  <c r="B681" i="4"/>
  <c r="H823" i="2"/>
  <c r="I823" i="2" s="1"/>
  <c r="C824" i="2" s="1"/>
  <c r="B824" i="2" s="1"/>
  <c r="H690" i="6" l="1"/>
  <c r="I690" i="6" s="1"/>
  <c r="C691" i="6" s="1"/>
  <c r="D678" i="5"/>
  <c r="E678" i="5" s="1"/>
  <c r="G678" i="5" s="1"/>
  <c r="F678" i="5" s="1"/>
  <c r="B678" i="5"/>
  <c r="F681" i="4"/>
  <c r="H681" i="4" s="1"/>
  <c r="I681" i="4" s="1"/>
  <c r="C682" i="4" s="1"/>
  <c r="D682" i="4" s="1"/>
  <c r="E682" i="4" s="1"/>
  <c r="G682" i="4" s="1"/>
  <c r="D824" i="2"/>
  <c r="E824" i="2" s="1"/>
  <c r="G824" i="2" s="1"/>
  <c r="F824" i="2" s="1"/>
  <c r="D691" i="6" l="1"/>
  <c r="E691" i="6" s="1"/>
  <c r="G691" i="6" s="1"/>
  <c r="F691" i="6" s="1"/>
  <c r="B691" i="6"/>
  <c r="H678" i="5"/>
  <c r="I678" i="5" s="1"/>
  <c r="C679" i="5" s="1"/>
  <c r="F682" i="4"/>
  <c r="H682" i="4" s="1"/>
  <c r="I682" i="4" s="1"/>
  <c r="C683" i="4" s="1"/>
  <c r="B683" i="4" s="1"/>
  <c r="B682" i="4"/>
  <c r="H824" i="2"/>
  <c r="I824" i="2" s="1"/>
  <c r="C825" i="2" s="1"/>
  <c r="B825" i="2" s="1"/>
  <c r="H691" i="6" l="1"/>
  <c r="I691" i="6" s="1"/>
  <c r="C692" i="6" s="1"/>
  <c r="B679" i="5"/>
  <c r="D679" i="5"/>
  <c r="E679" i="5" s="1"/>
  <c r="G679" i="5" s="1"/>
  <c r="F679" i="5" s="1"/>
  <c r="D683" i="4"/>
  <c r="E683" i="4" s="1"/>
  <c r="G683" i="4" s="1"/>
  <c r="F683" i="4" s="1"/>
  <c r="D825" i="2"/>
  <c r="E825" i="2" s="1"/>
  <c r="G825" i="2" s="1"/>
  <c r="F825" i="2" s="1"/>
  <c r="D692" i="6" l="1"/>
  <c r="E692" i="6" s="1"/>
  <c r="G692" i="6" s="1"/>
  <c r="F692" i="6" s="1"/>
  <c r="B692" i="6"/>
  <c r="H679" i="5"/>
  <c r="I679" i="5" s="1"/>
  <c r="C680" i="5" s="1"/>
  <c r="H683" i="4"/>
  <c r="I683" i="4" s="1"/>
  <c r="C684" i="4" s="1"/>
  <c r="H825" i="2"/>
  <c r="I825" i="2" s="1"/>
  <c r="C826" i="2" s="1"/>
  <c r="H692" i="6" l="1"/>
  <c r="I692" i="6" s="1"/>
  <c r="C693" i="6" s="1"/>
  <c r="D680" i="5"/>
  <c r="E680" i="5" s="1"/>
  <c r="G680" i="5" s="1"/>
  <c r="F680" i="5" s="1"/>
  <c r="B680" i="5"/>
  <c r="D826" i="2"/>
  <c r="E826" i="2" s="1"/>
  <c r="G826" i="2" s="1"/>
  <c r="F826" i="2" s="1"/>
  <c r="B826" i="2"/>
  <c r="B684" i="4"/>
  <c r="D684" i="4"/>
  <c r="E684" i="4" s="1"/>
  <c r="G684" i="4" s="1"/>
  <c r="F684" i="4" s="1"/>
  <c r="B693" i="6" l="1"/>
  <c r="D693" i="6"/>
  <c r="E693" i="6" s="1"/>
  <c r="G693" i="6" s="1"/>
  <c r="F693" i="6" s="1"/>
  <c r="H680" i="5"/>
  <c r="I680" i="5" s="1"/>
  <c r="C681" i="5" s="1"/>
  <c r="H826" i="2"/>
  <c r="I826" i="2" s="1"/>
  <c r="C827" i="2" s="1"/>
  <c r="H684" i="4"/>
  <c r="I684" i="4" s="1"/>
  <c r="C685" i="4" s="1"/>
  <c r="H693" i="6" l="1"/>
  <c r="I693" i="6" s="1"/>
  <c r="C694" i="6" s="1"/>
  <c r="D681" i="5"/>
  <c r="E681" i="5" s="1"/>
  <c r="G681" i="5" s="1"/>
  <c r="F681" i="5" s="1"/>
  <c r="B681" i="5"/>
  <c r="D827" i="2"/>
  <c r="E827" i="2" s="1"/>
  <c r="G827" i="2" s="1"/>
  <c r="F827" i="2" s="1"/>
  <c r="B827" i="2"/>
  <c r="D685" i="4"/>
  <c r="E685" i="4" s="1"/>
  <c r="G685" i="4" s="1"/>
  <c r="B685" i="4"/>
  <c r="D694" i="6" l="1"/>
  <c r="E694" i="6" s="1"/>
  <c r="G694" i="6" s="1"/>
  <c r="F694" i="6" s="1"/>
  <c r="B694" i="6"/>
  <c r="H681" i="5"/>
  <c r="I681" i="5" s="1"/>
  <c r="C682" i="5" s="1"/>
  <c r="H827" i="2"/>
  <c r="I827" i="2" s="1"/>
  <c r="C828" i="2" s="1"/>
  <c r="F685" i="4"/>
  <c r="H685" i="4" s="1"/>
  <c r="I685" i="4" s="1"/>
  <c r="C686" i="4" s="1"/>
  <c r="H694" i="6" l="1"/>
  <c r="I694" i="6" s="1"/>
  <c r="C695" i="6" s="1"/>
  <c r="D682" i="5"/>
  <c r="E682" i="5" s="1"/>
  <c r="G682" i="5" s="1"/>
  <c r="F682" i="5" s="1"/>
  <c r="B682" i="5"/>
  <c r="B828" i="2"/>
  <c r="D828" i="2"/>
  <c r="E828" i="2" s="1"/>
  <c r="G828" i="2" s="1"/>
  <c r="F828" i="2" s="1"/>
  <c r="D686" i="4"/>
  <c r="E686" i="4" s="1"/>
  <c r="G686" i="4" s="1"/>
  <c r="F686" i="4" s="1"/>
  <c r="H686" i="4" s="1"/>
  <c r="I686" i="4" s="1"/>
  <c r="C687" i="4" s="1"/>
  <c r="B686" i="4"/>
  <c r="D695" i="6" l="1"/>
  <c r="E695" i="6" s="1"/>
  <c r="G695" i="6" s="1"/>
  <c r="F695" i="6" s="1"/>
  <c r="B695" i="6"/>
  <c r="H682" i="5"/>
  <c r="I682" i="5" s="1"/>
  <c r="C683" i="5" s="1"/>
  <c r="H828" i="2"/>
  <c r="I828" i="2" s="1"/>
  <c r="C829" i="2" s="1"/>
  <c r="B687" i="4"/>
  <c r="D687" i="4"/>
  <c r="E687" i="4" s="1"/>
  <c r="G687" i="4" s="1"/>
  <c r="F687" i="4" s="1"/>
  <c r="H687" i="4" s="1"/>
  <c r="I687" i="4" s="1"/>
  <c r="C688" i="4" s="1"/>
  <c r="H695" i="6" l="1"/>
  <c r="I695" i="6" s="1"/>
  <c r="C696" i="6" s="1"/>
  <c r="B683" i="5"/>
  <c r="D683" i="5"/>
  <c r="E683" i="5" s="1"/>
  <c r="G683" i="5" s="1"/>
  <c r="F683" i="5" s="1"/>
  <c r="B829" i="2"/>
  <c r="D829" i="2"/>
  <c r="E829" i="2" s="1"/>
  <c r="G829" i="2" s="1"/>
  <c r="F829" i="2" s="1"/>
  <c r="H829" i="2" s="1"/>
  <c r="I829" i="2" s="1"/>
  <c r="C830" i="2" s="1"/>
  <c r="B688" i="4"/>
  <c r="D688" i="4"/>
  <c r="E688" i="4" s="1"/>
  <c r="G688" i="4" s="1"/>
  <c r="F688" i="4" s="1"/>
  <c r="B696" i="6" l="1"/>
  <c r="D696" i="6"/>
  <c r="E696" i="6" s="1"/>
  <c r="G696" i="6" s="1"/>
  <c r="F696" i="6" s="1"/>
  <c r="H683" i="5"/>
  <c r="I683" i="5" s="1"/>
  <c r="C684" i="5" s="1"/>
  <c r="B830" i="2"/>
  <c r="D830" i="2"/>
  <c r="E830" i="2" s="1"/>
  <c r="G830" i="2" s="1"/>
  <c r="F830" i="2" s="1"/>
  <c r="H830" i="2" s="1"/>
  <c r="I830" i="2" s="1"/>
  <c r="C831" i="2" s="1"/>
  <c r="B831" i="2" s="1"/>
  <c r="H688" i="4"/>
  <c r="I688" i="4" s="1"/>
  <c r="C689" i="4" s="1"/>
  <c r="H696" i="6" l="1"/>
  <c r="I696" i="6" s="1"/>
  <c r="C697" i="6" s="1"/>
  <c r="D684" i="5"/>
  <c r="E684" i="5" s="1"/>
  <c r="G684" i="5" s="1"/>
  <c r="F684" i="5" s="1"/>
  <c r="H684" i="5" s="1"/>
  <c r="I684" i="5" s="1"/>
  <c r="C685" i="5" s="1"/>
  <c r="B684" i="5"/>
  <c r="D831" i="2"/>
  <c r="E831" i="2" s="1"/>
  <c r="G831" i="2" s="1"/>
  <c r="F831" i="2" s="1"/>
  <c r="H831" i="2" s="1"/>
  <c r="I831" i="2" s="1"/>
  <c r="C832" i="2" s="1"/>
  <c r="B832" i="2" s="1"/>
  <c r="D689" i="4"/>
  <c r="E689" i="4" s="1"/>
  <c r="G689" i="4" s="1"/>
  <c r="F689" i="4" s="1"/>
  <c r="B689" i="4"/>
  <c r="D697" i="6" l="1"/>
  <c r="E697" i="6" s="1"/>
  <c r="G697" i="6" s="1"/>
  <c r="F697" i="6" s="1"/>
  <c r="B697" i="6"/>
  <c r="D685" i="5"/>
  <c r="E685" i="5" s="1"/>
  <c r="G685" i="5" s="1"/>
  <c r="F685" i="5" s="1"/>
  <c r="B685" i="5"/>
  <c r="H689" i="4"/>
  <c r="I689" i="4" s="1"/>
  <c r="C690" i="4" s="1"/>
  <c r="D832" i="2"/>
  <c r="E832" i="2" s="1"/>
  <c r="G832" i="2" s="1"/>
  <c r="F832" i="2" s="1"/>
  <c r="H697" i="6" l="1"/>
  <c r="I697" i="6" s="1"/>
  <c r="C698" i="6" s="1"/>
  <c r="H685" i="5"/>
  <c r="I685" i="5" s="1"/>
  <c r="C686" i="5" s="1"/>
  <c r="D690" i="4"/>
  <c r="E690" i="4" s="1"/>
  <c r="G690" i="4" s="1"/>
  <c r="B690" i="4"/>
  <c r="H832" i="2"/>
  <c r="I832" i="2" s="1"/>
  <c r="C833" i="2" s="1"/>
  <c r="B833" i="2" s="1"/>
  <c r="D698" i="6" l="1"/>
  <c r="E698" i="6" s="1"/>
  <c r="G698" i="6" s="1"/>
  <c r="F698" i="6" s="1"/>
  <c r="B698" i="6"/>
  <c r="B686" i="5"/>
  <c r="D686" i="5"/>
  <c r="E686" i="5" s="1"/>
  <c r="G686" i="5" s="1"/>
  <c r="F686" i="5" s="1"/>
  <c r="F690" i="4"/>
  <c r="H690" i="4" s="1"/>
  <c r="I690" i="4" s="1"/>
  <c r="C691" i="4" s="1"/>
  <c r="D833" i="2"/>
  <c r="E833" i="2" s="1"/>
  <c r="G833" i="2" s="1"/>
  <c r="F833" i="2" s="1"/>
  <c r="H698" i="6" l="1"/>
  <c r="I698" i="6" s="1"/>
  <c r="C699" i="6" s="1"/>
  <c r="H686" i="5"/>
  <c r="I686" i="5" s="1"/>
  <c r="C687" i="5" s="1"/>
  <c r="B691" i="4"/>
  <c r="D691" i="4"/>
  <c r="E691" i="4" s="1"/>
  <c r="G691" i="4" s="1"/>
  <c r="F691" i="4" s="1"/>
  <c r="H691" i="4" s="1"/>
  <c r="I691" i="4" s="1"/>
  <c r="C692" i="4" s="1"/>
  <c r="H833" i="2"/>
  <c r="I833" i="2" s="1"/>
  <c r="C834" i="2" s="1"/>
  <c r="B834" i="2" s="1"/>
  <c r="B699" i="6" l="1"/>
  <c r="D699" i="6"/>
  <c r="E699" i="6" s="1"/>
  <c r="G699" i="6" s="1"/>
  <c r="F699" i="6" s="1"/>
  <c r="D687" i="5"/>
  <c r="E687" i="5" s="1"/>
  <c r="G687" i="5" s="1"/>
  <c r="F687" i="5" s="1"/>
  <c r="H687" i="5" s="1"/>
  <c r="I687" i="5" s="1"/>
  <c r="C688" i="5" s="1"/>
  <c r="B687" i="5"/>
  <c r="B692" i="4"/>
  <c r="D692" i="4"/>
  <c r="E692" i="4" s="1"/>
  <c r="G692" i="4" s="1"/>
  <c r="F692" i="4" s="1"/>
  <c r="D834" i="2"/>
  <c r="E834" i="2" s="1"/>
  <c r="G834" i="2" s="1"/>
  <c r="F834" i="2" s="1"/>
  <c r="H699" i="6" l="1"/>
  <c r="I699" i="6" s="1"/>
  <c r="C700" i="6" s="1"/>
  <c r="B688" i="5"/>
  <c r="D688" i="5"/>
  <c r="E688" i="5" s="1"/>
  <c r="G688" i="5" s="1"/>
  <c r="F688" i="5" s="1"/>
  <c r="H692" i="4"/>
  <c r="I692" i="4" s="1"/>
  <c r="C693" i="4" s="1"/>
  <c r="D693" i="4" s="1"/>
  <c r="E693" i="4" s="1"/>
  <c r="G693" i="4" s="1"/>
  <c r="H834" i="2"/>
  <c r="I834" i="2" s="1"/>
  <c r="C835" i="2" s="1"/>
  <c r="B835" i="2" s="1"/>
  <c r="B700" i="6" l="1"/>
  <c r="D700" i="6"/>
  <c r="E700" i="6" s="1"/>
  <c r="G700" i="6" s="1"/>
  <c r="F700" i="6" s="1"/>
  <c r="H688" i="5"/>
  <c r="I688" i="5" s="1"/>
  <c r="C689" i="5" s="1"/>
  <c r="F693" i="4"/>
  <c r="H693" i="4" s="1"/>
  <c r="I693" i="4" s="1"/>
  <c r="C694" i="4" s="1"/>
  <c r="B694" i="4" s="1"/>
  <c r="B693" i="4"/>
  <c r="D835" i="2"/>
  <c r="E835" i="2" s="1"/>
  <c r="G835" i="2" s="1"/>
  <c r="F835" i="2" s="1"/>
  <c r="H700" i="6" l="1"/>
  <c r="I700" i="6" s="1"/>
  <c r="C701" i="6" s="1"/>
  <c r="B689" i="5"/>
  <c r="D689" i="5"/>
  <c r="E689" i="5" s="1"/>
  <c r="G689" i="5" s="1"/>
  <c r="F689" i="5" s="1"/>
  <c r="H689" i="5" s="1"/>
  <c r="I689" i="5" s="1"/>
  <c r="C690" i="5" s="1"/>
  <c r="D694" i="4"/>
  <c r="E694" i="4" s="1"/>
  <c r="G694" i="4" s="1"/>
  <c r="F694" i="4" s="1"/>
  <c r="H835" i="2"/>
  <c r="I835" i="2" s="1"/>
  <c r="C836" i="2" s="1"/>
  <c r="B836" i="2" s="1"/>
  <c r="D701" i="6" l="1"/>
  <c r="E701" i="6" s="1"/>
  <c r="G701" i="6" s="1"/>
  <c r="F701" i="6" s="1"/>
  <c r="B701" i="6"/>
  <c r="D690" i="5"/>
  <c r="E690" i="5" s="1"/>
  <c r="G690" i="5" s="1"/>
  <c r="F690" i="5" s="1"/>
  <c r="H690" i="5" s="1"/>
  <c r="I690" i="5" s="1"/>
  <c r="C691" i="5" s="1"/>
  <c r="B690" i="5"/>
  <c r="H694" i="4"/>
  <c r="I694" i="4" s="1"/>
  <c r="C695" i="4" s="1"/>
  <c r="D836" i="2"/>
  <c r="E836" i="2" s="1"/>
  <c r="G836" i="2" s="1"/>
  <c r="F836" i="2" s="1"/>
  <c r="H701" i="6" l="1"/>
  <c r="I701" i="6" s="1"/>
  <c r="C702" i="6" s="1"/>
  <c r="D691" i="5"/>
  <c r="E691" i="5" s="1"/>
  <c r="G691" i="5" s="1"/>
  <c r="F691" i="5" s="1"/>
  <c r="B691" i="5"/>
  <c r="D695" i="4"/>
  <c r="E695" i="4" s="1"/>
  <c r="G695" i="4" s="1"/>
  <c r="B695" i="4"/>
  <c r="H836" i="2"/>
  <c r="I836" i="2" s="1"/>
  <c r="C837" i="2" s="1"/>
  <c r="B837" i="2" s="1"/>
  <c r="D702" i="6" l="1"/>
  <c r="E702" i="6" s="1"/>
  <c r="G702" i="6" s="1"/>
  <c r="F702" i="6" s="1"/>
  <c r="B702" i="6"/>
  <c r="H691" i="5"/>
  <c r="I691" i="5" s="1"/>
  <c r="C692" i="5" s="1"/>
  <c r="F695" i="4"/>
  <c r="H695" i="4" s="1"/>
  <c r="I695" i="4" s="1"/>
  <c r="C696" i="4" s="1"/>
  <c r="D837" i="2"/>
  <c r="E837" i="2" s="1"/>
  <c r="G837" i="2" s="1"/>
  <c r="F837" i="2" s="1"/>
  <c r="H702" i="6" l="1"/>
  <c r="I702" i="6" s="1"/>
  <c r="C703" i="6" s="1"/>
  <c r="B692" i="5"/>
  <c r="D692" i="5"/>
  <c r="E692" i="5" s="1"/>
  <c r="G692" i="5" s="1"/>
  <c r="F692" i="5" s="1"/>
  <c r="B696" i="4"/>
  <c r="D696" i="4"/>
  <c r="E696" i="4" s="1"/>
  <c r="G696" i="4" s="1"/>
  <c r="F696" i="4" s="1"/>
  <c r="H696" i="4" s="1"/>
  <c r="I696" i="4" s="1"/>
  <c r="C697" i="4" s="1"/>
  <c r="H837" i="2"/>
  <c r="I837" i="2" s="1"/>
  <c r="C838" i="2" s="1"/>
  <c r="B838" i="2" s="1"/>
  <c r="D703" i="6" l="1"/>
  <c r="E703" i="6" s="1"/>
  <c r="G703" i="6" s="1"/>
  <c r="F703" i="6" s="1"/>
  <c r="B703" i="6"/>
  <c r="H692" i="5"/>
  <c r="I692" i="5" s="1"/>
  <c r="C693" i="5" s="1"/>
  <c r="D697" i="4"/>
  <c r="E697" i="4" s="1"/>
  <c r="G697" i="4" s="1"/>
  <c r="F697" i="4" s="1"/>
  <c r="B697" i="4"/>
  <c r="D838" i="2"/>
  <c r="E838" i="2" s="1"/>
  <c r="G838" i="2" s="1"/>
  <c r="F838" i="2" s="1"/>
  <c r="H703" i="6" l="1"/>
  <c r="I703" i="6" s="1"/>
  <c r="C704" i="6" s="1"/>
  <c r="B693" i="5"/>
  <c r="D693" i="5"/>
  <c r="E693" i="5" s="1"/>
  <c r="G693" i="5" s="1"/>
  <c r="F693" i="5" s="1"/>
  <c r="H697" i="4"/>
  <c r="I697" i="4" s="1"/>
  <c r="C698" i="4" s="1"/>
  <c r="B698" i="4" s="1"/>
  <c r="H838" i="2"/>
  <c r="I838" i="2" s="1"/>
  <c r="C839" i="2" s="1"/>
  <c r="B839" i="2" s="1"/>
  <c r="D704" i="6" l="1"/>
  <c r="E704" i="6" s="1"/>
  <c r="G704" i="6" s="1"/>
  <c r="F704" i="6" s="1"/>
  <c r="B704" i="6"/>
  <c r="H693" i="5"/>
  <c r="I693" i="5" s="1"/>
  <c r="C694" i="5" s="1"/>
  <c r="D698" i="4"/>
  <c r="E698" i="4" s="1"/>
  <c r="G698" i="4" s="1"/>
  <c r="F698" i="4" s="1"/>
  <c r="D839" i="2"/>
  <c r="E839" i="2" s="1"/>
  <c r="G839" i="2" s="1"/>
  <c r="H704" i="6" l="1"/>
  <c r="I704" i="6" s="1"/>
  <c r="C705" i="6" s="1"/>
  <c r="D694" i="5"/>
  <c r="E694" i="5" s="1"/>
  <c r="G694" i="5" s="1"/>
  <c r="F694" i="5" s="1"/>
  <c r="B694" i="5"/>
  <c r="H698" i="4"/>
  <c r="I698" i="4" s="1"/>
  <c r="C699" i="4" s="1"/>
  <c r="F839" i="2"/>
  <c r="H839" i="2" s="1"/>
  <c r="I839" i="2" s="1"/>
  <c r="C840" i="2" s="1"/>
  <c r="B840" i="2" s="1"/>
  <c r="D705" i="6" l="1"/>
  <c r="E705" i="6" s="1"/>
  <c r="G705" i="6" s="1"/>
  <c r="F705" i="6" s="1"/>
  <c r="B705" i="6"/>
  <c r="H694" i="5"/>
  <c r="I694" i="5" s="1"/>
  <c r="C695" i="5" s="1"/>
  <c r="B699" i="4"/>
  <c r="D699" i="4"/>
  <c r="E699" i="4" s="1"/>
  <c r="G699" i="4" s="1"/>
  <c r="F699" i="4" s="1"/>
  <c r="D840" i="2"/>
  <c r="E840" i="2" s="1"/>
  <c r="G840" i="2" s="1"/>
  <c r="F840" i="2" s="1"/>
  <c r="H840" i="2" s="1"/>
  <c r="I840" i="2" s="1"/>
  <c r="C841" i="2" s="1"/>
  <c r="B841" i="2" s="1"/>
  <c r="H705" i="6" l="1"/>
  <c r="I705" i="6" s="1"/>
  <c r="C706" i="6" s="1"/>
  <c r="D695" i="5"/>
  <c r="E695" i="5" s="1"/>
  <c r="G695" i="5" s="1"/>
  <c r="F695" i="5" s="1"/>
  <c r="H695" i="5" s="1"/>
  <c r="I695" i="5" s="1"/>
  <c r="C696" i="5" s="1"/>
  <c r="B695" i="5"/>
  <c r="H699" i="4"/>
  <c r="I699" i="4" s="1"/>
  <c r="C700" i="4" s="1"/>
  <c r="D841" i="2"/>
  <c r="E841" i="2" s="1"/>
  <c r="G841" i="2" s="1"/>
  <c r="F841" i="2" s="1"/>
  <c r="B706" i="6" l="1"/>
  <c r="D706" i="6"/>
  <c r="E706" i="6" s="1"/>
  <c r="G706" i="6" s="1"/>
  <c r="F706" i="6" s="1"/>
  <c r="D696" i="5"/>
  <c r="E696" i="5" s="1"/>
  <c r="G696" i="5" s="1"/>
  <c r="F696" i="5" s="1"/>
  <c r="H696" i="5" s="1"/>
  <c r="I696" i="5" s="1"/>
  <c r="C697" i="5" s="1"/>
  <c r="B696" i="5"/>
  <c r="D700" i="4"/>
  <c r="E700" i="4" s="1"/>
  <c r="G700" i="4" s="1"/>
  <c r="B700" i="4"/>
  <c r="H841" i="2"/>
  <c r="I841" i="2" s="1"/>
  <c r="C842" i="2" s="1"/>
  <c r="B842" i="2" s="1"/>
  <c r="H706" i="6" l="1"/>
  <c r="I706" i="6" s="1"/>
  <c r="C707" i="6" s="1"/>
  <c r="D697" i="5"/>
  <c r="E697" i="5" s="1"/>
  <c r="G697" i="5" s="1"/>
  <c r="F697" i="5" s="1"/>
  <c r="B697" i="5"/>
  <c r="F700" i="4"/>
  <c r="H700" i="4" s="1"/>
  <c r="I700" i="4" s="1"/>
  <c r="C701" i="4" s="1"/>
  <c r="B701" i="4" s="1"/>
  <c r="D842" i="2"/>
  <c r="E842" i="2" s="1"/>
  <c r="G842" i="2" s="1"/>
  <c r="B707" i="6" l="1"/>
  <c r="D707" i="6"/>
  <c r="E707" i="6" s="1"/>
  <c r="G707" i="6" s="1"/>
  <c r="F707" i="6" s="1"/>
  <c r="H697" i="5"/>
  <c r="I697" i="5" s="1"/>
  <c r="C698" i="5" s="1"/>
  <c r="D701" i="4"/>
  <c r="E701" i="4" s="1"/>
  <c r="G701" i="4" s="1"/>
  <c r="F701" i="4" s="1"/>
  <c r="H701" i="4" s="1"/>
  <c r="I701" i="4" s="1"/>
  <c r="C702" i="4" s="1"/>
  <c r="D702" i="4" s="1"/>
  <c r="E702" i="4" s="1"/>
  <c r="G702" i="4" s="1"/>
  <c r="F842" i="2"/>
  <c r="H842" i="2" s="1"/>
  <c r="I842" i="2" s="1"/>
  <c r="C843" i="2" s="1"/>
  <c r="B843" i="2" s="1"/>
  <c r="H707" i="6" l="1"/>
  <c r="I707" i="6" s="1"/>
  <c r="C708" i="6" s="1"/>
  <c r="D698" i="5"/>
  <c r="E698" i="5" s="1"/>
  <c r="G698" i="5" s="1"/>
  <c r="F698" i="5" s="1"/>
  <c r="B698" i="5"/>
  <c r="B702" i="4"/>
  <c r="F702" i="4"/>
  <c r="H702" i="4" s="1"/>
  <c r="I702" i="4" s="1"/>
  <c r="C703" i="4" s="1"/>
  <c r="D703" i="4" s="1"/>
  <c r="E703" i="4" s="1"/>
  <c r="G703" i="4" s="1"/>
  <c r="D843" i="2"/>
  <c r="E843" i="2" s="1"/>
  <c r="G843" i="2" s="1"/>
  <c r="F843" i="2" s="1"/>
  <c r="H843" i="2" s="1"/>
  <c r="I843" i="2" s="1"/>
  <c r="C844" i="2" s="1"/>
  <c r="B844" i="2" s="1"/>
  <c r="B708" i="6" l="1"/>
  <c r="D708" i="6"/>
  <c r="E708" i="6" s="1"/>
  <c r="G708" i="6" s="1"/>
  <c r="F708" i="6" s="1"/>
  <c r="H698" i="5"/>
  <c r="I698" i="5" s="1"/>
  <c r="C699" i="5" s="1"/>
  <c r="B703" i="4"/>
  <c r="F703" i="4"/>
  <c r="H703" i="4" s="1"/>
  <c r="I703" i="4" s="1"/>
  <c r="C704" i="4" s="1"/>
  <c r="D844" i="2"/>
  <c r="E844" i="2" s="1"/>
  <c r="G844" i="2" s="1"/>
  <c r="F844" i="2" s="1"/>
  <c r="H708" i="6" l="1"/>
  <c r="I708" i="6" s="1"/>
  <c r="C709" i="6" s="1"/>
  <c r="D699" i="5"/>
  <c r="E699" i="5" s="1"/>
  <c r="G699" i="5" s="1"/>
  <c r="F699" i="5" s="1"/>
  <c r="B699" i="5"/>
  <c r="D704" i="4"/>
  <c r="E704" i="4" s="1"/>
  <c r="G704" i="4" s="1"/>
  <c r="F704" i="4" s="1"/>
  <c r="B704" i="4"/>
  <c r="H844" i="2"/>
  <c r="I844" i="2" s="1"/>
  <c r="C845" i="2" s="1"/>
  <c r="B845" i="2" s="1"/>
  <c r="B709" i="6" l="1"/>
  <c r="D709" i="6"/>
  <c r="E709" i="6" s="1"/>
  <c r="G709" i="6" s="1"/>
  <c r="F709" i="6" s="1"/>
  <c r="H699" i="5"/>
  <c r="I699" i="5" s="1"/>
  <c r="C700" i="5" s="1"/>
  <c r="H704" i="4"/>
  <c r="I704" i="4" s="1"/>
  <c r="C705" i="4" s="1"/>
  <c r="D845" i="2"/>
  <c r="E845" i="2" s="1"/>
  <c r="G845" i="2" s="1"/>
  <c r="F845" i="2" s="1"/>
  <c r="H709" i="6" l="1"/>
  <c r="I709" i="6" s="1"/>
  <c r="C710" i="6" s="1"/>
  <c r="B700" i="5"/>
  <c r="D700" i="5"/>
  <c r="E700" i="5" s="1"/>
  <c r="G700" i="5" s="1"/>
  <c r="F700" i="5" s="1"/>
  <c r="B705" i="4"/>
  <c r="D705" i="4"/>
  <c r="E705" i="4" s="1"/>
  <c r="G705" i="4" s="1"/>
  <c r="F705" i="4" s="1"/>
  <c r="H845" i="2"/>
  <c r="I845" i="2" s="1"/>
  <c r="C846" i="2" s="1"/>
  <c r="B846" i="2" s="1"/>
  <c r="D710" i="6" l="1"/>
  <c r="E710" i="6" s="1"/>
  <c r="G710" i="6" s="1"/>
  <c r="F710" i="6" s="1"/>
  <c r="B710" i="6"/>
  <c r="H700" i="5"/>
  <c r="I700" i="5" s="1"/>
  <c r="C701" i="5" s="1"/>
  <c r="H705" i="4"/>
  <c r="I705" i="4" s="1"/>
  <c r="C706" i="4" s="1"/>
  <c r="B706" i="4" s="1"/>
  <c r="D846" i="2"/>
  <c r="E846" i="2" s="1"/>
  <c r="G846" i="2" s="1"/>
  <c r="F846" i="2" s="1"/>
  <c r="H710" i="6" l="1"/>
  <c r="I710" i="6" s="1"/>
  <c r="C711" i="6" s="1"/>
  <c r="B701" i="5"/>
  <c r="D701" i="5"/>
  <c r="E701" i="5" s="1"/>
  <c r="G701" i="5" s="1"/>
  <c r="F701" i="5" s="1"/>
  <c r="D706" i="4"/>
  <c r="E706" i="4" s="1"/>
  <c r="G706" i="4" s="1"/>
  <c r="F706" i="4" s="1"/>
  <c r="H846" i="2"/>
  <c r="I846" i="2" s="1"/>
  <c r="C847" i="2" s="1"/>
  <c r="B847" i="2" s="1"/>
  <c r="D711" i="6" l="1"/>
  <c r="E711" i="6" s="1"/>
  <c r="G711" i="6" s="1"/>
  <c r="F711" i="6" s="1"/>
  <c r="B711" i="6"/>
  <c r="H701" i="5"/>
  <c r="I701" i="5" s="1"/>
  <c r="C702" i="5" s="1"/>
  <c r="H706" i="4"/>
  <c r="I706" i="4" s="1"/>
  <c r="C707" i="4" s="1"/>
  <c r="B707" i="4" s="1"/>
  <c r="D847" i="2"/>
  <c r="E847" i="2" s="1"/>
  <c r="G847" i="2" s="1"/>
  <c r="F847" i="2" s="1"/>
  <c r="H711" i="6" l="1"/>
  <c r="I711" i="6" s="1"/>
  <c r="C712" i="6" s="1"/>
  <c r="D702" i="5"/>
  <c r="E702" i="5" s="1"/>
  <c r="G702" i="5" s="1"/>
  <c r="F702" i="5" s="1"/>
  <c r="B702" i="5"/>
  <c r="D707" i="4"/>
  <c r="E707" i="4" s="1"/>
  <c r="G707" i="4" s="1"/>
  <c r="F707" i="4" s="1"/>
  <c r="H847" i="2"/>
  <c r="I847" i="2" s="1"/>
  <c r="C848" i="2" s="1"/>
  <c r="B712" i="6" l="1"/>
  <c r="D712" i="6"/>
  <c r="E712" i="6" s="1"/>
  <c r="G712" i="6" s="1"/>
  <c r="F712" i="6" s="1"/>
  <c r="H702" i="5"/>
  <c r="I702" i="5" s="1"/>
  <c r="C703" i="5" s="1"/>
  <c r="D848" i="2"/>
  <c r="E848" i="2" s="1"/>
  <c r="G848" i="2" s="1"/>
  <c r="F848" i="2" s="1"/>
  <c r="H848" i="2" s="1"/>
  <c r="I848" i="2" s="1"/>
  <c r="C849" i="2" s="1"/>
  <c r="B849" i="2" s="1"/>
  <c r="B848" i="2"/>
  <c r="H707" i="4"/>
  <c r="I707" i="4" s="1"/>
  <c r="C708" i="4" s="1"/>
  <c r="H712" i="6" l="1"/>
  <c r="I712" i="6" s="1"/>
  <c r="C713" i="6" s="1"/>
  <c r="D703" i="5"/>
  <c r="E703" i="5" s="1"/>
  <c r="G703" i="5" s="1"/>
  <c r="F703" i="5" s="1"/>
  <c r="B703" i="5"/>
  <c r="B708" i="4"/>
  <c r="D708" i="4"/>
  <c r="E708" i="4" s="1"/>
  <c r="G708" i="4" s="1"/>
  <c r="D849" i="2"/>
  <c r="E849" i="2" s="1"/>
  <c r="G849" i="2" s="1"/>
  <c r="F849" i="2" s="1"/>
  <c r="B713" i="6" l="1"/>
  <c r="D713" i="6"/>
  <c r="E713" i="6" s="1"/>
  <c r="G713" i="6" s="1"/>
  <c r="F713" i="6" s="1"/>
  <c r="H703" i="5"/>
  <c r="I703" i="5" s="1"/>
  <c r="C704" i="5" s="1"/>
  <c r="F708" i="4"/>
  <c r="H708" i="4" s="1"/>
  <c r="I708" i="4" s="1"/>
  <c r="C709" i="4" s="1"/>
  <c r="H849" i="2"/>
  <c r="I849" i="2" s="1"/>
  <c r="C850" i="2" s="1"/>
  <c r="B850" i="2" s="1"/>
  <c r="H713" i="6" l="1"/>
  <c r="I713" i="6" s="1"/>
  <c r="C714" i="6" s="1"/>
  <c r="B704" i="5"/>
  <c r="D704" i="5"/>
  <c r="E704" i="5" s="1"/>
  <c r="G704" i="5" s="1"/>
  <c r="F704" i="5" s="1"/>
  <c r="D709" i="4"/>
  <c r="E709" i="4" s="1"/>
  <c r="G709" i="4" s="1"/>
  <c r="F709" i="4" s="1"/>
  <c r="H709" i="4" s="1"/>
  <c r="I709" i="4" s="1"/>
  <c r="C710" i="4" s="1"/>
  <c r="B709" i="4"/>
  <c r="D850" i="2"/>
  <c r="E850" i="2" s="1"/>
  <c r="G850" i="2" s="1"/>
  <c r="F850" i="2" s="1"/>
  <c r="D714" i="6" l="1"/>
  <c r="E714" i="6" s="1"/>
  <c r="G714" i="6" s="1"/>
  <c r="F714" i="6" s="1"/>
  <c r="B714" i="6"/>
  <c r="H704" i="5"/>
  <c r="I704" i="5" s="1"/>
  <c r="C705" i="5" s="1"/>
  <c r="D710" i="4"/>
  <c r="E710" i="4" s="1"/>
  <c r="G710" i="4" s="1"/>
  <c r="F710" i="4" s="1"/>
  <c r="H710" i="4" s="1"/>
  <c r="I710" i="4" s="1"/>
  <c r="C711" i="4" s="1"/>
  <c r="B710" i="4"/>
  <c r="H850" i="2"/>
  <c r="I850" i="2" s="1"/>
  <c r="C851" i="2" s="1"/>
  <c r="B851" i="2" s="1"/>
  <c r="H714" i="6" l="1"/>
  <c r="I714" i="6" s="1"/>
  <c r="C715" i="6" s="1"/>
  <c r="B705" i="5"/>
  <c r="D705" i="5"/>
  <c r="E705" i="5" s="1"/>
  <c r="G705" i="5" s="1"/>
  <c r="F705" i="5" s="1"/>
  <c r="H705" i="5" s="1"/>
  <c r="I705" i="5" s="1"/>
  <c r="C706" i="5" s="1"/>
  <c r="B711" i="4"/>
  <c r="D711" i="4"/>
  <c r="E711" i="4" s="1"/>
  <c r="G711" i="4" s="1"/>
  <c r="D851" i="2"/>
  <c r="E851" i="2" s="1"/>
  <c r="G851" i="2" s="1"/>
  <c r="F851" i="2" s="1"/>
  <c r="D715" i="6" l="1"/>
  <c r="E715" i="6" s="1"/>
  <c r="G715" i="6" s="1"/>
  <c r="F715" i="6" s="1"/>
  <c r="B715" i="6"/>
  <c r="D706" i="5"/>
  <c r="E706" i="5" s="1"/>
  <c r="G706" i="5" s="1"/>
  <c r="F706" i="5" s="1"/>
  <c r="B706" i="5"/>
  <c r="F711" i="4"/>
  <c r="H711" i="4" s="1"/>
  <c r="I711" i="4" s="1"/>
  <c r="C712" i="4" s="1"/>
  <c r="H851" i="2"/>
  <c r="I851" i="2" s="1"/>
  <c r="C852" i="2" s="1"/>
  <c r="B852" i="2" s="1"/>
  <c r="H715" i="6" l="1"/>
  <c r="I715" i="6" s="1"/>
  <c r="C716" i="6" s="1"/>
  <c r="H706" i="5"/>
  <c r="I706" i="5" s="1"/>
  <c r="C707" i="5" s="1"/>
  <c r="B712" i="4"/>
  <c r="D712" i="4"/>
  <c r="E712" i="4" s="1"/>
  <c r="G712" i="4" s="1"/>
  <c r="F712" i="4" s="1"/>
  <c r="H712" i="4" s="1"/>
  <c r="I712" i="4" s="1"/>
  <c r="C713" i="4" s="1"/>
  <c r="D852" i="2"/>
  <c r="E852" i="2" s="1"/>
  <c r="G852" i="2" s="1"/>
  <c r="F852" i="2" s="1"/>
  <c r="B716" i="6" l="1"/>
  <c r="D716" i="6"/>
  <c r="E716" i="6" s="1"/>
  <c r="G716" i="6" s="1"/>
  <c r="F716" i="6" s="1"/>
  <c r="B707" i="5"/>
  <c r="D707" i="5"/>
  <c r="E707" i="5" s="1"/>
  <c r="G707" i="5" s="1"/>
  <c r="F707" i="5" s="1"/>
  <c r="B713" i="4"/>
  <c r="D713" i="4"/>
  <c r="E713" i="4" s="1"/>
  <c r="G713" i="4" s="1"/>
  <c r="F713" i="4" s="1"/>
  <c r="H713" i="4" s="1"/>
  <c r="I713" i="4" s="1"/>
  <c r="C714" i="4" s="1"/>
  <c r="D714" i="4" s="1"/>
  <c r="E714" i="4" s="1"/>
  <c r="G714" i="4" s="1"/>
  <c r="H852" i="2"/>
  <c r="I852" i="2" s="1"/>
  <c r="C853" i="2" s="1"/>
  <c r="B853" i="2" s="1"/>
  <c r="H716" i="6" l="1"/>
  <c r="I716" i="6" s="1"/>
  <c r="C717" i="6" s="1"/>
  <c r="H707" i="5"/>
  <c r="I707" i="5" s="1"/>
  <c r="C708" i="5" s="1"/>
  <c r="F714" i="4"/>
  <c r="H714" i="4" s="1"/>
  <c r="I714" i="4" s="1"/>
  <c r="C715" i="4" s="1"/>
  <c r="B715" i="4" s="1"/>
  <c r="B714" i="4"/>
  <c r="D853" i="2"/>
  <c r="E853" i="2" s="1"/>
  <c r="G853" i="2" s="1"/>
  <c r="B717" i="6" l="1"/>
  <c r="D717" i="6"/>
  <c r="E717" i="6" s="1"/>
  <c r="G717" i="6" s="1"/>
  <c r="F717" i="6" s="1"/>
  <c r="D708" i="5"/>
  <c r="E708" i="5" s="1"/>
  <c r="G708" i="5" s="1"/>
  <c r="F708" i="5" s="1"/>
  <c r="B708" i="5"/>
  <c r="D715" i="4"/>
  <c r="E715" i="4" s="1"/>
  <c r="G715" i="4" s="1"/>
  <c r="F715" i="4" s="1"/>
  <c r="F853" i="2"/>
  <c r="H853" i="2" s="1"/>
  <c r="I853" i="2" s="1"/>
  <c r="C854" i="2" s="1"/>
  <c r="B854" i="2" s="1"/>
  <c r="H717" i="6" l="1"/>
  <c r="I717" i="6" s="1"/>
  <c r="C718" i="6" s="1"/>
  <c r="H708" i="5"/>
  <c r="I708" i="5" s="1"/>
  <c r="C709" i="5" s="1"/>
  <c r="H715" i="4"/>
  <c r="I715" i="4" s="1"/>
  <c r="C716" i="4" s="1"/>
  <c r="D716" i="4" s="1"/>
  <c r="E716" i="4" s="1"/>
  <c r="G716" i="4" s="1"/>
  <c r="D854" i="2"/>
  <c r="E854" i="2" s="1"/>
  <c r="G854" i="2" s="1"/>
  <c r="F854" i="2" s="1"/>
  <c r="H854" i="2" s="1"/>
  <c r="I854" i="2" s="1"/>
  <c r="C855" i="2" s="1"/>
  <c r="B855" i="2" s="1"/>
  <c r="D718" i="6" l="1"/>
  <c r="E718" i="6" s="1"/>
  <c r="G718" i="6" s="1"/>
  <c r="F718" i="6" s="1"/>
  <c r="B718" i="6"/>
  <c r="B709" i="5"/>
  <c r="D709" i="5"/>
  <c r="E709" i="5" s="1"/>
  <c r="G709" i="5" s="1"/>
  <c r="F709" i="5" s="1"/>
  <c r="H709" i="5" s="1"/>
  <c r="I709" i="5" s="1"/>
  <c r="C710" i="5" s="1"/>
  <c r="F716" i="4"/>
  <c r="H716" i="4" s="1"/>
  <c r="I716" i="4" s="1"/>
  <c r="C717" i="4" s="1"/>
  <c r="D717" i="4" s="1"/>
  <c r="E717" i="4" s="1"/>
  <c r="G717" i="4" s="1"/>
  <c r="B716" i="4"/>
  <c r="D855" i="2"/>
  <c r="E855" i="2" s="1"/>
  <c r="G855" i="2" s="1"/>
  <c r="F855" i="2" s="1"/>
  <c r="H718" i="6" l="1"/>
  <c r="I718" i="6" s="1"/>
  <c r="C719" i="6" s="1"/>
  <c r="B710" i="5"/>
  <c r="D710" i="5"/>
  <c r="E710" i="5" s="1"/>
  <c r="G710" i="5" s="1"/>
  <c r="F710" i="5" s="1"/>
  <c r="B717" i="4"/>
  <c r="F717" i="4"/>
  <c r="H717" i="4" s="1"/>
  <c r="I717" i="4" s="1"/>
  <c r="C718" i="4" s="1"/>
  <c r="H855" i="2"/>
  <c r="I855" i="2" s="1"/>
  <c r="C856" i="2" s="1"/>
  <c r="B856" i="2" s="1"/>
  <c r="D719" i="6" l="1"/>
  <c r="E719" i="6" s="1"/>
  <c r="G719" i="6" s="1"/>
  <c r="F719" i="6" s="1"/>
  <c r="B719" i="6"/>
  <c r="H710" i="5"/>
  <c r="I710" i="5" s="1"/>
  <c r="C711" i="5" s="1"/>
  <c r="D718" i="4"/>
  <c r="E718" i="4" s="1"/>
  <c r="G718" i="4" s="1"/>
  <c r="B718" i="4"/>
  <c r="D856" i="2"/>
  <c r="E856" i="2" s="1"/>
  <c r="G856" i="2" s="1"/>
  <c r="F856" i="2" s="1"/>
  <c r="H719" i="6" l="1"/>
  <c r="I719" i="6" s="1"/>
  <c r="C720" i="6" s="1"/>
  <c r="D711" i="5"/>
  <c r="E711" i="5" s="1"/>
  <c r="G711" i="5" s="1"/>
  <c r="F711" i="5" s="1"/>
  <c r="B711" i="5"/>
  <c r="F718" i="4"/>
  <c r="H718" i="4" s="1"/>
  <c r="I718" i="4" s="1"/>
  <c r="C719" i="4" s="1"/>
  <c r="H856" i="2"/>
  <c r="I856" i="2" s="1"/>
  <c r="C857" i="2" s="1"/>
  <c r="B857" i="2" s="1"/>
  <c r="D720" i="6" l="1"/>
  <c r="E720" i="6" s="1"/>
  <c r="G720" i="6" s="1"/>
  <c r="F720" i="6" s="1"/>
  <c r="B720" i="6"/>
  <c r="H711" i="5"/>
  <c r="I711" i="5" s="1"/>
  <c r="C712" i="5" s="1"/>
  <c r="B719" i="4"/>
  <c r="D719" i="4"/>
  <c r="E719" i="4" s="1"/>
  <c r="G719" i="4" s="1"/>
  <c r="F719" i="4" s="1"/>
  <c r="H719" i="4" s="1"/>
  <c r="I719" i="4" s="1"/>
  <c r="C720" i="4" s="1"/>
  <c r="D857" i="2"/>
  <c r="E857" i="2" s="1"/>
  <c r="G857" i="2" s="1"/>
  <c r="F857" i="2" s="1"/>
  <c r="H720" i="6" l="1"/>
  <c r="I720" i="6" s="1"/>
  <c r="C721" i="6" s="1"/>
  <c r="D712" i="5"/>
  <c r="E712" i="5" s="1"/>
  <c r="G712" i="5" s="1"/>
  <c r="F712" i="5" s="1"/>
  <c r="H712" i="5" s="1"/>
  <c r="I712" i="5" s="1"/>
  <c r="C713" i="5" s="1"/>
  <c r="B712" i="5"/>
  <c r="D720" i="4"/>
  <c r="E720" i="4" s="1"/>
  <c r="G720" i="4" s="1"/>
  <c r="F720" i="4" s="1"/>
  <c r="B720" i="4"/>
  <c r="H857" i="2"/>
  <c r="I857" i="2" s="1"/>
  <c r="C858" i="2" s="1"/>
  <c r="B858" i="2" s="1"/>
  <c r="D721" i="6" l="1"/>
  <c r="E721" i="6" s="1"/>
  <c r="G721" i="6" s="1"/>
  <c r="F721" i="6" s="1"/>
  <c r="B721" i="6"/>
  <c r="D713" i="5"/>
  <c r="E713" i="5" s="1"/>
  <c r="G713" i="5" s="1"/>
  <c r="F713" i="5" s="1"/>
  <c r="B713" i="5"/>
  <c r="H720" i="4"/>
  <c r="I720" i="4" s="1"/>
  <c r="C721" i="4" s="1"/>
  <c r="D858" i="2"/>
  <c r="E858" i="2" s="1"/>
  <c r="G858" i="2" s="1"/>
  <c r="F858" i="2" s="1"/>
  <c r="H721" i="6" l="1"/>
  <c r="I721" i="6" s="1"/>
  <c r="C722" i="6" s="1"/>
  <c r="H713" i="5"/>
  <c r="I713" i="5" s="1"/>
  <c r="C714" i="5" s="1"/>
  <c r="D721" i="4"/>
  <c r="E721" i="4" s="1"/>
  <c r="G721" i="4" s="1"/>
  <c r="F721" i="4" s="1"/>
  <c r="B721" i="4"/>
  <c r="H858" i="2"/>
  <c r="I858" i="2" s="1"/>
  <c r="C859" i="2" s="1"/>
  <c r="B859" i="2" s="1"/>
  <c r="D722" i="6" l="1"/>
  <c r="E722" i="6" s="1"/>
  <c r="G722" i="6" s="1"/>
  <c r="F722" i="6" s="1"/>
  <c r="B722" i="6"/>
  <c r="D714" i="5"/>
  <c r="E714" i="5" s="1"/>
  <c r="G714" i="5" s="1"/>
  <c r="F714" i="5" s="1"/>
  <c r="B714" i="5"/>
  <c r="H721" i="4"/>
  <c r="I721" i="4" s="1"/>
  <c r="C722" i="4" s="1"/>
  <c r="D722" i="4" s="1"/>
  <c r="E722" i="4" s="1"/>
  <c r="G722" i="4" s="1"/>
  <c r="D859" i="2"/>
  <c r="E859" i="2" s="1"/>
  <c r="G859" i="2" s="1"/>
  <c r="F859" i="2" s="1"/>
  <c r="H722" i="6" l="1"/>
  <c r="I722" i="6" s="1"/>
  <c r="C723" i="6" s="1"/>
  <c r="H714" i="5"/>
  <c r="I714" i="5" s="1"/>
  <c r="C715" i="5" s="1"/>
  <c r="B722" i="4"/>
  <c r="F722" i="4"/>
  <c r="H722" i="4" s="1"/>
  <c r="I722" i="4" s="1"/>
  <c r="C723" i="4" s="1"/>
  <c r="B723" i="4" s="1"/>
  <c r="H859" i="2"/>
  <c r="I859" i="2" s="1"/>
  <c r="C860" i="2" s="1"/>
  <c r="B860" i="2" s="1"/>
  <c r="B723" i="6" l="1"/>
  <c r="D723" i="6"/>
  <c r="E723" i="6" s="1"/>
  <c r="G723" i="6" s="1"/>
  <c r="F723" i="6" s="1"/>
  <c r="D715" i="5"/>
  <c r="E715" i="5" s="1"/>
  <c r="G715" i="5" s="1"/>
  <c r="F715" i="5" s="1"/>
  <c r="H715" i="5" s="1"/>
  <c r="I715" i="5" s="1"/>
  <c r="C716" i="5" s="1"/>
  <c r="B715" i="5"/>
  <c r="D723" i="4"/>
  <c r="E723" i="4" s="1"/>
  <c r="G723" i="4" s="1"/>
  <c r="F723" i="4" s="1"/>
  <c r="D860" i="2"/>
  <c r="E860" i="2" s="1"/>
  <c r="G860" i="2" s="1"/>
  <c r="F860" i="2" s="1"/>
  <c r="H723" i="6" l="1"/>
  <c r="I723" i="6" s="1"/>
  <c r="C724" i="6" s="1"/>
  <c r="D716" i="5"/>
  <c r="E716" i="5" s="1"/>
  <c r="G716" i="5" s="1"/>
  <c r="F716" i="5" s="1"/>
  <c r="B716" i="5"/>
  <c r="H723" i="4"/>
  <c r="I723" i="4" s="1"/>
  <c r="C724" i="4" s="1"/>
  <c r="H860" i="2"/>
  <c r="I860" i="2" s="1"/>
  <c r="C861" i="2" s="1"/>
  <c r="B861" i="2" s="1"/>
  <c r="D724" i="6" l="1"/>
  <c r="E724" i="6" s="1"/>
  <c r="G724" i="6" s="1"/>
  <c r="F724" i="6" s="1"/>
  <c r="B724" i="6"/>
  <c r="H716" i="5"/>
  <c r="I716" i="5" s="1"/>
  <c r="C717" i="5" s="1"/>
  <c r="B724" i="4"/>
  <c r="D724" i="4"/>
  <c r="E724" i="4" s="1"/>
  <c r="G724" i="4" s="1"/>
  <c r="F724" i="4" s="1"/>
  <c r="D861" i="2"/>
  <c r="E861" i="2" s="1"/>
  <c r="G861" i="2" s="1"/>
  <c r="F861" i="2" s="1"/>
  <c r="H724" i="6" l="1"/>
  <c r="I724" i="6" s="1"/>
  <c r="C725" i="6" s="1"/>
  <c r="D717" i="5"/>
  <c r="E717" i="5" s="1"/>
  <c r="G717" i="5" s="1"/>
  <c r="F717" i="5" s="1"/>
  <c r="B717" i="5"/>
  <c r="H724" i="4"/>
  <c r="I724" i="4" s="1"/>
  <c r="C725" i="4" s="1"/>
  <c r="B725" i="4" s="1"/>
  <c r="H861" i="2"/>
  <c r="I861" i="2" s="1"/>
  <c r="C862" i="2" s="1"/>
  <c r="B862" i="2" s="1"/>
  <c r="B725" i="6" l="1"/>
  <c r="D725" i="6"/>
  <c r="E725" i="6" s="1"/>
  <c r="G725" i="6" s="1"/>
  <c r="F725" i="6" s="1"/>
  <c r="H717" i="5"/>
  <c r="I717" i="5" s="1"/>
  <c r="C718" i="5" s="1"/>
  <c r="D725" i="4"/>
  <c r="E725" i="4" s="1"/>
  <c r="G725" i="4" s="1"/>
  <c r="F725" i="4" s="1"/>
  <c r="D862" i="2"/>
  <c r="E862" i="2" s="1"/>
  <c r="G862" i="2" s="1"/>
  <c r="H725" i="6" l="1"/>
  <c r="I725" i="6" s="1"/>
  <c r="C726" i="6" s="1"/>
  <c r="D718" i="5"/>
  <c r="E718" i="5" s="1"/>
  <c r="G718" i="5" s="1"/>
  <c r="F718" i="5" s="1"/>
  <c r="B718" i="5"/>
  <c r="H725" i="4"/>
  <c r="I725" i="4" s="1"/>
  <c r="C726" i="4" s="1"/>
  <c r="B726" i="4" s="1"/>
  <c r="F862" i="2"/>
  <c r="H862" i="2" s="1"/>
  <c r="I862" i="2" s="1"/>
  <c r="C863" i="2" s="1"/>
  <c r="B863" i="2" s="1"/>
  <c r="D726" i="6" l="1"/>
  <c r="E726" i="6" s="1"/>
  <c r="G726" i="6" s="1"/>
  <c r="F726" i="6" s="1"/>
  <c r="B726" i="6"/>
  <c r="H718" i="5"/>
  <c r="I718" i="5" s="1"/>
  <c r="C719" i="5" s="1"/>
  <c r="D726" i="4"/>
  <c r="E726" i="4" s="1"/>
  <c r="G726" i="4" s="1"/>
  <c r="F726" i="4" s="1"/>
  <c r="D863" i="2"/>
  <c r="E863" i="2" s="1"/>
  <c r="G863" i="2" s="1"/>
  <c r="F863" i="2" s="1"/>
  <c r="H863" i="2" s="1"/>
  <c r="I863" i="2" s="1"/>
  <c r="C864" i="2" s="1"/>
  <c r="B864" i="2" s="1"/>
  <c r="H726" i="6" l="1"/>
  <c r="I726" i="6" s="1"/>
  <c r="C727" i="6" s="1"/>
  <c r="D719" i="5"/>
  <c r="E719" i="5" s="1"/>
  <c r="G719" i="5" s="1"/>
  <c r="F719" i="5" s="1"/>
  <c r="B719" i="5"/>
  <c r="H726" i="4"/>
  <c r="I726" i="4" s="1"/>
  <c r="C727" i="4" s="1"/>
  <c r="D727" i="4" s="1"/>
  <c r="E727" i="4" s="1"/>
  <c r="G727" i="4" s="1"/>
  <c r="D864" i="2"/>
  <c r="E864" i="2" s="1"/>
  <c r="G864" i="2" s="1"/>
  <c r="F864" i="2" s="1"/>
  <c r="D727" i="6" l="1"/>
  <c r="E727" i="6" s="1"/>
  <c r="G727" i="6" s="1"/>
  <c r="F727" i="6" s="1"/>
  <c r="B727" i="6"/>
  <c r="H719" i="5"/>
  <c r="I719" i="5" s="1"/>
  <c r="C720" i="5" s="1"/>
  <c r="F727" i="4"/>
  <c r="H727" i="4" s="1"/>
  <c r="I727" i="4" s="1"/>
  <c r="C728" i="4" s="1"/>
  <c r="B728" i="4" s="1"/>
  <c r="B727" i="4"/>
  <c r="H864" i="2"/>
  <c r="I864" i="2" s="1"/>
  <c r="C865" i="2" s="1"/>
  <c r="B865" i="2" s="1"/>
  <c r="H727" i="6" l="1"/>
  <c r="I727" i="6" s="1"/>
  <c r="C728" i="6" s="1"/>
  <c r="B720" i="5"/>
  <c r="D720" i="5"/>
  <c r="E720" i="5" s="1"/>
  <c r="G720" i="5" s="1"/>
  <c r="F720" i="5" s="1"/>
  <c r="D728" i="4"/>
  <c r="E728" i="4" s="1"/>
  <c r="G728" i="4" s="1"/>
  <c r="F728" i="4" s="1"/>
  <c r="D865" i="2"/>
  <c r="E865" i="2" s="1"/>
  <c r="G865" i="2" s="1"/>
  <c r="F865" i="2" s="1"/>
  <c r="D728" i="6" l="1"/>
  <c r="E728" i="6" s="1"/>
  <c r="G728" i="6" s="1"/>
  <c r="F728" i="6" s="1"/>
  <c r="B728" i="6"/>
  <c r="H720" i="5"/>
  <c r="I720" i="5" s="1"/>
  <c r="C721" i="5" s="1"/>
  <c r="H728" i="4"/>
  <c r="I728" i="4" s="1"/>
  <c r="C729" i="4" s="1"/>
  <c r="H865" i="2"/>
  <c r="I865" i="2" s="1"/>
  <c r="C866" i="2" s="1"/>
  <c r="B866" i="2" s="1"/>
  <c r="H728" i="6" l="1"/>
  <c r="I728" i="6" s="1"/>
  <c r="C729" i="6" s="1"/>
  <c r="B721" i="5"/>
  <c r="D721" i="5"/>
  <c r="E721" i="5" s="1"/>
  <c r="G721" i="5" s="1"/>
  <c r="F721" i="5" s="1"/>
  <c r="D729" i="4"/>
  <c r="E729" i="4" s="1"/>
  <c r="G729" i="4" s="1"/>
  <c r="B729" i="4"/>
  <c r="D866" i="2"/>
  <c r="E866" i="2" s="1"/>
  <c r="G866" i="2" s="1"/>
  <c r="F866" i="2" s="1"/>
  <c r="D729" i="6" l="1"/>
  <c r="E729" i="6" s="1"/>
  <c r="G729" i="6" s="1"/>
  <c r="F729" i="6" s="1"/>
  <c r="B729" i="6"/>
  <c r="H721" i="5"/>
  <c r="I721" i="5" s="1"/>
  <c r="C722" i="5" s="1"/>
  <c r="F729" i="4"/>
  <c r="H729" i="4" s="1"/>
  <c r="I729" i="4" s="1"/>
  <c r="C730" i="4" s="1"/>
  <c r="H866" i="2"/>
  <c r="I866" i="2" s="1"/>
  <c r="C867" i="2" s="1"/>
  <c r="H729" i="6" l="1"/>
  <c r="I729" i="6" s="1"/>
  <c r="C730" i="6" s="1"/>
  <c r="B722" i="5"/>
  <c r="D722" i="5"/>
  <c r="E722" i="5" s="1"/>
  <c r="G722" i="5" s="1"/>
  <c r="F722" i="5" s="1"/>
  <c r="D867" i="2"/>
  <c r="E867" i="2" s="1"/>
  <c r="G867" i="2" s="1"/>
  <c r="F867" i="2" s="1"/>
  <c r="B867" i="2"/>
  <c r="B730" i="4"/>
  <c r="D730" i="4"/>
  <c r="E730" i="4" s="1"/>
  <c r="G730" i="4" s="1"/>
  <c r="F730" i="4" s="1"/>
  <c r="H730" i="4" s="1"/>
  <c r="I730" i="4" s="1"/>
  <c r="C731" i="4" s="1"/>
  <c r="D730" i="6" l="1"/>
  <c r="E730" i="6" s="1"/>
  <c r="G730" i="6" s="1"/>
  <c r="F730" i="6" s="1"/>
  <c r="B730" i="6"/>
  <c r="H722" i="5"/>
  <c r="I722" i="5" s="1"/>
  <c r="C723" i="5" s="1"/>
  <c r="H867" i="2"/>
  <c r="I867" i="2" s="1"/>
  <c r="C868" i="2" s="1"/>
  <c r="B868" i="2" s="1"/>
  <c r="D731" i="4"/>
  <c r="E731" i="4" s="1"/>
  <c r="G731" i="4" s="1"/>
  <c r="F731" i="4" s="1"/>
  <c r="B731" i="4"/>
  <c r="H730" i="6" l="1"/>
  <c r="I730" i="6" s="1"/>
  <c r="C731" i="6" s="1"/>
  <c r="B723" i="5"/>
  <c r="D723" i="5"/>
  <c r="E723" i="5" s="1"/>
  <c r="G723" i="5" s="1"/>
  <c r="F723" i="5" s="1"/>
  <c r="D868" i="2"/>
  <c r="E868" i="2" s="1"/>
  <c r="G868" i="2" s="1"/>
  <c r="F868" i="2" s="1"/>
  <c r="H868" i="2" s="1"/>
  <c r="I868" i="2" s="1"/>
  <c r="C869" i="2" s="1"/>
  <c r="B869" i="2" s="1"/>
  <c r="H731" i="4"/>
  <c r="I731" i="4" s="1"/>
  <c r="C732" i="4" s="1"/>
  <c r="B732" i="4" s="1"/>
  <c r="B731" i="6" l="1"/>
  <c r="D731" i="6"/>
  <c r="E731" i="6" s="1"/>
  <c r="G731" i="6" s="1"/>
  <c r="F731" i="6" s="1"/>
  <c r="H723" i="5"/>
  <c r="I723" i="5" s="1"/>
  <c r="C724" i="5" s="1"/>
  <c r="D724" i="5" s="1"/>
  <c r="E724" i="5" s="1"/>
  <c r="G724" i="5" s="1"/>
  <c r="D869" i="2"/>
  <c r="E869" i="2" s="1"/>
  <c r="G869" i="2" s="1"/>
  <c r="F869" i="2" s="1"/>
  <c r="H869" i="2" s="1"/>
  <c r="I869" i="2" s="1"/>
  <c r="C870" i="2" s="1"/>
  <c r="B870" i="2" s="1"/>
  <c r="D732" i="4"/>
  <c r="E732" i="4" s="1"/>
  <c r="G732" i="4" s="1"/>
  <c r="F732" i="4" s="1"/>
  <c r="H732" i="4" s="1"/>
  <c r="I732" i="4" s="1"/>
  <c r="C733" i="4" s="1"/>
  <c r="H731" i="6" l="1"/>
  <c r="I731" i="6" s="1"/>
  <c r="C732" i="6" s="1"/>
  <c r="F724" i="5"/>
  <c r="H724" i="5" s="1"/>
  <c r="I724" i="5" s="1"/>
  <c r="C725" i="5" s="1"/>
  <c r="B724" i="5"/>
  <c r="B733" i="4"/>
  <c r="D733" i="4"/>
  <c r="E733" i="4" s="1"/>
  <c r="G733" i="4" s="1"/>
  <c r="F733" i="4" s="1"/>
  <c r="D870" i="2"/>
  <c r="E870" i="2" s="1"/>
  <c r="G870" i="2" s="1"/>
  <c r="F870" i="2" s="1"/>
  <c r="D732" i="6" l="1"/>
  <c r="E732" i="6" s="1"/>
  <c r="G732" i="6" s="1"/>
  <c r="F732" i="6" s="1"/>
  <c r="B732" i="6"/>
  <c r="B725" i="5"/>
  <c r="D725" i="5"/>
  <c r="E725" i="5" s="1"/>
  <c r="G725" i="5" s="1"/>
  <c r="F725" i="5" s="1"/>
  <c r="H725" i="5" s="1"/>
  <c r="I725" i="5" s="1"/>
  <c r="C726" i="5" s="1"/>
  <c r="H733" i="4"/>
  <c r="I733" i="4" s="1"/>
  <c r="C734" i="4" s="1"/>
  <c r="D734" i="4" s="1"/>
  <c r="E734" i="4" s="1"/>
  <c r="G734" i="4" s="1"/>
  <c r="H870" i="2"/>
  <c r="I870" i="2" s="1"/>
  <c r="C871" i="2" s="1"/>
  <c r="B871" i="2" s="1"/>
  <c r="H732" i="6" l="1"/>
  <c r="I732" i="6" s="1"/>
  <c r="C733" i="6" s="1"/>
  <c r="D733" i="6" s="1"/>
  <c r="E733" i="6" s="1"/>
  <c r="G733" i="6" s="1"/>
  <c r="B726" i="5"/>
  <c r="D726" i="5"/>
  <c r="E726" i="5" s="1"/>
  <c r="G726" i="5" s="1"/>
  <c r="F726" i="5" s="1"/>
  <c r="F734" i="4"/>
  <c r="H734" i="4" s="1"/>
  <c r="I734" i="4" s="1"/>
  <c r="C735" i="4" s="1"/>
  <c r="D735" i="4" s="1"/>
  <c r="E735" i="4" s="1"/>
  <c r="G735" i="4" s="1"/>
  <c r="B734" i="4"/>
  <c r="D871" i="2"/>
  <c r="E871" i="2" s="1"/>
  <c r="G871" i="2" s="1"/>
  <c r="F871" i="2" s="1"/>
  <c r="F733" i="6" l="1"/>
  <c r="H733" i="6" s="1"/>
  <c r="I733" i="6" s="1"/>
  <c r="C734" i="6" s="1"/>
  <c r="B733" i="6"/>
  <c r="H726" i="5"/>
  <c r="I726" i="5" s="1"/>
  <c r="C727" i="5" s="1"/>
  <c r="B735" i="4"/>
  <c r="F735" i="4"/>
  <c r="H735" i="4" s="1"/>
  <c r="I735" i="4" s="1"/>
  <c r="C736" i="4" s="1"/>
  <c r="D736" i="4" s="1"/>
  <c r="E736" i="4" s="1"/>
  <c r="G736" i="4" s="1"/>
  <c r="H871" i="2"/>
  <c r="I871" i="2" s="1"/>
  <c r="C872" i="2" s="1"/>
  <c r="B872" i="2" s="1"/>
  <c r="D734" i="6" l="1"/>
  <c r="E734" i="6" s="1"/>
  <c r="G734" i="6" s="1"/>
  <c r="F734" i="6" s="1"/>
  <c r="B734" i="6"/>
  <c r="D727" i="5"/>
  <c r="E727" i="5" s="1"/>
  <c r="G727" i="5" s="1"/>
  <c r="F727" i="5" s="1"/>
  <c r="H727" i="5" s="1"/>
  <c r="I727" i="5" s="1"/>
  <c r="C728" i="5" s="1"/>
  <c r="B727" i="5"/>
  <c r="B736" i="4"/>
  <c r="F736" i="4"/>
  <c r="H736" i="4" s="1"/>
  <c r="I736" i="4" s="1"/>
  <c r="C737" i="4" s="1"/>
  <c r="D872" i="2"/>
  <c r="E872" i="2" s="1"/>
  <c r="G872" i="2" s="1"/>
  <c r="F872" i="2" s="1"/>
  <c r="H734" i="6" l="1"/>
  <c r="I734" i="6" s="1"/>
  <c r="C735" i="6" s="1"/>
  <c r="D728" i="5"/>
  <c r="E728" i="5" s="1"/>
  <c r="G728" i="5" s="1"/>
  <c r="F728" i="5" s="1"/>
  <c r="B728" i="5"/>
  <c r="D737" i="4"/>
  <c r="E737" i="4" s="1"/>
  <c r="G737" i="4" s="1"/>
  <c r="F737" i="4" s="1"/>
  <c r="H737" i="4" s="1"/>
  <c r="I737" i="4" s="1"/>
  <c r="C738" i="4" s="1"/>
  <c r="D738" i="4" s="1"/>
  <c r="E738" i="4" s="1"/>
  <c r="G738" i="4" s="1"/>
  <c r="B737" i="4"/>
  <c r="H872" i="2"/>
  <c r="I872" i="2" s="1"/>
  <c r="C873" i="2" s="1"/>
  <c r="B873" i="2" s="1"/>
  <c r="D735" i="6" l="1"/>
  <c r="E735" i="6" s="1"/>
  <c r="G735" i="6" s="1"/>
  <c r="F735" i="6" s="1"/>
  <c r="B735" i="6"/>
  <c r="H728" i="5"/>
  <c r="I728" i="5" s="1"/>
  <c r="C729" i="5" s="1"/>
  <c r="F738" i="4"/>
  <c r="H738" i="4" s="1"/>
  <c r="I738" i="4" s="1"/>
  <c r="C739" i="4" s="1"/>
  <c r="B738" i="4"/>
  <c r="D873" i="2"/>
  <c r="E873" i="2" s="1"/>
  <c r="G873" i="2" s="1"/>
  <c r="F873" i="2" s="1"/>
  <c r="H735" i="6" l="1"/>
  <c r="I735" i="6" s="1"/>
  <c r="C736" i="6" s="1"/>
  <c r="D729" i="5"/>
  <c r="E729" i="5" s="1"/>
  <c r="G729" i="5" s="1"/>
  <c r="F729" i="5" s="1"/>
  <c r="H729" i="5" s="1"/>
  <c r="I729" i="5" s="1"/>
  <c r="C730" i="5" s="1"/>
  <c r="B729" i="5"/>
  <c r="D739" i="4"/>
  <c r="E739" i="4" s="1"/>
  <c r="G739" i="4" s="1"/>
  <c r="F739" i="4" s="1"/>
  <c r="B739" i="4"/>
  <c r="H873" i="2"/>
  <c r="I873" i="2" s="1"/>
  <c r="C874" i="2" s="1"/>
  <c r="D736" i="6" l="1"/>
  <c r="E736" i="6" s="1"/>
  <c r="G736" i="6" s="1"/>
  <c r="F736" i="6" s="1"/>
  <c r="B736" i="6"/>
  <c r="D730" i="5"/>
  <c r="E730" i="5" s="1"/>
  <c r="G730" i="5" s="1"/>
  <c r="F730" i="5" s="1"/>
  <c r="B730" i="5"/>
  <c r="D874" i="2"/>
  <c r="E874" i="2" s="1"/>
  <c r="G874" i="2" s="1"/>
  <c r="F874" i="2" s="1"/>
  <c r="B874" i="2"/>
  <c r="H739" i="4"/>
  <c r="I739" i="4" s="1"/>
  <c r="C740" i="4" s="1"/>
  <c r="H736" i="6" l="1"/>
  <c r="I736" i="6" s="1"/>
  <c r="C737" i="6" s="1"/>
  <c r="H730" i="5"/>
  <c r="I730" i="5" s="1"/>
  <c r="C731" i="5" s="1"/>
  <c r="H874" i="2"/>
  <c r="I874" i="2" s="1"/>
  <c r="C875" i="2" s="1"/>
  <c r="B875" i="2" s="1"/>
  <c r="B740" i="4"/>
  <c r="D740" i="4"/>
  <c r="E740" i="4" s="1"/>
  <c r="G740" i="4" s="1"/>
  <c r="F740" i="4" s="1"/>
  <c r="D737" i="6" l="1"/>
  <c r="E737" i="6" s="1"/>
  <c r="G737" i="6" s="1"/>
  <c r="F737" i="6" s="1"/>
  <c r="B737" i="6"/>
  <c r="B731" i="5"/>
  <c r="D731" i="5"/>
  <c r="E731" i="5" s="1"/>
  <c r="G731" i="5" s="1"/>
  <c r="D875" i="2"/>
  <c r="E875" i="2" s="1"/>
  <c r="G875" i="2" s="1"/>
  <c r="F875" i="2" s="1"/>
  <c r="H875" i="2" s="1"/>
  <c r="I875" i="2" s="1"/>
  <c r="C876" i="2" s="1"/>
  <c r="H740" i="4"/>
  <c r="I740" i="4" s="1"/>
  <c r="C741" i="4" s="1"/>
  <c r="H737" i="6" l="1"/>
  <c r="I737" i="6" s="1"/>
  <c r="C738" i="6" s="1"/>
  <c r="F731" i="5"/>
  <c r="H731" i="5" s="1"/>
  <c r="I731" i="5" s="1"/>
  <c r="C732" i="5" s="1"/>
  <c r="D876" i="2"/>
  <c r="E876" i="2" s="1"/>
  <c r="G876" i="2" s="1"/>
  <c r="F876" i="2" s="1"/>
  <c r="H876" i="2" s="1"/>
  <c r="I876" i="2" s="1"/>
  <c r="C877" i="2" s="1"/>
  <c r="B877" i="2" s="1"/>
  <c r="B876" i="2"/>
  <c r="D741" i="4"/>
  <c r="E741" i="4" s="1"/>
  <c r="G741" i="4" s="1"/>
  <c r="F741" i="4" s="1"/>
  <c r="B741" i="4"/>
  <c r="B738" i="6" l="1"/>
  <c r="D738" i="6"/>
  <c r="E738" i="6" s="1"/>
  <c r="G738" i="6" s="1"/>
  <c r="F738" i="6" s="1"/>
  <c r="D732" i="5"/>
  <c r="E732" i="5" s="1"/>
  <c r="G732" i="5" s="1"/>
  <c r="F732" i="5" s="1"/>
  <c r="H732" i="5" s="1"/>
  <c r="I732" i="5" s="1"/>
  <c r="C733" i="5" s="1"/>
  <c r="B732" i="5"/>
  <c r="H741" i="4"/>
  <c r="I741" i="4" s="1"/>
  <c r="C742" i="4" s="1"/>
  <c r="D877" i="2"/>
  <c r="E877" i="2" s="1"/>
  <c r="G877" i="2" s="1"/>
  <c r="H738" i="6" l="1"/>
  <c r="I738" i="6" s="1"/>
  <c r="C739" i="6" s="1"/>
  <c r="D733" i="5"/>
  <c r="E733" i="5" s="1"/>
  <c r="G733" i="5" s="1"/>
  <c r="F733" i="5" s="1"/>
  <c r="B733" i="5"/>
  <c r="D742" i="4"/>
  <c r="E742" i="4" s="1"/>
  <c r="G742" i="4" s="1"/>
  <c r="F742" i="4" s="1"/>
  <c r="B742" i="4"/>
  <c r="F877" i="2"/>
  <c r="H877" i="2" s="1"/>
  <c r="I877" i="2" s="1"/>
  <c r="C878" i="2" s="1"/>
  <c r="B878" i="2" s="1"/>
  <c r="B739" i="6" l="1"/>
  <c r="D739" i="6"/>
  <c r="E739" i="6" s="1"/>
  <c r="G739" i="6" s="1"/>
  <c r="F739" i="6" s="1"/>
  <c r="H733" i="5"/>
  <c r="I733" i="5" s="1"/>
  <c r="C734" i="5" s="1"/>
  <c r="H742" i="4"/>
  <c r="I742" i="4" s="1"/>
  <c r="C743" i="4" s="1"/>
  <c r="D878" i="2"/>
  <c r="E878" i="2" s="1"/>
  <c r="G878" i="2" s="1"/>
  <c r="F878" i="2" s="1"/>
  <c r="H739" i="6" l="1"/>
  <c r="I739" i="6" s="1"/>
  <c r="C740" i="6" s="1"/>
  <c r="B734" i="5"/>
  <c r="D734" i="5"/>
  <c r="E734" i="5" s="1"/>
  <c r="G734" i="5" s="1"/>
  <c r="F734" i="5" s="1"/>
  <c r="B743" i="4"/>
  <c r="H878" i="2"/>
  <c r="I878" i="2" s="1"/>
  <c r="C879" i="2" s="1"/>
  <c r="D743" i="4"/>
  <c r="E743" i="4" s="1"/>
  <c r="G743" i="4" s="1"/>
  <c r="F743" i="4" s="1"/>
  <c r="B740" i="6" l="1"/>
  <c r="D740" i="6"/>
  <c r="E740" i="6" s="1"/>
  <c r="G740" i="6" s="1"/>
  <c r="F740" i="6" s="1"/>
  <c r="H734" i="5"/>
  <c r="I734" i="5" s="1"/>
  <c r="C735" i="5" s="1"/>
  <c r="D879" i="2"/>
  <c r="E879" i="2" s="1"/>
  <c r="G879" i="2" s="1"/>
  <c r="F879" i="2" s="1"/>
  <c r="B879" i="2"/>
  <c r="H743" i="4"/>
  <c r="I743" i="4" s="1"/>
  <c r="C744" i="4" s="1"/>
  <c r="B744" i="4" s="1"/>
  <c r="H740" i="6" l="1"/>
  <c r="I740" i="6" s="1"/>
  <c r="C741" i="6" s="1"/>
  <c r="D735" i="5"/>
  <c r="E735" i="5" s="1"/>
  <c r="G735" i="5" s="1"/>
  <c r="F735" i="5" s="1"/>
  <c r="B735" i="5"/>
  <c r="H879" i="2"/>
  <c r="I879" i="2" s="1"/>
  <c r="C880" i="2" s="1"/>
  <c r="B880" i="2" s="1"/>
  <c r="D744" i="4"/>
  <c r="E744" i="4" s="1"/>
  <c r="G744" i="4" s="1"/>
  <c r="F744" i="4" s="1"/>
  <c r="D741" i="6" l="1"/>
  <c r="E741" i="6" s="1"/>
  <c r="G741" i="6" s="1"/>
  <c r="F741" i="6" s="1"/>
  <c r="B741" i="6"/>
  <c r="H735" i="5"/>
  <c r="I735" i="5" s="1"/>
  <c r="C736" i="5" s="1"/>
  <c r="D880" i="2"/>
  <c r="E880" i="2" s="1"/>
  <c r="G880" i="2" s="1"/>
  <c r="F880" i="2" s="1"/>
  <c r="H880" i="2" s="1"/>
  <c r="I880" i="2" s="1"/>
  <c r="C881" i="2" s="1"/>
  <c r="B881" i="2" s="1"/>
  <c r="H744" i="4"/>
  <c r="I744" i="4" s="1"/>
  <c r="C745" i="4" s="1"/>
  <c r="B745" i="4" s="1"/>
  <c r="H741" i="6" l="1"/>
  <c r="I741" i="6" s="1"/>
  <c r="C742" i="6" s="1"/>
  <c r="D736" i="5"/>
  <c r="E736" i="5" s="1"/>
  <c r="G736" i="5" s="1"/>
  <c r="F736" i="5" s="1"/>
  <c r="B736" i="5"/>
  <c r="D881" i="2"/>
  <c r="E881" i="2" s="1"/>
  <c r="G881" i="2" s="1"/>
  <c r="F881" i="2" s="1"/>
  <c r="H881" i="2" s="1"/>
  <c r="I881" i="2" s="1"/>
  <c r="C882" i="2" s="1"/>
  <c r="B882" i="2" s="1"/>
  <c r="D745" i="4"/>
  <c r="E745" i="4" s="1"/>
  <c r="G745" i="4" s="1"/>
  <c r="F745" i="4" s="1"/>
  <c r="H745" i="4" s="1"/>
  <c r="I745" i="4" s="1"/>
  <c r="C746" i="4" s="1"/>
  <c r="B746" i="4" s="1"/>
  <c r="B742" i="6" l="1"/>
  <c r="D742" i="6"/>
  <c r="E742" i="6" s="1"/>
  <c r="G742" i="6" s="1"/>
  <c r="F742" i="6" s="1"/>
  <c r="H736" i="5"/>
  <c r="I736" i="5" s="1"/>
  <c r="C737" i="5" s="1"/>
  <c r="D746" i="4"/>
  <c r="E746" i="4" s="1"/>
  <c r="G746" i="4" s="1"/>
  <c r="F746" i="4" s="1"/>
  <c r="D882" i="2"/>
  <c r="E882" i="2" s="1"/>
  <c r="G882" i="2" s="1"/>
  <c r="F882" i="2" s="1"/>
  <c r="H742" i="6" l="1"/>
  <c r="I742" i="6" s="1"/>
  <c r="C743" i="6" s="1"/>
  <c r="D737" i="5"/>
  <c r="E737" i="5" s="1"/>
  <c r="G737" i="5" s="1"/>
  <c r="F737" i="5" s="1"/>
  <c r="B737" i="5"/>
  <c r="H746" i="4"/>
  <c r="I746" i="4" s="1"/>
  <c r="C747" i="4" s="1"/>
  <c r="B747" i="4" s="1"/>
  <c r="H882" i="2"/>
  <c r="I882" i="2" s="1"/>
  <c r="C883" i="2" s="1"/>
  <c r="B883" i="2" s="1"/>
  <c r="B743" i="6" l="1"/>
  <c r="D743" i="6"/>
  <c r="E743" i="6" s="1"/>
  <c r="G743" i="6" s="1"/>
  <c r="F743" i="6" s="1"/>
  <c r="H737" i="5"/>
  <c r="I737" i="5" s="1"/>
  <c r="C738" i="5" s="1"/>
  <c r="D747" i="4"/>
  <c r="E747" i="4" s="1"/>
  <c r="G747" i="4" s="1"/>
  <c r="F747" i="4" s="1"/>
  <c r="D883" i="2"/>
  <c r="E883" i="2" s="1"/>
  <c r="G883" i="2" s="1"/>
  <c r="F883" i="2" s="1"/>
  <c r="H743" i="6" l="1"/>
  <c r="I743" i="6" s="1"/>
  <c r="C744" i="6" s="1"/>
  <c r="D738" i="5"/>
  <c r="E738" i="5" s="1"/>
  <c r="G738" i="5" s="1"/>
  <c r="F738" i="5" s="1"/>
  <c r="B738" i="5"/>
  <c r="H747" i="4"/>
  <c r="I747" i="4" s="1"/>
  <c r="C748" i="4" s="1"/>
  <c r="B748" i="4" s="1"/>
  <c r="H883" i="2"/>
  <c r="I883" i="2" s="1"/>
  <c r="C884" i="2" s="1"/>
  <c r="B884" i="2" s="1"/>
  <c r="D744" i="6" l="1"/>
  <c r="E744" i="6" s="1"/>
  <c r="G744" i="6" s="1"/>
  <c r="F744" i="6" s="1"/>
  <c r="B744" i="6"/>
  <c r="H738" i="5"/>
  <c r="I738" i="5" s="1"/>
  <c r="C739" i="5" s="1"/>
  <c r="D748" i="4"/>
  <c r="E748" i="4" s="1"/>
  <c r="G748" i="4" s="1"/>
  <c r="F748" i="4" s="1"/>
  <c r="D884" i="2"/>
  <c r="E884" i="2" s="1"/>
  <c r="G884" i="2" s="1"/>
  <c r="F884" i="2" s="1"/>
  <c r="H744" i="6" l="1"/>
  <c r="I744" i="6" s="1"/>
  <c r="C745" i="6" s="1"/>
  <c r="D739" i="5"/>
  <c r="E739" i="5" s="1"/>
  <c r="G739" i="5" s="1"/>
  <c r="F739" i="5" s="1"/>
  <c r="H739" i="5" s="1"/>
  <c r="I739" i="5" s="1"/>
  <c r="C740" i="5" s="1"/>
  <c r="B739" i="5"/>
  <c r="H748" i="4"/>
  <c r="I748" i="4" s="1"/>
  <c r="C749" i="4" s="1"/>
  <c r="D749" i="4" s="1"/>
  <c r="E749" i="4" s="1"/>
  <c r="G749" i="4" s="1"/>
  <c r="H884" i="2"/>
  <c r="I884" i="2" s="1"/>
  <c r="C885" i="2" s="1"/>
  <c r="B885" i="2" s="1"/>
  <c r="D745" i="6" l="1"/>
  <c r="E745" i="6" s="1"/>
  <c r="G745" i="6" s="1"/>
  <c r="F745" i="6" s="1"/>
  <c r="B745" i="6"/>
  <c r="D740" i="5"/>
  <c r="E740" i="5" s="1"/>
  <c r="G740" i="5" s="1"/>
  <c r="F740" i="5" s="1"/>
  <c r="B740" i="5"/>
  <c r="B749" i="4"/>
  <c r="F749" i="4"/>
  <c r="H749" i="4" s="1"/>
  <c r="I749" i="4" s="1"/>
  <c r="C750" i="4" s="1"/>
  <c r="D750" i="4" s="1"/>
  <c r="E750" i="4" s="1"/>
  <c r="G750" i="4" s="1"/>
  <c r="D885" i="2"/>
  <c r="E885" i="2" s="1"/>
  <c r="G885" i="2" s="1"/>
  <c r="F885" i="2" s="1"/>
  <c r="H745" i="6" l="1"/>
  <c r="I745" i="6" s="1"/>
  <c r="C746" i="6" s="1"/>
  <c r="H740" i="5"/>
  <c r="I740" i="5" s="1"/>
  <c r="C741" i="5" s="1"/>
  <c r="F750" i="4"/>
  <c r="H750" i="4" s="1"/>
  <c r="I750" i="4" s="1"/>
  <c r="C751" i="4" s="1"/>
  <c r="B750" i="4"/>
  <c r="H885" i="2"/>
  <c r="I885" i="2" s="1"/>
  <c r="C886" i="2" s="1"/>
  <c r="B886" i="2" s="1"/>
  <c r="B746" i="6" l="1"/>
  <c r="D746" i="6"/>
  <c r="E746" i="6" s="1"/>
  <c r="G746" i="6" s="1"/>
  <c r="F746" i="6" s="1"/>
  <c r="D741" i="5"/>
  <c r="E741" i="5" s="1"/>
  <c r="G741" i="5" s="1"/>
  <c r="F741" i="5" s="1"/>
  <c r="B741" i="5"/>
  <c r="B751" i="4"/>
  <c r="D751" i="4"/>
  <c r="E751" i="4" s="1"/>
  <c r="G751" i="4" s="1"/>
  <c r="F751" i="4" s="1"/>
  <c r="D886" i="2"/>
  <c r="E886" i="2" s="1"/>
  <c r="G886" i="2" s="1"/>
  <c r="H746" i="6" l="1"/>
  <c r="I746" i="6" s="1"/>
  <c r="C747" i="6" s="1"/>
  <c r="H741" i="5"/>
  <c r="I741" i="5" s="1"/>
  <c r="C742" i="5" s="1"/>
  <c r="H751" i="4"/>
  <c r="I751" i="4" s="1"/>
  <c r="C752" i="4" s="1"/>
  <c r="F886" i="2"/>
  <c r="H886" i="2" s="1"/>
  <c r="I886" i="2" s="1"/>
  <c r="C887" i="2" s="1"/>
  <c r="B887" i="2" s="1"/>
  <c r="B747" i="6" l="1"/>
  <c r="D747" i="6"/>
  <c r="E747" i="6" s="1"/>
  <c r="G747" i="6" s="1"/>
  <c r="F747" i="6" s="1"/>
  <c r="D742" i="5"/>
  <c r="E742" i="5" s="1"/>
  <c r="G742" i="5" s="1"/>
  <c r="F742" i="5" s="1"/>
  <c r="B742" i="5"/>
  <c r="B752" i="4"/>
  <c r="D752" i="4"/>
  <c r="E752" i="4" s="1"/>
  <c r="G752" i="4" s="1"/>
  <c r="F752" i="4" s="1"/>
  <c r="D887" i="2"/>
  <c r="E887" i="2" s="1"/>
  <c r="G887" i="2" s="1"/>
  <c r="F887" i="2" s="1"/>
  <c r="H747" i="6" l="1"/>
  <c r="I747" i="6" s="1"/>
  <c r="C748" i="6" s="1"/>
  <c r="H742" i="5"/>
  <c r="I742" i="5" s="1"/>
  <c r="C743" i="5" s="1"/>
  <c r="H887" i="2"/>
  <c r="I887" i="2" s="1"/>
  <c r="C888" i="2" s="1"/>
  <c r="H752" i="4"/>
  <c r="I752" i="4" s="1"/>
  <c r="C753" i="4" s="1"/>
  <c r="B753" i="4" s="1"/>
  <c r="D748" i="6" l="1"/>
  <c r="E748" i="6" s="1"/>
  <c r="G748" i="6" s="1"/>
  <c r="F748" i="6" s="1"/>
  <c r="B748" i="6"/>
  <c r="B743" i="5"/>
  <c r="D743" i="5"/>
  <c r="E743" i="5" s="1"/>
  <c r="G743" i="5" s="1"/>
  <c r="F743" i="5" s="1"/>
  <c r="D888" i="2"/>
  <c r="E888" i="2" s="1"/>
  <c r="G888" i="2" s="1"/>
  <c r="F888" i="2" s="1"/>
  <c r="H888" i="2" s="1"/>
  <c r="I888" i="2" s="1"/>
  <c r="C889" i="2" s="1"/>
  <c r="B889" i="2" s="1"/>
  <c r="B888" i="2"/>
  <c r="D753" i="4"/>
  <c r="E753" i="4" s="1"/>
  <c r="G753" i="4" s="1"/>
  <c r="F753" i="4" s="1"/>
  <c r="H748" i="6" l="1"/>
  <c r="I748" i="6" s="1"/>
  <c r="C749" i="6" s="1"/>
  <c r="H743" i="5"/>
  <c r="I743" i="5" s="1"/>
  <c r="C744" i="5" s="1"/>
  <c r="D889" i="2"/>
  <c r="E889" i="2" s="1"/>
  <c r="G889" i="2" s="1"/>
  <c r="F889" i="2" s="1"/>
  <c r="H889" i="2" s="1"/>
  <c r="I889" i="2" s="1"/>
  <c r="C890" i="2" s="1"/>
  <c r="B890" i="2" s="1"/>
  <c r="H753" i="4"/>
  <c r="I753" i="4" s="1"/>
  <c r="C754" i="4" s="1"/>
  <c r="D749" i="6" l="1"/>
  <c r="E749" i="6" s="1"/>
  <c r="G749" i="6" s="1"/>
  <c r="F749" i="6" s="1"/>
  <c r="B749" i="6"/>
  <c r="D744" i="5"/>
  <c r="E744" i="5" s="1"/>
  <c r="G744" i="5" s="1"/>
  <c r="F744" i="5" s="1"/>
  <c r="H744" i="5" s="1"/>
  <c r="I744" i="5" s="1"/>
  <c r="C745" i="5" s="1"/>
  <c r="B744" i="5"/>
  <c r="D754" i="4"/>
  <c r="E754" i="4" s="1"/>
  <c r="G754" i="4" s="1"/>
  <c r="B754" i="4"/>
  <c r="D890" i="2"/>
  <c r="E890" i="2" s="1"/>
  <c r="G890" i="2" s="1"/>
  <c r="F890" i="2" s="1"/>
  <c r="H749" i="6" l="1"/>
  <c r="I749" i="6" s="1"/>
  <c r="C750" i="6" s="1"/>
  <c r="B745" i="5"/>
  <c r="D745" i="5"/>
  <c r="E745" i="5" s="1"/>
  <c r="G745" i="5" s="1"/>
  <c r="F745" i="5" s="1"/>
  <c r="F754" i="4"/>
  <c r="H754" i="4" s="1"/>
  <c r="I754" i="4" s="1"/>
  <c r="C755" i="4" s="1"/>
  <c r="H890" i="2"/>
  <c r="I890" i="2" s="1"/>
  <c r="C891" i="2" s="1"/>
  <c r="B891" i="2" s="1"/>
  <c r="B750" i="6" l="1"/>
  <c r="D750" i="6"/>
  <c r="E750" i="6" s="1"/>
  <c r="G750" i="6" s="1"/>
  <c r="F750" i="6" s="1"/>
  <c r="H745" i="5"/>
  <c r="I745" i="5" s="1"/>
  <c r="C746" i="5" s="1"/>
  <c r="B755" i="4"/>
  <c r="D755" i="4"/>
  <c r="E755" i="4" s="1"/>
  <c r="G755" i="4" s="1"/>
  <c r="F755" i="4" s="1"/>
  <c r="H755" i="4" s="1"/>
  <c r="I755" i="4" s="1"/>
  <c r="C756" i="4" s="1"/>
  <c r="D891" i="2"/>
  <c r="E891" i="2" s="1"/>
  <c r="G891" i="2" s="1"/>
  <c r="F891" i="2" s="1"/>
  <c r="H750" i="6" l="1"/>
  <c r="I750" i="6" s="1"/>
  <c r="C751" i="6" s="1"/>
  <c r="D746" i="5"/>
  <c r="E746" i="5" s="1"/>
  <c r="G746" i="5" s="1"/>
  <c r="F746" i="5" s="1"/>
  <c r="B746" i="5"/>
  <c r="B756" i="4"/>
  <c r="D756" i="4"/>
  <c r="E756" i="4" s="1"/>
  <c r="G756" i="4" s="1"/>
  <c r="F756" i="4" s="1"/>
  <c r="H891" i="2"/>
  <c r="I891" i="2" s="1"/>
  <c r="C892" i="2" s="1"/>
  <c r="B892" i="2" s="1"/>
  <c r="D751" i="6" l="1"/>
  <c r="E751" i="6" s="1"/>
  <c r="G751" i="6" s="1"/>
  <c r="F751" i="6" s="1"/>
  <c r="B751" i="6"/>
  <c r="H746" i="5"/>
  <c r="I746" i="5" s="1"/>
  <c r="C747" i="5" s="1"/>
  <c r="H756" i="4"/>
  <c r="I756" i="4" s="1"/>
  <c r="C757" i="4" s="1"/>
  <c r="D892" i="2"/>
  <c r="E892" i="2" s="1"/>
  <c r="G892" i="2" s="1"/>
  <c r="F892" i="2" s="1"/>
  <c r="H751" i="6" l="1"/>
  <c r="I751" i="6" s="1"/>
  <c r="C752" i="6" s="1"/>
  <c r="D747" i="5"/>
  <c r="E747" i="5" s="1"/>
  <c r="G747" i="5" s="1"/>
  <c r="F747" i="5" s="1"/>
  <c r="B747" i="5"/>
  <c r="D757" i="4"/>
  <c r="E757" i="4" s="1"/>
  <c r="G757" i="4" s="1"/>
  <c r="B757" i="4"/>
  <c r="H892" i="2"/>
  <c r="I892" i="2" s="1"/>
  <c r="C893" i="2" s="1"/>
  <c r="B893" i="2" s="1"/>
  <c r="B752" i="6" l="1"/>
  <c r="D752" i="6"/>
  <c r="E752" i="6" s="1"/>
  <c r="G752" i="6" s="1"/>
  <c r="F752" i="6" s="1"/>
  <c r="H747" i="5"/>
  <c r="I747" i="5" s="1"/>
  <c r="C748" i="5" s="1"/>
  <c r="F757" i="4"/>
  <c r="H757" i="4" s="1"/>
  <c r="I757" i="4" s="1"/>
  <c r="C758" i="4" s="1"/>
  <c r="D893" i="2"/>
  <c r="E893" i="2" s="1"/>
  <c r="G893" i="2" s="1"/>
  <c r="H752" i="6" l="1"/>
  <c r="I752" i="6" s="1"/>
  <c r="C753" i="6" s="1"/>
  <c r="B748" i="5"/>
  <c r="D748" i="5"/>
  <c r="E748" i="5" s="1"/>
  <c r="G748" i="5" s="1"/>
  <c r="F748" i="5" s="1"/>
  <c r="B758" i="4"/>
  <c r="D758" i="4"/>
  <c r="E758" i="4" s="1"/>
  <c r="G758" i="4" s="1"/>
  <c r="F758" i="4" s="1"/>
  <c r="H758" i="4" s="1"/>
  <c r="I758" i="4" s="1"/>
  <c r="C759" i="4" s="1"/>
  <c r="F893" i="2"/>
  <c r="H893" i="2" s="1"/>
  <c r="I893" i="2" s="1"/>
  <c r="C894" i="2" s="1"/>
  <c r="B894" i="2" s="1"/>
  <c r="D753" i="6" l="1"/>
  <c r="E753" i="6" s="1"/>
  <c r="G753" i="6" s="1"/>
  <c r="F753" i="6" s="1"/>
  <c r="B753" i="6"/>
  <c r="H748" i="5"/>
  <c r="I748" i="5" s="1"/>
  <c r="C749" i="5" s="1"/>
  <c r="D759" i="4"/>
  <c r="E759" i="4" s="1"/>
  <c r="G759" i="4" s="1"/>
  <c r="F759" i="4" s="1"/>
  <c r="B759" i="4"/>
  <c r="D894" i="2"/>
  <c r="E894" i="2" s="1"/>
  <c r="G894" i="2" s="1"/>
  <c r="H753" i="6" l="1"/>
  <c r="I753" i="6" s="1"/>
  <c r="C754" i="6" s="1"/>
  <c r="D749" i="5"/>
  <c r="E749" i="5" s="1"/>
  <c r="G749" i="5" s="1"/>
  <c r="F749" i="5" s="1"/>
  <c r="H749" i="5" s="1"/>
  <c r="I749" i="5" s="1"/>
  <c r="C750" i="5" s="1"/>
  <c r="B749" i="5"/>
  <c r="H759" i="4"/>
  <c r="I759" i="4" s="1"/>
  <c r="C760" i="4" s="1"/>
  <c r="B760" i="4" s="1"/>
  <c r="F894" i="2"/>
  <c r="H894" i="2" s="1"/>
  <c r="I894" i="2" s="1"/>
  <c r="C895" i="2" s="1"/>
  <c r="B895" i="2" s="1"/>
  <c r="D754" i="6" l="1"/>
  <c r="E754" i="6" s="1"/>
  <c r="G754" i="6" s="1"/>
  <c r="F754" i="6" s="1"/>
  <c r="B754" i="6"/>
  <c r="D750" i="5"/>
  <c r="E750" i="5" s="1"/>
  <c r="G750" i="5" s="1"/>
  <c r="F750" i="5" s="1"/>
  <c r="B750" i="5"/>
  <c r="D760" i="4"/>
  <c r="E760" i="4" s="1"/>
  <c r="G760" i="4" s="1"/>
  <c r="F760" i="4" s="1"/>
  <c r="D895" i="2"/>
  <c r="E895" i="2" s="1"/>
  <c r="G895" i="2" s="1"/>
  <c r="F895" i="2" s="1"/>
  <c r="H895" i="2" s="1"/>
  <c r="I895" i="2" s="1"/>
  <c r="C896" i="2" s="1"/>
  <c r="B896" i="2" s="1"/>
  <c r="H754" i="6" l="1"/>
  <c r="I754" i="6" s="1"/>
  <c r="C755" i="6" s="1"/>
  <c r="H750" i="5"/>
  <c r="I750" i="5" s="1"/>
  <c r="C751" i="5" s="1"/>
  <c r="H760" i="4"/>
  <c r="I760" i="4" s="1"/>
  <c r="C761" i="4" s="1"/>
  <c r="D761" i="4" s="1"/>
  <c r="E761" i="4" s="1"/>
  <c r="G761" i="4" s="1"/>
  <c r="D896" i="2"/>
  <c r="E896" i="2" s="1"/>
  <c r="G896" i="2" s="1"/>
  <c r="D755" i="6" l="1"/>
  <c r="E755" i="6" s="1"/>
  <c r="G755" i="6" s="1"/>
  <c r="F755" i="6" s="1"/>
  <c r="B755" i="6"/>
  <c r="D751" i="5"/>
  <c r="E751" i="5" s="1"/>
  <c r="G751" i="5" s="1"/>
  <c r="F751" i="5" s="1"/>
  <c r="H751" i="5" s="1"/>
  <c r="I751" i="5" s="1"/>
  <c r="C752" i="5" s="1"/>
  <c r="B751" i="5"/>
  <c r="F761" i="4"/>
  <c r="H761" i="4" s="1"/>
  <c r="I761" i="4" s="1"/>
  <c r="C762" i="4" s="1"/>
  <c r="B761" i="4"/>
  <c r="F896" i="2"/>
  <c r="H896" i="2" s="1"/>
  <c r="I896" i="2" s="1"/>
  <c r="C897" i="2" s="1"/>
  <c r="B897" i="2" s="1"/>
  <c r="H755" i="6" l="1"/>
  <c r="I755" i="6" s="1"/>
  <c r="C756" i="6" s="1"/>
  <c r="B752" i="5"/>
  <c r="D752" i="5"/>
  <c r="E752" i="5" s="1"/>
  <c r="G752" i="5" s="1"/>
  <c r="F752" i="5" s="1"/>
  <c r="B762" i="4"/>
  <c r="D762" i="4"/>
  <c r="E762" i="4" s="1"/>
  <c r="G762" i="4" s="1"/>
  <c r="F762" i="4" s="1"/>
  <c r="D897" i="2"/>
  <c r="E897" i="2" s="1"/>
  <c r="G897" i="2" s="1"/>
  <c r="F897" i="2" s="1"/>
  <c r="H897" i="2" s="1"/>
  <c r="I897" i="2" s="1"/>
  <c r="C898" i="2" s="1"/>
  <c r="D756" i="6" l="1"/>
  <c r="E756" i="6" s="1"/>
  <c r="G756" i="6" s="1"/>
  <c r="F756" i="6" s="1"/>
  <c r="B756" i="6"/>
  <c r="H752" i="5"/>
  <c r="I752" i="5" s="1"/>
  <c r="C753" i="5" s="1"/>
  <c r="D898" i="2"/>
  <c r="E898" i="2" s="1"/>
  <c r="G898" i="2" s="1"/>
  <c r="F898" i="2" s="1"/>
  <c r="B898" i="2"/>
  <c r="H762" i="4"/>
  <c r="I762" i="4" s="1"/>
  <c r="C763" i="4" s="1"/>
  <c r="H756" i="6" l="1"/>
  <c r="I756" i="6" s="1"/>
  <c r="C757" i="6" s="1"/>
  <c r="D753" i="5"/>
  <c r="E753" i="5" s="1"/>
  <c r="G753" i="5" s="1"/>
  <c r="F753" i="5" s="1"/>
  <c r="H753" i="5" s="1"/>
  <c r="I753" i="5" s="1"/>
  <c r="C754" i="5" s="1"/>
  <c r="B753" i="5"/>
  <c r="H898" i="2"/>
  <c r="I898" i="2" s="1"/>
  <c r="C899" i="2" s="1"/>
  <c r="B899" i="2" s="1"/>
  <c r="B763" i="4"/>
  <c r="D763" i="4"/>
  <c r="E763" i="4" s="1"/>
  <c r="G763" i="4" s="1"/>
  <c r="F763" i="4" s="1"/>
  <c r="D757" i="6" l="1"/>
  <c r="E757" i="6" s="1"/>
  <c r="G757" i="6" s="1"/>
  <c r="F757" i="6" s="1"/>
  <c r="B757" i="6"/>
  <c r="D899" i="2"/>
  <c r="E899" i="2" s="1"/>
  <c r="G899" i="2" s="1"/>
  <c r="F899" i="2" s="1"/>
  <c r="H899" i="2" s="1"/>
  <c r="I899" i="2" s="1"/>
  <c r="C900" i="2" s="1"/>
  <c r="B900" i="2" s="1"/>
  <c r="D754" i="5"/>
  <c r="E754" i="5" s="1"/>
  <c r="G754" i="5" s="1"/>
  <c r="F754" i="5" s="1"/>
  <c r="B754" i="5"/>
  <c r="H763" i="4"/>
  <c r="I763" i="4" s="1"/>
  <c r="C764" i="4" s="1"/>
  <c r="H757" i="6" l="1"/>
  <c r="I757" i="6" s="1"/>
  <c r="C758" i="6" s="1"/>
  <c r="D900" i="2"/>
  <c r="E900" i="2" s="1"/>
  <c r="G900" i="2" s="1"/>
  <c r="F900" i="2" s="1"/>
  <c r="H900" i="2" s="1"/>
  <c r="I900" i="2" s="1"/>
  <c r="C901" i="2" s="1"/>
  <c r="B901" i="2" s="1"/>
  <c r="H754" i="5"/>
  <c r="I754" i="5" s="1"/>
  <c r="C755" i="5" s="1"/>
  <c r="D764" i="4"/>
  <c r="E764" i="4" s="1"/>
  <c r="G764" i="4" s="1"/>
  <c r="B764" i="4"/>
  <c r="D758" i="6" l="1"/>
  <c r="E758" i="6" s="1"/>
  <c r="G758" i="6" s="1"/>
  <c r="F758" i="6" s="1"/>
  <c r="B758" i="6"/>
  <c r="D755" i="5"/>
  <c r="E755" i="5" s="1"/>
  <c r="G755" i="5" s="1"/>
  <c r="F755" i="5" s="1"/>
  <c r="B755" i="5"/>
  <c r="F764" i="4"/>
  <c r="H764" i="4" s="1"/>
  <c r="I764" i="4" s="1"/>
  <c r="C765" i="4" s="1"/>
  <c r="D901" i="2"/>
  <c r="E901" i="2" s="1"/>
  <c r="G901" i="2" s="1"/>
  <c r="F901" i="2" s="1"/>
  <c r="H758" i="6" l="1"/>
  <c r="I758" i="6" s="1"/>
  <c r="C759" i="6" s="1"/>
  <c r="H755" i="5"/>
  <c r="I755" i="5" s="1"/>
  <c r="C756" i="5" s="1"/>
  <c r="B765" i="4"/>
  <c r="D765" i="4"/>
  <c r="E765" i="4" s="1"/>
  <c r="G765" i="4" s="1"/>
  <c r="F765" i="4" s="1"/>
  <c r="H765" i="4" s="1"/>
  <c r="I765" i="4" s="1"/>
  <c r="C766" i="4" s="1"/>
  <c r="D766" i="4" s="1"/>
  <c r="E766" i="4" s="1"/>
  <c r="G766" i="4" s="1"/>
  <c r="H901" i="2"/>
  <c r="I901" i="2" s="1"/>
  <c r="C902" i="2" s="1"/>
  <c r="D759" i="6" l="1"/>
  <c r="E759" i="6" s="1"/>
  <c r="G759" i="6" s="1"/>
  <c r="F759" i="6" s="1"/>
  <c r="B759" i="6"/>
  <c r="D756" i="5"/>
  <c r="E756" i="5" s="1"/>
  <c r="G756" i="5" s="1"/>
  <c r="F756" i="5" s="1"/>
  <c r="H756" i="5" s="1"/>
  <c r="I756" i="5" s="1"/>
  <c r="C757" i="5" s="1"/>
  <c r="B756" i="5"/>
  <c r="D902" i="2"/>
  <c r="E902" i="2" s="1"/>
  <c r="G902" i="2" s="1"/>
  <c r="F902" i="2" s="1"/>
  <c r="B902" i="2"/>
  <c r="B766" i="4"/>
  <c r="F766" i="4"/>
  <c r="H766" i="4" s="1"/>
  <c r="I766" i="4" s="1"/>
  <c r="C767" i="4" s="1"/>
  <c r="H759" i="6" l="1"/>
  <c r="I759" i="6" s="1"/>
  <c r="C760" i="6" s="1"/>
  <c r="D757" i="5"/>
  <c r="E757" i="5" s="1"/>
  <c r="G757" i="5" s="1"/>
  <c r="F757" i="5" s="1"/>
  <c r="B757" i="5"/>
  <c r="H902" i="2"/>
  <c r="I902" i="2" s="1"/>
  <c r="C903" i="2" s="1"/>
  <c r="B903" i="2" s="1"/>
  <c r="D767" i="4"/>
  <c r="E767" i="4" s="1"/>
  <c r="G767" i="4" s="1"/>
  <c r="F767" i="4" s="1"/>
  <c r="B767" i="4"/>
  <c r="D760" i="6" l="1"/>
  <c r="E760" i="6" s="1"/>
  <c r="G760" i="6" s="1"/>
  <c r="F760" i="6" s="1"/>
  <c r="B760" i="6"/>
  <c r="H757" i="5"/>
  <c r="I757" i="5" s="1"/>
  <c r="C758" i="5" s="1"/>
  <c r="D903" i="2"/>
  <c r="E903" i="2" s="1"/>
  <c r="G903" i="2" s="1"/>
  <c r="F903" i="2" s="1"/>
  <c r="H903" i="2" s="1"/>
  <c r="I903" i="2" s="1"/>
  <c r="C904" i="2" s="1"/>
  <c r="B904" i="2" s="1"/>
  <c r="H767" i="4"/>
  <c r="I767" i="4" s="1"/>
  <c r="C768" i="4" s="1"/>
  <c r="D768" i="4" s="1"/>
  <c r="E768" i="4" s="1"/>
  <c r="G768" i="4" s="1"/>
  <c r="H760" i="6" l="1"/>
  <c r="I760" i="6" s="1"/>
  <c r="C761" i="6" s="1"/>
  <c r="B758" i="5"/>
  <c r="D758" i="5"/>
  <c r="E758" i="5" s="1"/>
  <c r="G758" i="5" s="1"/>
  <c r="F758" i="5" s="1"/>
  <c r="H758" i="5" s="1"/>
  <c r="I758" i="5" s="1"/>
  <c r="C759" i="5" s="1"/>
  <c r="D904" i="2"/>
  <c r="E904" i="2" s="1"/>
  <c r="G904" i="2" s="1"/>
  <c r="F904" i="2" s="1"/>
  <c r="F768" i="4"/>
  <c r="H768" i="4" s="1"/>
  <c r="I768" i="4" s="1"/>
  <c r="C769" i="4" s="1"/>
  <c r="B768" i="4"/>
  <c r="D761" i="6" l="1"/>
  <c r="E761" i="6" s="1"/>
  <c r="G761" i="6" s="1"/>
  <c r="F761" i="6" s="1"/>
  <c r="B761" i="6"/>
  <c r="D759" i="5"/>
  <c r="E759" i="5" s="1"/>
  <c r="G759" i="5" s="1"/>
  <c r="F759" i="5" s="1"/>
  <c r="B759" i="5"/>
  <c r="H904" i="2"/>
  <c r="I904" i="2" s="1"/>
  <c r="C905" i="2" s="1"/>
  <c r="B905" i="2" s="1"/>
  <c r="D769" i="4"/>
  <c r="E769" i="4" s="1"/>
  <c r="G769" i="4" s="1"/>
  <c r="F769" i="4" s="1"/>
  <c r="B769" i="4"/>
  <c r="H761" i="6" l="1"/>
  <c r="I761" i="6" s="1"/>
  <c r="C762" i="6" s="1"/>
  <c r="H759" i="5"/>
  <c r="I759" i="5" s="1"/>
  <c r="C760" i="5" s="1"/>
  <c r="D905" i="2"/>
  <c r="E905" i="2" s="1"/>
  <c r="G905" i="2" s="1"/>
  <c r="F905" i="2" s="1"/>
  <c r="H905" i="2" s="1"/>
  <c r="I905" i="2" s="1"/>
  <c r="C906" i="2" s="1"/>
  <c r="H769" i="4"/>
  <c r="I769" i="4" s="1"/>
  <c r="C770" i="4" s="1"/>
  <c r="D762" i="6" l="1"/>
  <c r="E762" i="6" s="1"/>
  <c r="G762" i="6" s="1"/>
  <c r="F762" i="6" s="1"/>
  <c r="B762" i="6"/>
  <c r="D760" i="5"/>
  <c r="E760" i="5" s="1"/>
  <c r="G760" i="5" s="1"/>
  <c r="F760" i="5" s="1"/>
  <c r="B760" i="5"/>
  <c r="D906" i="2"/>
  <c r="E906" i="2" s="1"/>
  <c r="G906" i="2" s="1"/>
  <c r="F906" i="2" s="1"/>
  <c r="B906" i="2"/>
  <c r="B770" i="4"/>
  <c r="D770" i="4"/>
  <c r="E770" i="4" s="1"/>
  <c r="G770" i="4" s="1"/>
  <c r="F770" i="4" s="1"/>
  <c r="H762" i="6" l="1"/>
  <c r="I762" i="6" s="1"/>
  <c r="C763" i="6" s="1"/>
  <c r="H760" i="5"/>
  <c r="I760" i="5" s="1"/>
  <c r="C761" i="5" s="1"/>
  <c r="H906" i="2"/>
  <c r="I906" i="2" s="1"/>
  <c r="C907" i="2" s="1"/>
  <c r="H770" i="4"/>
  <c r="I770" i="4" s="1"/>
  <c r="C771" i="4" s="1"/>
  <c r="B763" i="6" l="1"/>
  <c r="D763" i="6"/>
  <c r="E763" i="6" s="1"/>
  <c r="G763" i="6" s="1"/>
  <c r="F763" i="6" s="1"/>
  <c r="D761" i="5"/>
  <c r="E761" i="5" s="1"/>
  <c r="G761" i="5" s="1"/>
  <c r="F761" i="5" s="1"/>
  <c r="H761" i="5" s="1"/>
  <c r="I761" i="5" s="1"/>
  <c r="C762" i="5" s="1"/>
  <c r="B761" i="5"/>
  <c r="D907" i="2"/>
  <c r="E907" i="2" s="1"/>
  <c r="G907" i="2" s="1"/>
  <c r="F907" i="2" s="1"/>
  <c r="H907" i="2" s="1"/>
  <c r="I907" i="2" s="1"/>
  <c r="C908" i="2" s="1"/>
  <c r="B907" i="2"/>
  <c r="D771" i="4"/>
  <c r="E771" i="4" s="1"/>
  <c r="G771" i="4" s="1"/>
  <c r="F771" i="4" s="1"/>
  <c r="B771" i="4"/>
  <c r="H763" i="6" l="1"/>
  <c r="I763" i="6" s="1"/>
  <c r="C764" i="6" s="1"/>
  <c r="D762" i="5"/>
  <c r="E762" i="5" s="1"/>
  <c r="G762" i="5" s="1"/>
  <c r="F762" i="5" s="1"/>
  <c r="B762" i="5"/>
  <c r="B908" i="2"/>
  <c r="D908" i="2"/>
  <c r="E908" i="2" s="1"/>
  <c r="G908" i="2" s="1"/>
  <c r="F908" i="2" s="1"/>
  <c r="H908" i="2" s="1"/>
  <c r="I908" i="2" s="1"/>
  <c r="C909" i="2" s="1"/>
  <c r="H771" i="4"/>
  <c r="I771" i="4" s="1"/>
  <c r="C772" i="4" s="1"/>
  <c r="D764" i="6" l="1"/>
  <c r="E764" i="6" s="1"/>
  <c r="G764" i="6" s="1"/>
  <c r="F764" i="6" s="1"/>
  <c r="B764" i="6"/>
  <c r="H762" i="5"/>
  <c r="I762" i="5" s="1"/>
  <c r="C763" i="5" s="1"/>
  <c r="D909" i="2"/>
  <c r="E909" i="2" s="1"/>
  <c r="G909" i="2" s="1"/>
  <c r="B909" i="2"/>
  <c r="B772" i="4"/>
  <c r="D772" i="4"/>
  <c r="E772" i="4" s="1"/>
  <c r="G772" i="4" s="1"/>
  <c r="F772" i="4" s="1"/>
  <c r="H764" i="6" l="1"/>
  <c r="I764" i="6" s="1"/>
  <c r="C765" i="6" s="1"/>
  <c r="B763" i="5"/>
  <c r="D763" i="5"/>
  <c r="E763" i="5" s="1"/>
  <c r="G763" i="5" s="1"/>
  <c r="F763" i="5" s="1"/>
  <c r="F909" i="2"/>
  <c r="H909" i="2" s="1"/>
  <c r="I909" i="2" s="1"/>
  <c r="C910" i="2" s="1"/>
  <c r="B910" i="2" s="1"/>
  <c r="H772" i="4"/>
  <c r="I772" i="4" s="1"/>
  <c r="C773" i="4" s="1"/>
  <c r="D765" i="6" l="1"/>
  <c r="E765" i="6" s="1"/>
  <c r="G765" i="6" s="1"/>
  <c r="F765" i="6" s="1"/>
  <c r="B765" i="6"/>
  <c r="H763" i="5"/>
  <c r="I763" i="5" s="1"/>
  <c r="C764" i="5" s="1"/>
  <c r="D910" i="2"/>
  <c r="E910" i="2" s="1"/>
  <c r="G910" i="2" s="1"/>
  <c r="F910" i="2" s="1"/>
  <c r="H910" i="2" s="1"/>
  <c r="I910" i="2" s="1"/>
  <c r="C911" i="2" s="1"/>
  <c r="B911" i="2" s="1"/>
  <c r="B773" i="4"/>
  <c r="D773" i="4"/>
  <c r="E773" i="4" s="1"/>
  <c r="G773" i="4" s="1"/>
  <c r="F773" i="4" s="1"/>
  <c r="H765" i="6" l="1"/>
  <c r="I765" i="6" s="1"/>
  <c r="C766" i="6" s="1"/>
  <c r="D764" i="5"/>
  <c r="E764" i="5" s="1"/>
  <c r="G764" i="5" s="1"/>
  <c r="F764" i="5" s="1"/>
  <c r="B764" i="5"/>
  <c r="D911" i="2"/>
  <c r="E911" i="2" s="1"/>
  <c r="G911" i="2" s="1"/>
  <c r="F911" i="2" s="1"/>
  <c r="H911" i="2" s="1"/>
  <c r="I911" i="2" s="1"/>
  <c r="C912" i="2" s="1"/>
  <c r="B912" i="2" s="1"/>
  <c r="H773" i="4"/>
  <c r="I773" i="4" s="1"/>
  <c r="C774" i="4" s="1"/>
  <c r="B766" i="6" l="1"/>
  <c r="D766" i="6"/>
  <c r="E766" i="6" s="1"/>
  <c r="G766" i="6" s="1"/>
  <c r="F766" i="6" s="1"/>
  <c r="H764" i="5"/>
  <c r="I764" i="5" s="1"/>
  <c r="C765" i="5" s="1"/>
  <c r="B774" i="4"/>
  <c r="D774" i="4"/>
  <c r="E774" i="4" s="1"/>
  <c r="G774" i="4" s="1"/>
  <c r="D912" i="2"/>
  <c r="E912" i="2" s="1"/>
  <c r="G912" i="2" s="1"/>
  <c r="F912" i="2" s="1"/>
  <c r="H766" i="6" l="1"/>
  <c r="I766" i="6" s="1"/>
  <c r="C767" i="6" s="1"/>
  <c r="B765" i="5"/>
  <c r="D765" i="5"/>
  <c r="E765" i="5" s="1"/>
  <c r="G765" i="5" s="1"/>
  <c r="F765" i="5" s="1"/>
  <c r="F774" i="4"/>
  <c r="H774" i="4" s="1"/>
  <c r="I774" i="4" s="1"/>
  <c r="C775" i="4" s="1"/>
  <c r="H912" i="2"/>
  <c r="I912" i="2" s="1"/>
  <c r="C913" i="2" s="1"/>
  <c r="B913" i="2" s="1"/>
  <c r="B767" i="6" l="1"/>
  <c r="D767" i="6"/>
  <c r="E767" i="6" s="1"/>
  <c r="G767" i="6" s="1"/>
  <c r="F767" i="6" s="1"/>
  <c r="H765" i="5"/>
  <c r="I765" i="5" s="1"/>
  <c r="C766" i="5" s="1"/>
  <c r="D775" i="4"/>
  <c r="E775" i="4" s="1"/>
  <c r="G775" i="4" s="1"/>
  <c r="F775" i="4" s="1"/>
  <c r="H775" i="4" s="1"/>
  <c r="I775" i="4" s="1"/>
  <c r="C776" i="4" s="1"/>
  <c r="B775" i="4"/>
  <c r="D913" i="2"/>
  <c r="E913" i="2" s="1"/>
  <c r="G913" i="2" s="1"/>
  <c r="F913" i="2" s="1"/>
  <c r="H767" i="6" l="1"/>
  <c r="I767" i="6" s="1"/>
  <c r="C768" i="6" s="1"/>
  <c r="D766" i="5"/>
  <c r="E766" i="5" s="1"/>
  <c r="G766" i="5" s="1"/>
  <c r="F766" i="5" s="1"/>
  <c r="B766" i="5"/>
  <c r="D776" i="4"/>
  <c r="E776" i="4" s="1"/>
  <c r="G776" i="4" s="1"/>
  <c r="F776" i="4" s="1"/>
  <c r="B776" i="4"/>
  <c r="H913" i="2"/>
  <c r="I913" i="2" s="1"/>
  <c r="C914" i="2" s="1"/>
  <c r="B914" i="2" s="1"/>
  <c r="D768" i="6" l="1"/>
  <c r="E768" i="6" s="1"/>
  <c r="G768" i="6" s="1"/>
  <c r="F768" i="6" s="1"/>
  <c r="B768" i="6"/>
  <c r="H766" i="5"/>
  <c r="I766" i="5" s="1"/>
  <c r="C767" i="5" s="1"/>
  <c r="H776" i="4"/>
  <c r="I776" i="4" s="1"/>
  <c r="C777" i="4" s="1"/>
  <c r="D914" i="2"/>
  <c r="E914" i="2" s="1"/>
  <c r="G914" i="2" s="1"/>
  <c r="F914" i="2" s="1"/>
  <c r="H768" i="6" l="1"/>
  <c r="I768" i="6" s="1"/>
  <c r="C769" i="6" s="1"/>
  <c r="D767" i="5"/>
  <c r="E767" i="5" s="1"/>
  <c r="G767" i="5" s="1"/>
  <c r="F767" i="5" s="1"/>
  <c r="B767" i="5"/>
  <c r="D777" i="4"/>
  <c r="E777" i="4" s="1"/>
  <c r="G777" i="4" s="1"/>
  <c r="F777" i="4" s="1"/>
  <c r="B777" i="4"/>
  <c r="H914" i="2"/>
  <c r="I914" i="2" s="1"/>
  <c r="C915" i="2" s="1"/>
  <c r="D769" i="6" l="1"/>
  <c r="E769" i="6" s="1"/>
  <c r="G769" i="6" s="1"/>
  <c r="F769" i="6" s="1"/>
  <c r="B769" i="6"/>
  <c r="H767" i="5"/>
  <c r="I767" i="5" s="1"/>
  <c r="C768" i="5" s="1"/>
  <c r="D915" i="2"/>
  <c r="E915" i="2" s="1"/>
  <c r="G915" i="2" s="1"/>
  <c r="F915" i="2" s="1"/>
  <c r="B915" i="2"/>
  <c r="H777" i="4"/>
  <c r="I777" i="4" s="1"/>
  <c r="C778" i="4" s="1"/>
  <c r="H769" i="6" l="1"/>
  <c r="I769" i="6" s="1"/>
  <c r="C770" i="6" s="1"/>
  <c r="D768" i="5"/>
  <c r="E768" i="5" s="1"/>
  <c r="G768" i="5" s="1"/>
  <c r="F768" i="5" s="1"/>
  <c r="B768" i="5"/>
  <c r="H915" i="2"/>
  <c r="I915" i="2" s="1"/>
  <c r="C916" i="2" s="1"/>
  <c r="B916" i="2" s="1"/>
  <c r="B778" i="4"/>
  <c r="D778" i="4"/>
  <c r="E778" i="4" s="1"/>
  <c r="G778" i="4" s="1"/>
  <c r="D770" i="6" l="1"/>
  <c r="E770" i="6" s="1"/>
  <c r="G770" i="6" s="1"/>
  <c r="F770" i="6" s="1"/>
  <c r="B770" i="6"/>
  <c r="H768" i="5"/>
  <c r="I768" i="5" s="1"/>
  <c r="C769" i="5" s="1"/>
  <c r="D916" i="2"/>
  <c r="E916" i="2" s="1"/>
  <c r="G916" i="2" s="1"/>
  <c r="F916" i="2" s="1"/>
  <c r="H916" i="2" s="1"/>
  <c r="I916" i="2" s="1"/>
  <c r="C917" i="2" s="1"/>
  <c r="B917" i="2" s="1"/>
  <c r="F778" i="4"/>
  <c r="H778" i="4" s="1"/>
  <c r="I778" i="4" s="1"/>
  <c r="C779" i="4" s="1"/>
  <c r="H770" i="6" l="1"/>
  <c r="I770" i="6" s="1"/>
  <c r="C771" i="6" s="1"/>
  <c r="B769" i="5"/>
  <c r="D769" i="5"/>
  <c r="E769" i="5" s="1"/>
  <c r="G769" i="5" s="1"/>
  <c r="F769" i="5" s="1"/>
  <c r="H769" i="5" s="1"/>
  <c r="I769" i="5" s="1"/>
  <c r="C770" i="5" s="1"/>
  <c r="D779" i="4"/>
  <c r="E779" i="4" s="1"/>
  <c r="G779" i="4" s="1"/>
  <c r="F779" i="4" s="1"/>
  <c r="H779" i="4" s="1"/>
  <c r="I779" i="4" s="1"/>
  <c r="C780" i="4" s="1"/>
  <c r="B779" i="4"/>
  <c r="D917" i="2"/>
  <c r="E917" i="2" s="1"/>
  <c r="G917" i="2" s="1"/>
  <c r="F917" i="2" s="1"/>
  <c r="D771" i="6" l="1"/>
  <c r="E771" i="6" s="1"/>
  <c r="G771" i="6" s="1"/>
  <c r="F771" i="6" s="1"/>
  <c r="B771" i="6"/>
  <c r="B770" i="5"/>
  <c r="D770" i="5"/>
  <c r="E770" i="5" s="1"/>
  <c r="G770" i="5" s="1"/>
  <c r="F770" i="5" s="1"/>
  <c r="D780" i="4"/>
  <c r="E780" i="4" s="1"/>
  <c r="G780" i="4" s="1"/>
  <c r="B780" i="4"/>
  <c r="H917" i="2"/>
  <c r="I917" i="2" s="1"/>
  <c r="C918" i="2" s="1"/>
  <c r="B918" i="2" s="1"/>
  <c r="H771" i="6" l="1"/>
  <c r="I771" i="6" s="1"/>
  <c r="C772" i="6" s="1"/>
  <c r="H770" i="5"/>
  <c r="I770" i="5" s="1"/>
  <c r="C771" i="5" s="1"/>
  <c r="F780" i="4"/>
  <c r="H780" i="4" s="1"/>
  <c r="I780" i="4" s="1"/>
  <c r="C781" i="4" s="1"/>
  <c r="D918" i="2"/>
  <c r="E918" i="2" s="1"/>
  <c r="G918" i="2" s="1"/>
  <c r="F918" i="2" s="1"/>
  <c r="D772" i="6" l="1"/>
  <c r="E772" i="6" s="1"/>
  <c r="G772" i="6" s="1"/>
  <c r="F772" i="6" s="1"/>
  <c r="B772" i="6"/>
  <c r="D771" i="5"/>
  <c r="E771" i="5" s="1"/>
  <c r="G771" i="5" s="1"/>
  <c r="F771" i="5" s="1"/>
  <c r="H771" i="5" s="1"/>
  <c r="I771" i="5" s="1"/>
  <c r="C772" i="5" s="1"/>
  <c r="B771" i="5"/>
  <c r="D781" i="4"/>
  <c r="E781" i="4" s="1"/>
  <c r="G781" i="4" s="1"/>
  <c r="F781" i="4" s="1"/>
  <c r="B781" i="4"/>
  <c r="H918" i="2"/>
  <c r="I918" i="2" s="1"/>
  <c r="C919" i="2" s="1"/>
  <c r="B919" i="2" s="1"/>
  <c r="H772" i="6" l="1"/>
  <c r="I772" i="6" s="1"/>
  <c r="C773" i="6" s="1"/>
  <c r="D772" i="5"/>
  <c r="E772" i="5" s="1"/>
  <c r="G772" i="5" s="1"/>
  <c r="F772" i="5" s="1"/>
  <c r="B772" i="5"/>
  <c r="H781" i="4"/>
  <c r="I781" i="4" s="1"/>
  <c r="C782" i="4" s="1"/>
  <c r="B782" i="4" s="1"/>
  <c r="D919" i="2"/>
  <c r="E919" i="2" s="1"/>
  <c r="G919" i="2" s="1"/>
  <c r="F919" i="2" s="1"/>
  <c r="B773" i="6" l="1"/>
  <c r="D773" i="6"/>
  <c r="E773" i="6" s="1"/>
  <c r="G773" i="6" s="1"/>
  <c r="F773" i="6" s="1"/>
  <c r="H772" i="5"/>
  <c r="I772" i="5" s="1"/>
  <c r="C773" i="5" s="1"/>
  <c r="D782" i="4"/>
  <c r="E782" i="4" s="1"/>
  <c r="G782" i="4" s="1"/>
  <c r="F782" i="4" s="1"/>
  <c r="H782" i="4" s="1"/>
  <c r="I782" i="4" s="1"/>
  <c r="C783" i="4" s="1"/>
  <c r="D783" i="4" s="1"/>
  <c r="E783" i="4" s="1"/>
  <c r="G783" i="4" s="1"/>
  <c r="H919" i="2"/>
  <c r="I919" i="2" s="1"/>
  <c r="C920" i="2" s="1"/>
  <c r="B920" i="2" s="1"/>
  <c r="H773" i="6" l="1"/>
  <c r="I773" i="6" s="1"/>
  <c r="C774" i="6" s="1"/>
  <c r="B773" i="5"/>
  <c r="D773" i="5"/>
  <c r="E773" i="5" s="1"/>
  <c r="G773" i="5" s="1"/>
  <c r="F773" i="5" s="1"/>
  <c r="F783" i="4"/>
  <c r="H783" i="4" s="1"/>
  <c r="I783" i="4" s="1"/>
  <c r="C784" i="4" s="1"/>
  <c r="B783" i="4"/>
  <c r="D920" i="2"/>
  <c r="E920" i="2" s="1"/>
  <c r="G920" i="2" s="1"/>
  <c r="F920" i="2" s="1"/>
  <c r="B774" i="6" l="1"/>
  <c r="D774" i="6"/>
  <c r="E774" i="6" s="1"/>
  <c r="G774" i="6" s="1"/>
  <c r="F774" i="6" s="1"/>
  <c r="H773" i="5"/>
  <c r="I773" i="5" s="1"/>
  <c r="C774" i="5" s="1"/>
  <c r="D784" i="4"/>
  <c r="E784" i="4" s="1"/>
  <c r="G784" i="4" s="1"/>
  <c r="F784" i="4" s="1"/>
  <c r="B784" i="4"/>
  <c r="H920" i="2"/>
  <c r="I920" i="2" s="1"/>
  <c r="C921" i="2" s="1"/>
  <c r="B921" i="2" s="1"/>
  <c r="H774" i="6" l="1"/>
  <c r="I774" i="6" s="1"/>
  <c r="C775" i="6" s="1"/>
  <c r="D774" i="5"/>
  <c r="E774" i="5" s="1"/>
  <c r="G774" i="5" s="1"/>
  <c r="F774" i="5" s="1"/>
  <c r="B774" i="5"/>
  <c r="H784" i="4"/>
  <c r="I784" i="4" s="1"/>
  <c r="C785" i="4" s="1"/>
  <c r="D785" i="4" s="1"/>
  <c r="E785" i="4" s="1"/>
  <c r="G785" i="4" s="1"/>
  <c r="D921" i="2"/>
  <c r="E921" i="2" s="1"/>
  <c r="G921" i="2" s="1"/>
  <c r="F921" i="2" s="1"/>
  <c r="D775" i="6" l="1"/>
  <c r="E775" i="6" s="1"/>
  <c r="G775" i="6" s="1"/>
  <c r="F775" i="6" s="1"/>
  <c r="B775" i="6"/>
  <c r="H774" i="5"/>
  <c r="I774" i="5" s="1"/>
  <c r="C775" i="5" s="1"/>
  <c r="F785" i="4"/>
  <c r="H785" i="4" s="1"/>
  <c r="I785" i="4" s="1"/>
  <c r="C786" i="4" s="1"/>
  <c r="B785" i="4"/>
  <c r="H921" i="2"/>
  <c r="I921" i="2" s="1"/>
  <c r="C922" i="2" s="1"/>
  <c r="B922" i="2" s="1"/>
  <c r="H775" i="6" l="1"/>
  <c r="I775" i="6" s="1"/>
  <c r="C776" i="6" s="1"/>
  <c r="B775" i="5"/>
  <c r="D775" i="5"/>
  <c r="E775" i="5" s="1"/>
  <c r="G775" i="5" s="1"/>
  <c r="F775" i="5" s="1"/>
  <c r="B786" i="4"/>
  <c r="D786" i="4"/>
  <c r="E786" i="4" s="1"/>
  <c r="G786" i="4" s="1"/>
  <c r="F786" i="4" s="1"/>
  <c r="D922" i="2"/>
  <c r="E922" i="2" s="1"/>
  <c r="G922" i="2" s="1"/>
  <c r="F922" i="2" s="1"/>
  <c r="D776" i="6" l="1"/>
  <c r="E776" i="6" s="1"/>
  <c r="G776" i="6" s="1"/>
  <c r="F776" i="6" s="1"/>
  <c r="B776" i="6"/>
  <c r="H775" i="5"/>
  <c r="I775" i="5" s="1"/>
  <c r="C776" i="5" s="1"/>
  <c r="H786" i="4"/>
  <c r="I786" i="4" s="1"/>
  <c r="C787" i="4" s="1"/>
  <c r="D787" i="4" s="1"/>
  <c r="E787" i="4" s="1"/>
  <c r="G787" i="4" s="1"/>
  <c r="H922" i="2"/>
  <c r="I922" i="2" s="1"/>
  <c r="C923" i="2" s="1"/>
  <c r="B923" i="2" s="1"/>
  <c r="H776" i="6" l="1"/>
  <c r="I776" i="6" s="1"/>
  <c r="C777" i="6" s="1"/>
  <c r="B776" i="5"/>
  <c r="D776" i="5"/>
  <c r="E776" i="5" s="1"/>
  <c r="G776" i="5" s="1"/>
  <c r="F776" i="5" s="1"/>
  <c r="B787" i="4"/>
  <c r="F787" i="4"/>
  <c r="H787" i="4" s="1"/>
  <c r="I787" i="4" s="1"/>
  <c r="C788" i="4" s="1"/>
  <c r="D923" i="2"/>
  <c r="E923" i="2" s="1"/>
  <c r="G923" i="2" s="1"/>
  <c r="F923" i="2" s="1"/>
  <c r="D777" i="6" l="1"/>
  <c r="E777" i="6" s="1"/>
  <c r="G777" i="6" s="1"/>
  <c r="F777" i="6" s="1"/>
  <c r="B777" i="6"/>
  <c r="H776" i="5"/>
  <c r="I776" i="5" s="1"/>
  <c r="C777" i="5" s="1"/>
  <c r="D788" i="4"/>
  <c r="E788" i="4" s="1"/>
  <c r="G788" i="4" s="1"/>
  <c r="F788" i="4" s="1"/>
  <c r="B788" i="4"/>
  <c r="H923" i="2"/>
  <c r="I923" i="2" s="1"/>
  <c r="C924" i="2" s="1"/>
  <c r="B924" i="2" s="1"/>
  <c r="H777" i="6" l="1"/>
  <c r="I777" i="6" s="1"/>
  <c r="C778" i="6" s="1"/>
  <c r="D777" i="5"/>
  <c r="E777" i="5" s="1"/>
  <c r="G777" i="5" s="1"/>
  <c r="F777" i="5" s="1"/>
  <c r="B777" i="5"/>
  <c r="H788" i="4"/>
  <c r="I788" i="4" s="1"/>
  <c r="C789" i="4" s="1"/>
  <c r="B789" i="4" s="1"/>
  <c r="D924" i="2"/>
  <c r="E924" i="2" s="1"/>
  <c r="G924" i="2" s="1"/>
  <c r="F924" i="2" s="1"/>
  <c r="D778" i="6" l="1"/>
  <c r="E778" i="6" s="1"/>
  <c r="G778" i="6" s="1"/>
  <c r="F778" i="6" s="1"/>
  <c r="B778" i="6"/>
  <c r="H777" i="5"/>
  <c r="I777" i="5" s="1"/>
  <c r="C778" i="5" s="1"/>
  <c r="D789" i="4"/>
  <c r="E789" i="4" s="1"/>
  <c r="G789" i="4" s="1"/>
  <c r="F789" i="4" s="1"/>
  <c r="H924" i="2"/>
  <c r="I924" i="2" s="1"/>
  <c r="C925" i="2" s="1"/>
  <c r="B925" i="2" s="1"/>
  <c r="H778" i="6" l="1"/>
  <c r="I778" i="6" s="1"/>
  <c r="C779" i="6" s="1"/>
  <c r="B778" i="5"/>
  <c r="D778" i="5"/>
  <c r="E778" i="5" s="1"/>
  <c r="G778" i="5" s="1"/>
  <c r="F778" i="5" s="1"/>
  <c r="H789" i="4"/>
  <c r="I789" i="4" s="1"/>
  <c r="C790" i="4" s="1"/>
  <c r="D925" i="2"/>
  <c r="E925" i="2" s="1"/>
  <c r="G925" i="2" s="1"/>
  <c r="D779" i="6" l="1"/>
  <c r="E779" i="6" s="1"/>
  <c r="G779" i="6" s="1"/>
  <c r="F779" i="6" s="1"/>
  <c r="B779" i="6"/>
  <c r="H778" i="5"/>
  <c r="I778" i="5" s="1"/>
  <c r="C779" i="5" s="1"/>
  <c r="B790" i="4"/>
  <c r="D790" i="4"/>
  <c r="E790" i="4" s="1"/>
  <c r="G790" i="4" s="1"/>
  <c r="F925" i="2"/>
  <c r="H925" i="2" s="1"/>
  <c r="I925" i="2" s="1"/>
  <c r="C926" i="2" s="1"/>
  <c r="B926" i="2" s="1"/>
  <c r="H779" i="6" l="1"/>
  <c r="I779" i="6" s="1"/>
  <c r="C780" i="6" s="1"/>
  <c r="B780" i="6" s="1"/>
  <c r="D779" i="5"/>
  <c r="E779" i="5" s="1"/>
  <c r="G779" i="5" s="1"/>
  <c r="F779" i="5" s="1"/>
  <c r="B779" i="5"/>
  <c r="F790" i="4"/>
  <c r="H790" i="4" s="1"/>
  <c r="I790" i="4" s="1"/>
  <c r="C791" i="4" s="1"/>
  <c r="D926" i="2"/>
  <c r="E926" i="2" s="1"/>
  <c r="G926" i="2" s="1"/>
  <c r="F926" i="2" s="1"/>
  <c r="H926" i="2" s="1"/>
  <c r="I926" i="2" s="1"/>
  <c r="C927" i="2" s="1"/>
  <c r="B927" i="2" s="1"/>
  <c r="D780" i="6" l="1"/>
  <c r="E780" i="6" s="1"/>
  <c r="G780" i="6" s="1"/>
  <c r="F780" i="6" s="1"/>
  <c r="H779" i="5"/>
  <c r="I779" i="5" s="1"/>
  <c r="C780" i="5" s="1"/>
  <c r="B791" i="4"/>
  <c r="D791" i="4"/>
  <c r="E791" i="4" s="1"/>
  <c r="G791" i="4" s="1"/>
  <c r="F791" i="4" s="1"/>
  <c r="H791" i="4" s="1"/>
  <c r="I791" i="4" s="1"/>
  <c r="C792" i="4" s="1"/>
  <c r="D927" i="2"/>
  <c r="E927" i="2" s="1"/>
  <c r="G927" i="2" s="1"/>
  <c r="F927" i="2" s="1"/>
  <c r="H780" i="6" l="1"/>
  <c r="I780" i="6" s="1"/>
  <c r="C781" i="6" s="1"/>
  <c r="D781" i="6" s="1"/>
  <c r="E781" i="6" s="1"/>
  <c r="G781" i="6" s="1"/>
  <c r="B780" i="5"/>
  <c r="D780" i="5"/>
  <c r="E780" i="5" s="1"/>
  <c r="G780" i="5" s="1"/>
  <c r="F780" i="5" s="1"/>
  <c r="B792" i="4"/>
  <c r="D792" i="4"/>
  <c r="E792" i="4" s="1"/>
  <c r="G792" i="4" s="1"/>
  <c r="F792" i="4" s="1"/>
  <c r="H927" i="2"/>
  <c r="I927" i="2" s="1"/>
  <c r="C928" i="2" s="1"/>
  <c r="B928" i="2" s="1"/>
  <c r="B781" i="6" l="1"/>
  <c r="F781" i="6"/>
  <c r="H781" i="6" s="1"/>
  <c r="I781" i="6" s="1"/>
  <c r="C782" i="6" s="1"/>
  <c r="H780" i="5"/>
  <c r="I780" i="5" s="1"/>
  <c r="C781" i="5" s="1"/>
  <c r="H792" i="4"/>
  <c r="I792" i="4" s="1"/>
  <c r="C793" i="4" s="1"/>
  <c r="D928" i="2"/>
  <c r="E928" i="2" s="1"/>
  <c r="G928" i="2" s="1"/>
  <c r="F928" i="2" s="1"/>
  <c r="B782" i="6" l="1"/>
  <c r="D782" i="6"/>
  <c r="E782" i="6" s="1"/>
  <c r="G782" i="6" s="1"/>
  <c r="B781" i="5"/>
  <c r="D781" i="5"/>
  <c r="E781" i="5" s="1"/>
  <c r="G781" i="5" s="1"/>
  <c r="F781" i="5" s="1"/>
  <c r="B793" i="4"/>
  <c r="D793" i="4"/>
  <c r="E793" i="4" s="1"/>
  <c r="G793" i="4" s="1"/>
  <c r="F793" i="4" s="1"/>
  <c r="H928" i="2"/>
  <c r="I928" i="2" s="1"/>
  <c r="C929" i="2" s="1"/>
  <c r="B929" i="2" s="1"/>
  <c r="F782" i="6" l="1"/>
  <c r="H782" i="6" s="1"/>
  <c r="I782" i="6" s="1"/>
  <c r="C783" i="6" s="1"/>
  <c r="H781" i="5"/>
  <c r="I781" i="5" s="1"/>
  <c r="C782" i="5" s="1"/>
  <c r="H793" i="4"/>
  <c r="I793" i="4" s="1"/>
  <c r="C794" i="4" s="1"/>
  <c r="D794" i="4" s="1"/>
  <c r="E794" i="4" s="1"/>
  <c r="G794" i="4" s="1"/>
  <c r="D929" i="2"/>
  <c r="E929" i="2" s="1"/>
  <c r="G929" i="2" s="1"/>
  <c r="F929" i="2" s="1"/>
  <c r="B783" i="6" l="1"/>
  <c r="D783" i="6"/>
  <c r="E783" i="6" s="1"/>
  <c r="G783" i="6" s="1"/>
  <c r="F783" i="6" s="1"/>
  <c r="H783" i="6" s="1"/>
  <c r="I783" i="6" s="1"/>
  <c r="C784" i="6" s="1"/>
  <c r="D782" i="5"/>
  <c r="E782" i="5" s="1"/>
  <c r="G782" i="5" s="1"/>
  <c r="F782" i="5" s="1"/>
  <c r="B782" i="5"/>
  <c r="B794" i="4"/>
  <c r="F794" i="4"/>
  <c r="H794" i="4" s="1"/>
  <c r="I794" i="4" s="1"/>
  <c r="C795" i="4" s="1"/>
  <c r="H929" i="2"/>
  <c r="I929" i="2" s="1"/>
  <c r="C930" i="2" s="1"/>
  <c r="B930" i="2" s="1"/>
  <c r="D784" i="6" l="1"/>
  <c r="E784" i="6" s="1"/>
  <c r="G784" i="6" s="1"/>
  <c r="F784" i="6" s="1"/>
  <c r="B784" i="6"/>
  <c r="H782" i="5"/>
  <c r="I782" i="5" s="1"/>
  <c r="C783" i="5" s="1"/>
  <c r="B795" i="4"/>
  <c r="D795" i="4"/>
  <c r="E795" i="4" s="1"/>
  <c r="G795" i="4" s="1"/>
  <c r="F795" i="4" s="1"/>
  <c r="D930" i="2"/>
  <c r="E930" i="2" s="1"/>
  <c r="G930" i="2" s="1"/>
  <c r="F930" i="2" s="1"/>
  <c r="H784" i="6" l="1"/>
  <c r="I784" i="6" s="1"/>
  <c r="C785" i="6" s="1"/>
  <c r="D783" i="5"/>
  <c r="E783" i="5" s="1"/>
  <c r="G783" i="5" s="1"/>
  <c r="F783" i="5" s="1"/>
  <c r="B783" i="5"/>
  <c r="H795" i="4"/>
  <c r="I795" i="4" s="1"/>
  <c r="C796" i="4" s="1"/>
  <c r="H930" i="2"/>
  <c r="I930" i="2" s="1"/>
  <c r="C931" i="2" s="1"/>
  <c r="B931" i="2" s="1"/>
  <c r="D785" i="6" l="1"/>
  <c r="E785" i="6" s="1"/>
  <c r="G785" i="6" s="1"/>
  <c r="F785" i="6" s="1"/>
  <c r="B785" i="6"/>
  <c r="H783" i="5"/>
  <c r="I783" i="5" s="1"/>
  <c r="C784" i="5" s="1"/>
  <c r="B796" i="4"/>
  <c r="D796" i="4"/>
  <c r="E796" i="4" s="1"/>
  <c r="G796" i="4" s="1"/>
  <c r="F796" i="4" s="1"/>
  <c r="D931" i="2"/>
  <c r="E931" i="2" s="1"/>
  <c r="G931" i="2" s="1"/>
  <c r="F931" i="2" s="1"/>
  <c r="H785" i="6" l="1"/>
  <c r="I785" i="6" s="1"/>
  <c r="C786" i="6" s="1"/>
  <c r="D784" i="5"/>
  <c r="E784" i="5" s="1"/>
  <c r="G784" i="5" s="1"/>
  <c r="F784" i="5" s="1"/>
  <c r="B784" i="5"/>
  <c r="H796" i="4"/>
  <c r="I796" i="4" s="1"/>
  <c r="C797" i="4" s="1"/>
  <c r="B797" i="4" s="1"/>
  <c r="H931" i="2"/>
  <c r="I931" i="2" s="1"/>
  <c r="C932" i="2" s="1"/>
  <c r="B932" i="2" s="1"/>
  <c r="D786" i="6" l="1"/>
  <c r="E786" i="6" s="1"/>
  <c r="G786" i="6" s="1"/>
  <c r="F786" i="6" s="1"/>
  <c r="B786" i="6"/>
  <c r="H784" i="5"/>
  <c r="I784" i="5" s="1"/>
  <c r="C785" i="5" s="1"/>
  <c r="D797" i="4"/>
  <c r="E797" i="4" s="1"/>
  <c r="G797" i="4" s="1"/>
  <c r="F797" i="4" s="1"/>
  <c r="D932" i="2"/>
  <c r="E932" i="2" s="1"/>
  <c r="G932" i="2" s="1"/>
  <c r="F932" i="2" s="1"/>
  <c r="H786" i="6" l="1"/>
  <c r="I786" i="6" s="1"/>
  <c r="C787" i="6" s="1"/>
  <c r="B785" i="5"/>
  <c r="D785" i="5"/>
  <c r="E785" i="5" s="1"/>
  <c r="G785" i="5" s="1"/>
  <c r="F785" i="5" s="1"/>
  <c r="H785" i="5" s="1"/>
  <c r="I785" i="5" s="1"/>
  <c r="C786" i="5" s="1"/>
  <c r="H797" i="4"/>
  <c r="I797" i="4" s="1"/>
  <c r="C798" i="4" s="1"/>
  <c r="B798" i="4" s="1"/>
  <c r="H932" i="2"/>
  <c r="I932" i="2" s="1"/>
  <c r="C933" i="2" s="1"/>
  <c r="B933" i="2" s="1"/>
  <c r="D787" i="6" l="1"/>
  <c r="E787" i="6" s="1"/>
  <c r="G787" i="6" s="1"/>
  <c r="F787" i="6" s="1"/>
  <c r="B787" i="6"/>
  <c r="B786" i="5"/>
  <c r="D786" i="5"/>
  <c r="E786" i="5" s="1"/>
  <c r="G786" i="5" s="1"/>
  <c r="F786" i="5" s="1"/>
  <c r="D798" i="4"/>
  <c r="E798" i="4" s="1"/>
  <c r="G798" i="4" s="1"/>
  <c r="F798" i="4" s="1"/>
  <c r="D933" i="2"/>
  <c r="E933" i="2" s="1"/>
  <c r="G933" i="2" s="1"/>
  <c r="F933" i="2" s="1"/>
  <c r="H787" i="6" l="1"/>
  <c r="I787" i="6" s="1"/>
  <c r="C788" i="6" s="1"/>
  <c r="H786" i="5"/>
  <c r="I786" i="5" s="1"/>
  <c r="C787" i="5" s="1"/>
  <c r="H798" i="4"/>
  <c r="I798" i="4" s="1"/>
  <c r="C799" i="4" s="1"/>
  <c r="H933" i="2"/>
  <c r="I933" i="2" s="1"/>
  <c r="C934" i="2" s="1"/>
  <c r="B934" i="2" s="1"/>
  <c r="D788" i="6" l="1"/>
  <c r="E788" i="6" s="1"/>
  <c r="G788" i="6" s="1"/>
  <c r="F788" i="6" s="1"/>
  <c r="B788" i="6"/>
  <c r="B787" i="5"/>
  <c r="D787" i="5"/>
  <c r="E787" i="5" s="1"/>
  <c r="G787" i="5" s="1"/>
  <c r="F787" i="5" s="1"/>
  <c r="B799" i="4"/>
  <c r="D799" i="4"/>
  <c r="E799" i="4" s="1"/>
  <c r="G799" i="4" s="1"/>
  <c r="D934" i="2"/>
  <c r="E934" i="2" s="1"/>
  <c r="G934" i="2" s="1"/>
  <c r="F934" i="2" s="1"/>
  <c r="H788" i="6" l="1"/>
  <c r="I788" i="6" s="1"/>
  <c r="C789" i="6" s="1"/>
  <c r="H787" i="5"/>
  <c r="I787" i="5" s="1"/>
  <c r="C788" i="5" s="1"/>
  <c r="F799" i="4"/>
  <c r="H799" i="4" s="1"/>
  <c r="I799" i="4" s="1"/>
  <c r="C800" i="4" s="1"/>
  <c r="H934" i="2"/>
  <c r="I934" i="2" s="1"/>
  <c r="C935" i="2" s="1"/>
  <c r="B935" i="2" s="1"/>
  <c r="D789" i="6" l="1"/>
  <c r="E789" i="6" s="1"/>
  <c r="G789" i="6" s="1"/>
  <c r="F789" i="6" s="1"/>
  <c r="B789" i="6"/>
  <c r="D788" i="5"/>
  <c r="E788" i="5" s="1"/>
  <c r="G788" i="5" s="1"/>
  <c r="F788" i="5" s="1"/>
  <c r="B788" i="5"/>
  <c r="B800" i="4"/>
  <c r="D800" i="4"/>
  <c r="E800" i="4" s="1"/>
  <c r="G800" i="4" s="1"/>
  <c r="F800" i="4" s="1"/>
  <c r="H800" i="4" s="1"/>
  <c r="I800" i="4" s="1"/>
  <c r="C801" i="4" s="1"/>
  <c r="D935" i="2"/>
  <c r="E935" i="2" s="1"/>
  <c r="G935" i="2" s="1"/>
  <c r="H789" i="6" l="1"/>
  <c r="I789" i="6" s="1"/>
  <c r="C790" i="6" s="1"/>
  <c r="H788" i="5"/>
  <c r="I788" i="5" s="1"/>
  <c r="C789" i="5" s="1"/>
  <c r="D801" i="4"/>
  <c r="E801" i="4" s="1"/>
  <c r="G801" i="4" s="1"/>
  <c r="F801" i="4" s="1"/>
  <c r="B801" i="4"/>
  <c r="F935" i="2"/>
  <c r="H935" i="2" s="1"/>
  <c r="I935" i="2" s="1"/>
  <c r="C936" i="2" s="1"/>
  <c r="B936" i="2" s="1"/>
  <c r="B790" i="6" l="1"/>
  <c r="D790" i="6"/>
  <c r="E790" i="6" s="1"/>
  <c r="G790" i="6" s="1"/>
  <c r="F790" i="6" s="1"/>
  <c r="D789" i="5"/>
  <c r="E789" i="5" s="1"/>
  <c r="G789" i="5" s="1"/>
  <c r="F789" i="5" s="1"/>
  <c r="H789" i="5" s="1"/>
  <c r="I789" i="5" s="1"/>
  <c r="C790" i="5" s="1"/>
  <c r="B789" i="5"/>
  <c r="H801" i="4"/>
  <c r="I801" i="4" s="1"/>
  <c r="C802" i="4" s="1"/>
  <c r="D936" i="2"/>
  <c r="E936" i="2" s="1"/>
  <c r="G936" i="2" s="1"/>
  <c r="F936" i="2" s="1"/>
  <c r="H936" i="2" s="1"/>
  <c r="I936" i="2" s="1"/>
  <c r="C937" i="2" s="1"/>
  <c r="B937" i="2" s="1"/>
  <c r="H790" i="6" l="1"/>
  <c r="I790" i="6" s="1"/>
  <c r="C791" i="6" s="1"/>
  <c r="D790" i="5"/>
  <c r="E790" i="5" s="1"/>
  <c r="G790" i="5" s="1"/>
  <c r="F790" i="5" s="1"/>
  <c r="B790" i="5"/>
  <c r="B802" i="4"/>
  <c r="D802" i="4"/>
  <c r="E802" i="4" s="1"/>
  <c r="G802" i="4" s="1"/>
  <c r="F802" i="4" s="1"/>
  <c r="D937" i="2"/>
  <c r="E937" i="2" s="1"/>
  <c r="G937" i="2" s="1"/>
  <c r="F937" i="2" s="1"/>
  <c r="B791" i="6" l="1"/>
  <c r="D791" i="6"/>
  <c r="E791" i="6" s="1"/>
  <c r="G791" i="6" s="1"/>
  <c r="F791" i="6" s="1"/>
  <c r="H790" i="5"/>
  <c r="I790" i="5" s="1"/>
  <c r="C791" i="5" s="1"/>
  <c r="H802" i="4"/>
  <c r="I802" i="4" s="1"/>
  <c r="C803" i="4" s="1"/>
  <c r="B803" i="4" s="1"/>
  <c r="H937" i="2"/>
  <c r="I937" i="2" s="1"/>
  <c r="C938" i="2" s="1"/>
  <c r="B938" i="2" s="1"/>
  <c r="H791" i="6" l="1"/>
  <c r="I791" i="6" s="1"/>
  <c r="C792" i="6" s="1"/>
  <c r="D791" i="5"/>
  <c r="E791" i="5" s="1"/>
  <c r="G791" i="5" s="1"/>
  <c r="F791" i="5" s="1"/>
  <c r="B791" i="5"/>
  <c r="D803" i="4"/>
  <c r="E803" i="4" s="1"/>
  <c r="G803" i="4" s="1"/>
  <c r="F803" i="4" s="1"/>
  <c r="D938" i="2"/>
  <c r="E938" i="2" s="1"/>
  <c r="G938" i="2" s="1"/>
  <c r="F938" i="2" s="1"/>
  <c r="B792" i="6" l="1"/>
  <c r="D792" i="6"/>
  <c r="E792" i="6" s="1"/>
  <c r="G792" i="6" s="1"/>
  <c r="F792" i="6" s="1"/>
  <c r="H791" i="5"/>
  <c r="I791" i="5" s="1"/>
  <c r="C792" i="5" s="1"/>
  <c r="H803" i="4"/>
  <c r="I803" i="4" s="1"/>
  <c r="C804" i="4" s="1"/>
  <c r="H938" i="2"/>
  <c r="I938" i="2" s="1"/>
  <c r="C939" i="2" s="1"/>
  <c r="B939" i="2" s="1"/>
  <c r="H792" i="6" l="1"/>
  <c r="I792" i="6" s="1"/>
  <c r="C793" i="6" s="1"/>
  <c r="B792" i="5"/>
  <c r="D792" i="5"/>
  <c r="E792" i="5" s="1"/>
  <c r="G792" i="5" s="1"/>
  <c r="F792" i="5" s="1"/>
  <c r="B804" i="4"/>
  <c r="D804" i="4"/>
  <c r="E804" i="4" s="1"/>
  <c r="G804" i="4" s="1"/>
  <c r="F804" i="4" s="1"/>
  <c r="D939" i="2"/>
  <c r="E939" i="2" s="1"/>
  <c r="G939" i="2" s="1"/>
  <c r="F939" i="2" s="1"/>
  <c r="B793" i="6" l="1"/>
  <c r="D793" i="6"/>
  <c r="E793" i="6" s="1"/>
  <c r="G793" i="6" s="1"/>
  <c r="F793" i="6" s="1"/>
  <c r="H792" i="5"/>
  <c r="I792" i="5" s="1"/>
  <c r="C793" i="5" s="1"/>
  <c r="H804" i="4"/>
  <c r="I804" i="4" s="1"/>
  <c r="C805" i="4" s="1"/>
  <c r="H939" i="2"/>
  <c r="I939" i="2" s="1"/>
  <c r="C940" i="2" s="1"/>
  <c r="B940" i="2" s="1"/>
  <c r="H793" i="6" l="1"/>
  <c r="I793" i="6" s="1"/>
  <c r="C794" i="6" s="1"/>
  <c r="D793" i="5"/>
  <c r="E793" i="5" s="1"/>
  <c r="G793" i="5" s="1"/>
  <c r="F793" i="5" s="1"/>
  <c r="B793" i="5"/>
  <c r="D805" i="4"/>
  <c r="E805" i="4" s="1"/>
  <c r="G805" i="4" s="1"/>
  <c r="F805" i="4" s="1"/>
  <c r="B805" i="4"/>
  <c r="D940" i="2"/>
  <c r="E940" i="2" s="1"/>
  <c r="G940" i="2" s="1"/>
  <c r="B794" i="6" l="1"/>
  <c r="D794" i="6"/>
  <c r="E794" i="6" s="1"/>
  <c r="G794" i="6" s="1"/>
  <c r="F794" i="6" s="1"/>
  <c r="H793" i="5"/>
  <c r="I793" i="5" s="1"/>
  <c r="C794" i="5" s="1"/>
  <c r="H805" i="4"/>
  <c r="I805" i="4" s="1"/>
  <c r="C806" i="4" s="1"/>
  <c r="F940" i="2"/>
  <c r="H940" i="2" s="1"/>
  <c r="I940" i="2" s="1"/>
  <c r="C941" i="2" s="1"/>
  <c r="B941" i="2" s="1"/>
  <c r="H794" i="6" l="1"/>
  <c r="I794" i="6" s="1"/>
  <c r="C795" i="6" s="1"/>
  <c r="B794" i="5"/>
  <c r="D794" i="5"/>
  <c r="E794" i="5" s="1"/>
  <c r="G794" i="5" s="1"/>
  <c r="F794" i="5" s="1"/>
  <c r="D806" i="4"/>
  <c r="E806" i="4" s="1"/>
  <c r="G806" i="4" s="1"/>
  <c r="F806" i="4" s="1"/>
  <c r="B806" i="4"/>
  <c r="D941" i="2"/>
  <c r="E941" i="2" s="1"/>
  <c r="G941" i="2" s="1"/>
  <c r="F941" i="2" s="1"/>
  <c r="H941" i="2" s="1"/>
  <c r="I941" i="2" s="1"/>
  <c r="C942" i="2" s="1"/>
  <c r="B942" i="2" s="1"/>
  <c r="D795" i="6" l="1"/>
  <c r="E795" i="6" s="1"/>
  <c r="G795" i="6" s="1"/>
  <c r="F795" i="6" s="1"/>
  <c r="B795" i="6"/>
  <c r="H794" i="5"/>
  <c r="I794" i="5" s="1"/>
  <c r="C795" i="5" s="1"/>
  <c r="H806" i="4"/>
  <c r="I806" i="4" s="1"/>
  <c r="C807" i="4" s="1"/>
  <c r="D942" i="2"/>
  <c r="E942" i="2" s="1"/>
  <c r="G942" i="2" s="1"/>
  <c r="F942" i="2" s="1"/>
  <c r="H795" i="6" l="1"/>
  <c r="I795" i="6" s="1"/>
  <c r="C796" i="6" s="1"/>
  <c r="D795" i="5"/>
  <c r="E795" i="5" s="1"/>
  <c r="G795" i="5" s="1"/>
  <c r="F795" i="5" s="1"/>
  <c r="B795" i="5"/>
  <c r="B807" i="4"/>
  <c r="D807" i="4"/>
  <c r="E807" i="4" s="1"/>
  <c r="G807" i="4" s="1"/>
  <c r="F807" i="4" s="1"/>
  <c r="H942" i="2"/>
  <c r="I942" i="2" s="1"/>
  <c r="C943" i="2" s="1"/>
  <c r="B943" i="2" s="1"/>
  <c r="B796" i="6" l="1"/>
  <c r="D796" i="6"/>
  <c r="E796" i="6" s="1"/>
  <c r="G796" i="6" s="1"/>
  <c r="F796" i="6" s="1"/>
  <c r="H795" i="5"/>
  <c r="I795" i="5" s="1"/>
  <c r="C796" i="5" s="1"/>
  <c r="H807" i="4"/>
  <c r="I807" i="4" s="1"/>
  <c r="C808" i="4" s="1"/>
  <c r="D943" i="2"/>
  <c r="E943" i="2" s="1"/>
  <c r="G943" i="2" s="1"/>
  <c r="F943" i="2" s="1"/>
  <c r="H796" i="6" l="1"/>
  <c r="I796" i="6" s="1"/>
  <c r="C797" i="6" s="1"/>
  <c r="B796" i="5"/>
  <c r="D796" i="5"/>
  <c r="E796" i="5" s="1"/>
  <c r="G796" i="5" s="1"/>
  <c r="F796" i="5" s="1"/>
  <c r="B808" i="4"/>
  <c r="D808" i="4"/>
  <c r="E808" i="4" s="1"/>
  <c r="G808" i="4" s="1"/>
  <c r="H943" i="2"/>
  <c r="I943" i="2" s="1"/>
  <c r="C944" i="2" s="1"/>
  <c r="B944" i="2" s="1"/>
  <c r="D797" i="6" l="1"/>
  <c r="E797" i="6" s="1"/>
  <c r="G797" i="6" s="1"/>
  <c r="F797" i="6" s="1"/>
  <c r="B797" i="6"/>
  <c r="H796" i="5"/>
  <c r="I796" i="5" s="1"/>
  <c r="C797" i="5" s="1"/>
  <c r="F808" i="4"/>
  <c r="H808" i="4" s="1"/>
  <c r="I808" i="4" s="1"/>
  <c r="C809" i="4" s="1"/>
  <c r="D944" i="2"/>
  <c r="E944" i="2" s="1"/>
  <c r="G944" i="2" s="1"/>
  <c r="F944" i="2" s="1"/>
  <c r="H797" i="6" l="1"/>
  <c r="I797" i="6" s="1"/>
  <c r="C798" i="6" s="1"/>
  <c r="B797" i="5"/>
  <c r="D797" i="5"/>
  <c r="E797" i="5" s="1"/>
  <c r="G797" i="5" s="1"/>
  <c r="F797" i="5" s="1"/>
  <c r="B809" i="4"/>
  <c r="D809" i="4"/>
  <c r="E809" i="4" s="1"/>
  <c r="G809" i="4" s="1"/>
  <c r="F809" i="4" s="1"/>
  <c r="H944" i="2"/>
  <c r="I944" i="2" s="1"/>
  <c r="C945" i="2" s="1"/>
  <c r="B945" i="2" s="1"/>
  <c r="D798" i="6" l="1"/>
  <c r="E798" i="6" s="1"/>
  <c r="G798" i="6" s="1"/>
  <c r="F798" i="6" s="1"/>
  <c r="B798" i="6"/>
  <c r="H797" i="5"/>
  <c r="I797" i="5" s="1"/>
  <c r="C798" i="5" s="1"/>
  <c r="H809" i="4"/>
  <c r="I809" i="4" s="1"/>
  <c r="C810" i="4" s="1"/>
  <c r="D945" i="2"/>
  <c r="E945" i="2" s="1"/>
  <c r="G945" i="2" s="1"/>
  <c r="H798" i="6" l="1"/>
  <c r="I798" i="6" s="1"/>
  <c r="C799" i="6" s="1"/>
  <c r="D798" i="5"/>
  <c r="E798" i="5" s="1"/>
  <c r="G798" i="5" s="1"/>
  <c r="F798" i="5" s="1"/>
  <c r="B798" i="5"/>
  <c r="B810" i="4"/>
  <c r="D810" i="4"/>
  <c r="E810" i="4" s="1"/>
  <c r="G810" i="4" s="1"/>
  <c r="F810" i="4" s="1"/>
  <c r="H810" i="4" s="1"/>
  <c r="I810" i="4" s="1"/>
  <c r="C811" i="4" s="1"/>
  <c r="B811" i="4" s="1"/>
  <c r="F945" i="2"/>
  <c r="H945" i="2" s="1"/>
  <c r="I945" i="2" s="1"/>
  <c r="C946" i="2" s="1"/>
  <c r="B946" i="2" s="1"/>
  <c r="D799" i="6" l="1"/>
  <c r="E799" i="6" s="1"/>
  <c r="G799" i="6" s="1"/>
  <c r="F799" i="6" s="1"/>
  <c r="B799" i="6"/>
  <c r="H798" i="5"/>
  <c r="I798" i="5" s="1"/>
  <c r="C799" i="5" s="1"/>
  <c r="D811" i="4"/>
  <c r="E811" i="4" s="1"/>
  <c r="G811" i="4" s="1"/>
  <c r="F811" i="4" s="1"/>
  <c r="H811" i="4" s="1"/>
  <c r="I811" i="4" s="1"/>
  <c r="C812" i="4" s="1"/>
  <c r="D946" i="2"/>
  <c r="E946" i="2" s="1"/>
  <c r="G946" i="2" s="1"/>
  <c r="F946" i="2" s="1"/>
  <c r="H946" i="2" s="1"/>
  <c r="I946" i="2" s="1"/>
  <c r="C947" i="2" s="1"/>
  <c r="B947" i="2" s="1"/>
  <c r="H799" i="6" l="1"/>
  <c r="I799" i="6" s="1"/>
  <c r="C800" i="6" s="1"/>
  <c r="D799" i="5"/>
  <c r="E799" i="5" s="1"/>
  <c r="G799" i="5" s="1"/>
  <c r="F799" i="5" s="1"/>
  <c r="B799" i="5"/>
  <c r="D812" i="4"/>
  <c r="E812" i="4" s="1"/>
  <c r="G812" i="4" s="1"/>
  <c r="F812" i="4" s="1"/>
  <c r="B812" i="4"/>
  <c r="D947" i="2"/>
  <c r="E947" i="2" s="1"/>
  <c r="G947" i="2" s="1"/>
  <c r="F947" i="2" s="1"/>
  <c r="B800" i="6" l="1"/>
  <c r="D800" i="6"/>
  <c r="E800" i="6" s="1"/>
  <c r="G800" i="6" s="1"/>
  <c r="F800" i="6" s="1"/>
  <c r="H799" i="5"/>
  <c r="I799" i="5" s="1"/>
  <c r="C800" i="5" s="1"/>
  <c r="H812" i="4"/>
  <c r="I812" i="4" s="1"/>
  <c r="C813" i="4" s="1"/>
  <c r="B813" i="4" s="1"/>
  <c r="H947" i="2"/>
  <c r="I947" i="2" s="1"/>
  <c r="C948" i="2" s="1"/>
  <c r="B948" i="2" s="1"/>
  <c r="H800" i="6" l="1"/>
  <c r="I800" i="6" s="1"/>
  <c r="C801" i="6" s="1"/>
  <c r="D800" i="5"/>
  <c r="E800" i="5" s="1"/>
  <c r="G800" i="5" s="1"/>
  <c r="F800" i="5" s="1"/>
  <c r="B800" i="5"/>
  <c r="D813" i="4"/>
  <c r="E813" i="4" s="1"/>
  <c r="G813" i="4" s="1"/>
  <c r="F813" i="4" s="1"/>
  <c r="D948" i="2"/>
  <c r="E948" i="2" s="1"/>
  <c r="G948" i="2" s="1"/>
  <c r="F948" i="2" s="1"/>
  <c r="B801" i="6" l="1"/>
  <c r="D801" i="6"/>
  <c r="E801" i="6" s="1"/>
  <c r="G801" i="6" s="1"/>
  <c r="F801" i="6" s="1"/>
  <c r="H800" i="5"/>
  <c r="I800" i="5" s="1"/>
  <c r="C801" i="5" s="1"/>
  <c r="H813" i="4"/>
  <c r="I813" i="4" s="1"/>
  <c r="C814" i="4" s="1"/>
  <c r="H948" i="2"/>
  <c r="I948" i="2" s="1"/>
  <c r="C949" i="2" s="1"/>
  <c r="B949" i="2" s="1"/>
  <c r="H801" i="6" l="1"/>
  <c r="I801" i="6" s="1"/>
  <c r="C802" i="6" s="1"/>
  <c r="B801" i="5"/>
  <c r="D801" i="5"/>
  <c r="E801" i="5" s="1"/>
  <c r="G801" i="5" s="1"/>
  <c r="F801" i="5" s="1"/>
  <c r="D814" i="4"/>
  <c r="E814" i="4" s="1"/>
  <c r="G814" i="4" s="1"/>
  <c r="F814" i="4" s="1"/>
  <c r="B814" i="4"/>
  <c r="D949" i="2"/>
  <c r="E949" i="2" s="1"/>
  <c r="G949" i="2" s="1"/>
  <c r="F949" i="2" s="1"/>
  <c r="B802" i="6" l="1"/>
  <c r="D802" i="6"/>
  <c r="E802" i="6" s="1"/>
  <c r="G802" i="6" s="1"/>
  <c r="F802" i="6" s="1"/>
  <c r="H801" i="5"/>
  <c r="I801" i="5" s="1"/>
  <c r="C802" i="5" s="1"/>
  <c r="H814" i="4"/>
  <c r="I814" i="4" s="1"/>
  <c r="C815" i="4" s="1"/>
  <c r="H949" i="2"/>
  <c r="I949" i="2" s="1"/>
  <c r="C950" i="2" s="1"/>
  <c r="B950" i="2" s="1"/>
  <c r="H802" i="6" l="1"/>
  <c r="I802" i="6" s="1"/>
  <c r="C803" i="6" s="1"/>
  <c r="D802" i="5"/>
  <c r="E802" i="5" s="1"/>
  <c r="G802" i="5" s="1"/>
  <c r="F802" i="5" s="1"/>
  <c r="B802" i="5"/>
  <c r="B815" i="4"/>
  <c r="D815" i="4"/>
  <c r="E815" i="4" s="1"/>
  <c r="G815" i="4" s="1"/>
  <c r="F815" i="4" s="1"/>
  <c r="D950" i="2"/>
  <c r="E950" i="2" s="1"/>
  <c r="G950" i="2" s="1"/>
  <c r="F950" i="2" s="1"/>
  <c r="B803" i="6" l="1"/>
  <c r="D803" i="6"/>
  <c r="E803" i="6" s="1"/>
  <c r="G803" i="6" s="1"/>
  <c r="F803" i="6" s="1"/>
  <c r="H802" i="5"/>
  <c r="I802" i="5" s="1"/>
  <c r="C803" i="5" s="1"/>
  <c r="H815" i="4"/>
  <c r="I815" i="4" s="1"/>
  <c r="C816" i="4" s="1"/>
  <c r="H950" i="2"/>
  <c r="I950" i="2" s="1"/>
  <c r="C951" i="2" s="1"/>
  <c r="B951" i="2" s="1"/>
  <c r="H803" i="6" l="1"/>
  <c r="I803" i="6" s="1"/>
  <c r="C804" i="6" s="1"/>
  <c r="B803" i="5"/>
  <c r="D803" i="5"/>
  <c r="E803" i="5" s="1"/>
  <c r="G803" i="5" s="1"/>
  <c r="F803" i="5" s="1"/>
  <c r="H803" i="5" s="1"/>
  <c r="I803" i="5" s="1"/>
  <c r="C804" i="5" s="1"/>
  <c r="B816" i="4"/>
  <c r="D816" i="4"/>
  <c r="E816" i="4" s="1"/>
  <c r="G816" i="4" s="1"/>
  <c r="F816" i="4" s="1"/>
  <c r="D951" i="2"/>
  <c r="E951" i="2" s="1"/>
  <c r="G951" i="2" s="1"/>
  <c r="F951" i="2" s="1"/>
  <c r="B804" i="6" l="1"/>
  <c r="D804" i="6"/>
  <c r="E804" i="6" s="1"/>
  <c r="G804" i="6" s="1"/>
  <c r="F804" i="6" s="1"/>
  <c r="B804" i="5"/>
  <c r="D804" i="5"/>
  <c r="E804" i="5" s="1"/>
  <c r="G804" i="5" s="1"/>
  <c r="F804" i="5" s="1"/>
  <c r="H816" i="4"/>
  <c r="I816" i="4" s="1"/>
  <c r="C817" i="4" s="1"/>
  <c r="H951" i="2"/>
  <c r="I951" i="2" s="1"/>
  <c r="C952" i="2" s="1"/>
  <c r="B952" i="2" s="1"/>
  <c r="H804" i="6" l="1"/>
  <c r="I804" i="6" s="1"/>
  <c r="C805" i="6" s="1"/>
  <c r="H804" i="5"/>
  <c r="I804" i="5" s="1"/>
  <c r="C805" i="5" s="1"/>
  <c r="B817" i="4"/>
  <c r="D817" i="4"/>
  <c r="E817" i="4" s="1"/>
  <c r="G817" i="4" s="1"/>
  <c r="D952" i="2"/>
  <c r="E952" i="2" s="1"/>
  <c r="G952" i="2" s="1"/>
  <c r="F952" i="2" s="1"/>
  <c r="D805" i="6" l="1"/>
  <c r="E805" i="6" s="1"/>
  <c r="G805" i="6" s="1"/>
  <c r="F805" i="6" s="1"/>
  <c r="B805" i="6"/>
  <c r="D805" i="5"/>
  <c r="E805" i="5" s="1"/>
  <c r="G805" i="5" s="1"/>
  <c r="F805" i="5" s="1"/>
  <c r="B805" i="5"/>
  <c r="F817" i="4"/>
  <c r="H817" i="4" s="1"/>
  <c r="I817" i="4" s="1"/>
  <c r="C818" i="4" s="1"/>
  <c r="H952" i="2"/>
  <c r="I952" i="2" s="1"/>
  <c r="C953" i="2" s="1"/>
  <c r="B953" i="2" s="1"/>
  <c r="H805" i="6" l="1"/>
  <c r="I805" i="6" s="1"/>
  <c r="C806" i="6" s="1"/>
  <c r="H805" i="5"/>
  <c r="I805" i="5" s="1"/>
  <c r="C806" i="5" s="1"/>
  <c r="B818" i="4"/>
  <c r="D818" i="4"/>
  <c r="E818" i="4" s="1"/>
  <c r="G818" i="4" s="1"/>
  <c r="D953" i="2"/>
  <c r="E953" i="2" s="1"/>
  <c r="G953" i="2" s="1"/>
  <c r="F953" i="2" s="1"/>
  <c r="D806" i="6" l="1"/>
  <c r="E806" i="6" s="1"/>
  <c r="G806" i="6" s="1"/>
  <c r="F806" i="6" s="1"/>
  <c r="B806" i="6"/>
  <c r="B806" i="5"/>
  <c r="D806" i="5"/>
  <c r="E806" i="5" s="1"/>
  <c r="G806" i="5" s="1"/>
  <c r="F818" i="4"/>
  <c r="H818" i="4" s="1"/>
  <c r="I818" i="4" s="1"/>
  <c r="C819" i="4" s="1"/>
  <c r="H953" i="2"/>
  <c r="I953" i="2" s="1"/>
  <c r="C954" i="2" s="1"/>
  <c r="B954" i="2" s="1"/>
  <c r="H806" i="6" l="1"/>
  <c r="I806" i="6" s="1"/>
  <c r="C807" i="6" s="1"/>
  <c r="F806" i="5"/>
  <c r="H806" i="5" s="1"/>
  <c r="I806" i="5" s="1"/>
  <c r="C807" i="5" s="1"/>
  <c r="D819" i="4"/>
  <c r="E819" i="4" s="1"/>
  <c r="G819" i="4" s="1"/>
  <c r="F819" i="4" s="1"/>
  <c r="H819" i="4" s="1"/>
  <c r="I819" i="4" s="1"/>
  <c r="C820" i="4" s="1"/>
  <c r="B819" i="4"/>
  <c r="D954" i="2"/>
  <c r="E954" i="2" s="1"/>
  <c r="G954" i="2" s="1"/>
  <c r="F954" i="2" s="1"/>
  <c r="B807" i="6" l="1"/>
  <c r="D807" i="6"/>
  <c r="E807" i="6" s="1"/>
  <c r="G807" i="6" s="1"/>
  <c r="F807" i="6" s="1"/>
  <c r="D807" i="5"/>
  <c r="E807" i="5" s="1"/>
  <c r="G807" i="5" s="1"/>
  <c r="B807" i="5"/>
  <c r="B820" i="4"/>
  <c r="D820" i="4"/>
  <c r="E820" i="4" s="1"/>
  <c r="G820" i="4" s="1"/>
  <c r="F820" i="4" s="1"/>
  <c r="H820" i="4" s="1"/>
  <c r="I820" i="4" s="1"/>
  <c r="C821" i="4" s="1"/>
  <c r="D821" i="4" s="1"/>
  <c r="E821" i="4" s="1"/>
  <c r="G821" i="4" s="1"/>
  <c r="H954" i="2"/>
  <c r="I954" i="2" s="1"/>
  <c r="C955" i="2" s="1"/>
  <c r="B955" i="2" s="1"/>
  <c r="H807" i="6" l="1"/>
  <c r="I807" i="6" s="1"/>
  <c r="C808" i="6" s="1"/>
  <c r="F807" i="5"/>
  <c r="H807" i="5" s="1"/>
  <c r="I807" i="5" s="1"/>
  <c r="C808" i="5" s="1"/>
  <c r="B821" i="4"/>
  <c r="F821" i="4"/>
  <c r="H821" i="4" s="1"/>
  <c r="I821" i="4" s="1"/>
  <c r="C822" i="4" s="1"/>
  <c r="D822" i="4" s="1"/>
  <c r="E822" i="4" s="1"/>
  <c r="G822" i="4" s="1"/>
  <c r="D955" i="2"/>
  <c r="E955" i="2" s="1"/>
  <c r="G955" i="2" s="1"/>
  <c r="F955" i="2" s="1"/>
  <c r="D808" i="6" l="1"/>
  <c r="E808" i="6" s="1"/>
  <c r="G808" i="6" s="1"/>
  <c r="F808" i="6" s="1"/>
  <c r="B808" i="6"/>
  <c r="D808" i="5"/>
  <c r="E808" i="5" s="1"/>
  <c r="G808" i="5" s="1"/>
  <c r="F808" i="5" s="1"/>
  <c r="H808" i="5" s="1"/>
  <c r="I808" i="5" s="1"/>
  <c r="C809" i="5" s="1"/>
  <c r="B808" i="5"/>
  <c r="F822" i="4"/>
  <c r="H822" i="4" s="1"/>
  <c r="I822" i="4" s="1"/>
  <c r="C823" i="4" s="1"/>
  <c r="B822" i="4"/>
  <c r="H955" i="2"/>
  <c r="I955" i="2" s="1"/>
  <c r="C956" i="2" s="1"/>
  <c r="B956" i="2" s="1"/>
  <c r="H808" i="6" l="1"/>
  <c r="I808" i="6" s="1"/>
  <c r="C809" i="6" s="1"/>
  <c r="D809" i="5"/>
  <c r="E809" i="5" s="1"/>
  <c r="G809" i="5" s="1"/>
  <c r="F809" i="5" s="1"/>
  <c r="H809" i="5" s="1"/>
  <c r="I809" i="5" s="1"/>
  <c r="C810" i="5" s="1"/>
  <c r="B809" i="5"/>
  <c r="D823" i="4"/>
  <c r="E823" i="4" s="1"/>
  <c r="G823" i="4" s="1"/>
  <c r="B823" i="4"/>
  <c r="D956" i="2"/>
  <c r="E956" i="2" s="1"/>
  <c r="G956" i="2" s="1"/>
  <c r="F956" i="2" s="1"/>
  <c r="B809" i="6" l="1"/>
  <c r="D809" i="6"/>
  <c r="E809" i="6" s="1"/>
  <c r="G809" i="6" s="1"/>
  <c r="F809" i="6" s="1"/>
  <c r="D810" i="5"/>
  <c r="E810" i="5" s="1"/>
  <c r="G810" i="5" s="1"/>
  <c r="F810" i="5" s="1"/>
  <c r="H810" i="5" s="1"/>
  <c r="I810" i="5" s="1"/>
  <c r="C811" i="5" s="1"/>
  <c r="B811" i="5" s="1"/>
  <c r="B810" i="5"/>
  <c r="F823" i="4"/>
  <c r="H823" i="4" s="1"/>
  <c r="I823" i="4" s="1"/>
  <c r="C824" i="4" s="1"/>
  <c r="H956" i="2"/>
  <c r="I956" i="2" s="1"/>
  <c r="C957" i="2" s="1"/>
  <c r="B957" i="2" s="1"/>
  <c r="H809" i="6" l="1"/>
  <c r="I809" i="6" s="1"/>
  <c r="C810" i="6" s="1"/>
  <c r="D811" i="5"/>
  <c r="E811" i="5" s="1"/>
  <c r="G811" i="5" s="1"/>
  <c r="F811" i="5" s="1"/>
  <c r="H811" i="5" s="1"/>
  <c r="I811" i="5" s="1"/>
  <c r="C812" i="5" s="1"/>
  <c r="B824" i="4"/>
  <c r="D824" i="4"/>
  <c r="E824" i="4" s="1"/>
  <c r="G824" i="4" s="1"/>
  <c r="F824" i="4" s="1"/>
  <c r="H824" i="4" s="1"/>
  <c r="I824" i="4" s="1"/>
  <c r="C825" i="4" s="1"/>
  <c r="D957" i="2"/>
  <c r="E957" i="2" s="1"/>
  <c r="G957" i="2" s="1"/>
  <c r="F957" i="2" s="1"/>
  <c r="D810" i="6" l="1"/>
  <c r="E810" i="6" s="1"/>
  <c r="G810" i="6" s="1"/>
  <c r="F810" i="6" s="1"/>
  <c r="B810" i="6"/>
  <c r="B812" i="5"/>
  <c r="D812" i="5"/>
  <c r="E812" i="5" s="1"/>
  <c r="G812" i="5" s="1"/>
  <c r="F812" i="5" s="1"/>
  <c r="B825" i="4"/>
  <c r="D825" i="4"/>
  <c r="E825" i="4" s="1"/>
  <c r="G825" i="4" s="1"/>
  <c r="F825" i="4" s="1"/>
  <c r="H825" i="4" s="1"/>
  <c r="I825" i="4" s="1"/>
  <c r="C826" i="4" s="1"/>
  <c r="D826" i="4" s="1"/>
  <c r="E826" i="4" s="1"/>
  <c r="G826" i="4" s="1"/>
  <c r="H957" i="2"/>
  <c r="I957" i="2" s="1"/>
  <c r="C958" i="2" s="1"/>
  <c r="B958" i="2" s="1"/>
  <c r="H810" i="6" l="1"/>
  <c r="I810" i="6" s="1"/>
  <c r="C811" i="6" s="1"/>
  <c r="H812" i="5"/>
  <c r="I812" i="5" s="1"/>
  <c r="C813" i="5" s="1"/>
  <c r="F826" i="4"/>
  <c r="H826" i="4" s="1"/>
  <c r="I826" i="4" s="1"/>
  <c r="C827" i="4" s="1"/>
  <c r="B827" i="4" s="1"/>
  <c r="B826" i="4"/>
  <c r="D958" i="2"/>
  <c r="E958" i="2" s="1"/>
  <c r="G958" i="2" s="1"/>
  <c r="F958" i="2" s="1"/>
  <c r="D811" i="6" l="1"/>
  <c r="E811" i="6" s="1"/>
  <c r="G811" i="6" s="1"/>
  <c r="F811" i="6" s="1"/>
  <c r="B811" i="6"/>
  <c r="D813" i="5"/>
  <c r="E813" i="5" s="1"/>
  <c r="G813" i="5" s="1"/>
  <c r="F813" i="5" s="1"/>
  <c r="B813" i="5"/>
  <c r="D827" i="4"/>
  <c r="E827" i="4" s="1"/>
  <c r="G827" i="4" s="1"/>
  <c r="F827" i="4" s="1"/>
  <c r="H958" i="2"/>
  <c r="I958" i="2" s="1"/>
  <c r="C959" i="2" s="1"/>
  <c r="B959" i="2" s="1"/>
  <c r="H811" i="6" l="1"/>
  <c r="I811" i="6" s="1"/>
  <c r="C812" i="6" s="1"/>
  <c r="H813" i="5"/>
  <c r="I813" i="5" s="1"/>
  <c r="C814" i="5" s="1"/>
  <c r="H827" i="4"/>
  <c r="I827" i="4" s="1"/>
  <c r="C828" i="4" s="1"/>
  <c r="D959" i="2"/>
  <c r="E959" i="2" s="1"/>
  <c r="G959" i="2" s="1"/>
  <c r="F959" i="2" s="1"/>
  <c r="D812" i="6" l="1"/>
  <c r="E812" i="6" s="1"/>
  <c r="G812" i="6" s="1"/>
  <c r="F812" i="6" s="1"/>
  <c r="B812" i="6"/>
  <c r="B814" i="5"/>
  <c r="D814" i="5"/>
  <c r="E814" i="5" s="1"/>
  <c r="G814" i="5" s="1"/>
  <c r="F814" i="5" s="1"/>
  <c r="D828" i="4"/>
  <c r="E828" i="4" s="1"/>
  <c r="G828" i="4" s="1"/>
  <c r="F828" i="4" s="1"/>
  <c r="B828" i="4"/>
  <c r="H959" i="2"/>
  <c r="I959" i="2" s="1"/>
  <c r="C960" i="2" s="1"/>
  <c r="B960" i="2" s="1"/>
  <c r="H812" i="6" l="1"/>
  <c r="I812" i="6" s="1"/>
  <c r="C813" i="6" s="1"/>
  <c r="H814" i="5"/>
  <c r="I814" i="5" s="1"/>
  <c r="C815" i="5" s="1"/>
  <c r="H828" i="4"/>
  <c r="I828" i="4" s="1"/>
  <c r="C829" i="4" s="1"/>
  <c r="D960" i="2"/>
  <c r="E960" i="2" s="1"/>
  <c r="G960" i="2" s="1"/>
  <c r="F960" i="2" s="1"/>
  <c r="B813" i="6" l="1"/>
  <c r="D813" i="6"/>
  <c r="E813" i="6" s="1"/>
  <c r="G813" i="6" s="1"/>
  <c r="F813" i="6" s="1"/>
  <c r="D815" i="5"/>
  <c r="E815" i="5" s="1"/>
  <c r="G815" i="5" s="1"/>
  <c r="F815" i="5" s="1"/>
  <c r="B815" i="5"/>
  <c r="D829" i="4"/>
  <c r="E829" i="4" s="1"/>
  <c r="G829" i="4" s="1"/>
  <c r="F829" i="4" s="1"/>
  <c r="B829" i="4"/>
  <c r="H960" i="2"/>
  <c r="I960" i="2" s="1"/>
  <c r="C961" i="2" s="1"/>
  <c r="H813" i="6" l="1"/>
  <c r="I813" i="6" s="1"/>
  <c r="C814" i="6" s="1"/>
  <c r="H815" i="5"/>
  <c r="I815" i="5" s="1"/>
  <c r="C816" i="5" s="1"/>
  <c r="D961" i="2"/>
  <c r="E961" i="2" s="1"/>
  <c r="G961" i="2" s="1"/>
  <c r="F961" i="2" s="1"/>
  <c r="B961" i="2"/>
  <c r="H829" i="4"/>
  <c r="I829" i="4" s="1"/>
  <c r="C830" i="4" s="1"/>
  <c r="B830" i="4" s="1"/>
  <c r="B814" i="6" l="1"/>
  <c r="D814" i="6"/>
  <c r="E814" i="6" s="1"/>
  <c r="G814" i="6" s="1"/>
  <c r="F814" i="6" s="1"/>
  <c r="D816" i="5"/>
  <c r="E816" i="5" s="1"/>
  <c r="G816" i="5" s="1"/>
  <c r="F816" i="5" s="1"/>
  <c r="B816" i="5"/>
  <c r="H961" i="2"/>
  <c r="I961" i="2" s="1"/>
  <c r="C962" i="2" s="1"/>
  <c r="B962" i="2" s="1"/>
  <c r="D830" i="4"/>
  <c r="E830" i="4" s="1"/>
  <c r="G830" i="4" s="1"/>
  <c r="F830" i="4" s="1"/>
  <c r="H814" i="6" l="1"/>
  <c r="I814" i="6" s="1"/>
  <c r="C815" i="6" s="1"/>
  <c r="H816" i="5"/>
  <c r="I816" i="5" s="1"/>
  <c r="C817" i="5" s="1"/>
  <c r="D962" i="2"/>
  <c r="E962" i="2" s="1"/>
  <c r="G962" i="2" s="1"/>
  <c r="F962" i="2" s="1"/>
  <c r="H962" i="2" s="1"/>
  <c r="I962" i="2" s="1"/>
  <c r="C963" i="2" s="1"/>
  <c r="B963" i="2" s="1"/>
  <c r="H830" i="4"/>
  <c r="I830" i="4" s="1"/>
  <c r="C831" i="4" s="1"/>
  <c r="D831" i="4" s="1"/>
  <c r="E831" i="4" s="1"/>
  <c r="G831" i="4" s="1"/>
  <c r="B815" i="6" l="1"/>
  <c r="D815" i="6"/>
  <c r="E815" i="6" s="1"/>
  <c r="G815" i="6" s="1"/>
  <c r="F815" i="6" s="1"/>
  <c r="B817" i="5"/>
  <c r="D817" i="5"/>
  <c r="E817" i="5" s="1"/>
  <c r="G817" i="5" s="1"/>
  <c r="B831" i="4"/>
  <c r="F831" i="4"/>
  <c r="H831" i="4" s="1"/>
  <c r="I831" i="4" s="1"/>
  <c r="C832" i="4" s="1"/>
  <c r="D832" i="4" s="1"/>
  <c r="E832" i="4" s="1"/>
  <c r="G832" i="4" s="1"/>
  <c r="D963" i="2"/>
  <c r="E963" i="2" s="1"/>
  <c r="G963" i="2" s="1"/>
  <c r="F963" i="2" s="1"/>
  <c r="H815" i="6" l="1"/>
  <c r="I815" i="6" s="1"/>
  <c r="C816" i="6" s="1"/>
  <c r="F817" i="5"/>
  <c r="H817" i="5" s="1"/>
  <c r="I817" i="5" s="1"/>
  <c r="C818" i="5" s="1"/>
  <c r="B832" i="4"/>
  <c r="F832" i="4"/>
  <c r="H832" i="4" s="1"/>
  <c r="I832" i="4" s="1"/>
  <c r="C833" i="4" s="1"/>
  <c r="B833" i="4" s="1"/>
  <c r="H963" i="2"/>
  <c r="I963" i="2" s="1"/>
  <c r="C964" i="2" s="1"/>
  <c r="B964" i="2" s="1"/>
  <c r="D816" i="6" l="1"/>
  <c r="E816" i="6" s="1"/>
  <c r="G816" i="6" s="1"/>
  <c r="F816" i="6" s="1"/>
  <c r="B816" i="6"/>
  <c r="B818" i="5"/>
  <c r="D818" i="5"/>
  <c r="E818" i="5" s="1"/>
  <c r="G818" i="5" s="1"/>
  <c r="F818" i="5" s="1"/>
  <c r="H818" i="5" s="1"/>
  <c r="I818" i="5" s="1"/>
  <c r="C819" i="5" s="1"/>
  <c r="D833" i="4"/>
  <c r="E833" i="4" s="1"/>
  <c r="G833" i="4" s="1"/>
  <c r="F833" i="4" s="1"/>
  <c r="D964" i="2"/>
  <c r="E964" i="2" s="1"/>
  <c r="G964" i="2" s="1"/>
  <c r="F964" i="2" s="1"/>
  <c r="H816" i="6" l="1"/>
  <c r="I816" i="6" s="1"/>
  <c r="C817" i="6" s="1"/>
  <c r="D819" i="5"/>
  <c r="E819" i="5" s="1"/>
  <c r="G819" i="5" s="1"/>
  <c r="F819" i="5" s="1"/>
  <c r="B819" i="5"/>
  <c r="H833" i="4"/>
  <c r="I833" i="4" s="1"/>
  <c r="C834" i="4" s="1"/>
  <c r="H964" i="2"/>
  <c r="I964" i="2" s="1"/>
  <c r="C965" i="2" s="1"/>
  <c r="B965" i="2" s="1"/>
  <c r="B817" i="6" l="1"/>
  <c r="D817" i="6"/>
  <c r="E817" i="6" s="1"/>
  <c r="G817" i="6" s="1"/>
  <c r="F817" i="6" s="1"/>
  <c r="H819" i="5"/>
  <c r="I819" i="5" s="1"/>
  <c r="C820" i="5" s="1"/>
  <c r="D834" i="4"/>
  <c r="E834" i="4" s="1"/>
  <c r="G834" i="4" s="1"/>
  <c r="F834" i="4" s="1"/>
  <c r="B834" i="4"/>
  <c r="D965" i="2"/>
  <c r="E965" i="2" s="1"/>
  <c r="G965" i="2" s="1"/>
  <c r="F965" i="2" s="1"/>
  <c r="H817" i="6" l="1"/>
  <c r="I817" i="6" s="1"/>
  <c r="C818" i="6" s="1"/>
  <c r="B820" i="5"/>
  <c r="D820" i="5"/>
  <c r="E820" i="5" s="1"/>
  <c r="G820" i="5" s="1"/>
  <c r="F820" i="5" s="1"/>
  <c r="H834" i="4"/>
  <c r="I834" i="4" s="1"/>
  <c r="C835" i="4" s="1"/>
  <c r="H965" i="2"/>
  <c r="I965" i="2" s="1"/>
  <c r="C966" i="2" s="1"/>
  <c r="B966" i="2" s="1"/>
  <c r="D818" i="6" l="1"/>
  <c r="E818" i="6" s="1"/>
  <c r="G818" i="6" s="1"/>
  <c r="F818" i="6" s="1"/>
  <c r="B818" i="6"/>
  <c r="H820" i="5"/>
  <c r="I820" i="5" s="1"/>
  <c r="C821" i="5" s="1"/>
  <c r="D835" i="4"/>
  <c r="E835" i="4" s="1"/>
  <c r="G835" i="4" s="1"/>
  <c r="F835" i="4" s="1"/>
  <c r="B835" i="4"/>
  <c r="D966" i="2"/>
  <c r="E966" i="2" s="1"/>
  <c r="G966" i="2" s="1"/>
  <c r="F966" i="2" s="1"/>
  <c r="H818" i="6" l="1"/>
  <c r="I818" i="6" s="1"/>
  <c r="C819" i="6" s="1"/>
  <c r="D821" i="5"/>
  <c r="E821" i="5" s="1"/>
  <c r="G821" i="5" s="1"/>
  <c r="F821" i="5" s="1"/>
  <c r="B821" i="5"/>
  <c r="H835" i="4"/>
  <c r="I835" i="4" s="1"/>
  <c r="C836" i="4" s="1"/>
  <c r="H966" i="2"/>
  <c r="I966" i="2" s="1"/>
  <c r="C967" i="2" s="1"/>
  <c r="D819" i="6" l="1"/>
  <c r="E819" i="6" s="1"/>
  <c r="G819" i="6" s="1"/>
  <c r="F819" i="6" s="1"/>
  <c r="B819" i="6"/>
  <c r="H821" i="5"/>
  <c r="I821" i="5" s="1"/>
  <c r="C822" i="5" s="1"/>
  <c r="D967" i="2"/>
  <c r="E967" i="2" s="1"/>
  <c r="G967" i="2" s="1"/>
  <c r="F967" i="2" s="1"/>
  <c r="B967" i="2"/>
  <c r="D836" i="4"/>
  <c r="E836" i="4" s="1"/>
  <c r="G836" i="4" s="1"/>
  <c r="F836" i="4" s="1"/>
  <c r="B836" i="4"/>
  <c r="H819" i="6" l="1"/>
  <c r="I819" i="6" s="1"/>
  <c r="C820" i="6" s="1"/>
  <c r="D822" i="5"/>
  <c r="E822" i="5" s="1"/>
  <c r="G822" i="5" s="1"/>
  <c r="F822" i="5" s="1"/>
  <c r="H822" i="5" s="1"/>
  <c r="I822" i="5" s="1"/>
  <c r="C823" i="5" s="1"/>
  <c r="B822" i="5"/>
  <c r="H967" i="2"/>
  <c r="I967" i="2" s="1"/>
  <c r="C968" i="2" s="1"/>
  <c r="B968" i="2" s="1"/>
  <c r="H836" i="4"/>
  <c r="I836" i="4" s="1"/>
  <c r="C837" i="4" s="1"/>
  <c r="B820" i="6" l="1"/>
  <c r="D820" i="6"/>
  <c r="E820" i="6" s="1"/>
  <c r="G820" i="6" s="1"/>
  <c r="F820" i="6" s="1"/>
  <c r="D823" i="5"/>
  <c r="E823" i="5" s="1"/>
  <c r="G823" i="5" s="1"/>
  <c r="F823" i="5" s="1"/>
  <c r="B823" i="5"/>
  <c r="D968" i="2"/>
  <c r="E968" i="2" s="1"/>
  <c r="G968" i="2" s="1"/>
  <c r="F968" i="2" s="1"/>
  <c r="H968" i="2" s="1"/>
  <c r="I968" i="2" s="1"/>
  <c r="C969" i="2" s="1"/>
  <c r="B969" i="2" s="1"/>
  <c r="B837" i="4"/>
  <c r="D837" i="4"/>
  <c r="E837" i="4" s="1"/>
  <c r="G837" i="4" s="1"/>
  <c r="H820" i="6" l="1"/>
  <c r="I820" i="6" s="1"/>
  <c r="C821" i="6" s="1"/>
  <c r="H823" i="5"/>
  <c r="I823" i="5" s="1"/>
  <c r="C824" i="5" s="1"/>
  <c r="D969" i="2"/>
  <c r="E969" i="2" s="1"/>
  <c r="G969" i="2" s="1"/>
  <c r="F969" i="2" s="1"/>
  <c r="H969" i="2" s="1"/>
  <c r="I969" i="2" s="1"/>
  <c r="C970" i="2" s="1"/>
  <c r="B970" i="2" s="1"/>
  <c r="F837" i="4"/>
  <c r="H837" i="4" s="1"/>
  <c r="I837" i="4" s="1"/>
  <c r="C838" i="4" s="1"/>
  <c r="D838" i="4" s="1"/>
  <c r="E838" i="4" s="1"/>
  <c r="G838" i="4" s="1"/>
  <c r="D821" i="6" l="1"/>
  <c r="E821" i="6" s="1"/>
  <c r="G821" i="6" s="1"/>
  <c r="F821" i="6" s="1"/>
  <c r="B821" i="6"/>
  <c r="D824" i="5"/>
  <c r="E824" i="5" s="1"/>
  <c r="G824" i="5" s="1"/>
  <c r="F824" i="5" s="1"/>
  <c r="H824" i="5" s="1"/>
  <c r="I824" i="5" s="1"/>
  <c r="C825" i="5" s="1"/>
  <c r="B824" i="5"/>
  <c r="F838" i="4"/>
  <c r="H838" i="4" s="1"/>
  <c r="I838" i="4" s="1"/>
  <c r="C839" i="4" s="1"/>
  <c r="B838" i="4"/>
  <c r="D970" i="2"/>
  <c r="E970" i="2" s="1"/>
  <c r="G970" i="2" s="1"/>
  <c r="F970" i="2" s="1"/>
  <c r="H821" i="6" l="1"/>
  <c r="I821" i="6" s="1"/>
  <c r="C822" i="6" s="1"/>
  <c r="D825" i="5"/>
  <c r="E825" i="5" s="1"/>
  <c r="G825" i="5" s="1"/>
  <c r="F825" i="5" s="1"/>
  <c r="B825" i="5"/>
  <c r="B839" i="4"/>
  <c r="D839" i="4"/>
  <c r="E839" i="4" s="1"/>
  <c r="G839" i="4" s="1"/>
  <c r="F839" i="4" s="1"/>
  <c r="H839" i="4" s="1"/>
  <c r="I839" i="4" s="1"/>
  <c r="C840" i="4" s="1"/>
  <c r="D840" i="4" s="1"/>
  <c r="E840" i="4" s="1"/>
  <c r="G840" i="4" s="1"/>
  <c r="H970" i="2"/>
  <c r="I970" i="2" s="1"/>
  <c r="C971" i="2" s="1"/>
  <c r="B971" i="2" s="1"/>
  <c r="B822" i="6" l="1"/>
  <c r="D822" i="6"/>
  <c r="E822" i="6" s="1"/>
  <c r="G822" i="6" s="1"/>
  <c r="F822" i="6" s="1"/>
  <c r="H825" i="5"/>
  <c r="I825" i="5" s="1"/>
  <c r="C826" i="5" s="1"/>
  <c r="B840" i="4"/>
  <c r="F840" i="4"/>
  <c r="H840" i="4" s="1"/>
  <c r="I840" i="4" s="1"/>
  <c r="C841" i="4" s="1"/>
  <c r="D971" i="2"/>
  <c r="E971" i="2" s="1"/>
  <c r="G971" i="2" s="1"/>
  <c r="H822" i="6" l="1"/>
  <c r="I822" i="6" s="1"/>
  <c r="C823" i="6" s="1"/>
  <c r="D826" i="5"/>
  <c r="E826" i="5" s="1"/>
  <c r="G826" i="5" s="1"/>
  <c r="F826" i="5" s="1"/>
  <c r="B826" i="5"/>
  <c r="D841" i="4"/>
  <c r="E841" i="4" s="1"/>
  <c r="G841" i="4" s="1"/>
  <c r="F841" i="4" s="1"/>
  <c r="B841" i="4"/>
  <c r="F971" i="2"/>
  <c r="H971" i="2" s="1"/>
  <c r="I971" i="2" s="1"/>
  <c r="C972" i="2" s="1"/>
  <c r="B972" i="2" s="1"/>
  <c r="D823" i="6" l="1"/>
  <c r="E823" i="6" s="1"/>
  <c r="G823" i="6" s="1"/>
  <c r="F823" i="6" s="1"/>
  <c r="B823" i="6"/>
  <c r="H826" i="5"/>
  <c r="I826" i="5" s="1"/>
  <c r="C827" i="5" s="1"/>
  <c r="H841" i="4"/>
  <c r="I841" i="4" s="1"/>
  <c r="C842" i="4" s="1"/>
  <c r="D972" i="2"/>
  <c r="E972" i="2" s="1"/>
  <c r="G972" i="2" s="1"/>
  <c r="F972" i="2" s="1"/>
  <c r="H823" i="6" l="1"/>
  <c r="I823" i="6" s="1"/>
  <c r="C824" i="6" s="1"/>
  <c r="D827" i="5"/>
  <c r="E827" i="5" s="1"/>
  <c r="G827" i="5" s="1"/>
  <c r="F827" i="5" s="1"/>
  <c r="B827" i="5"/>
  <c r="D842" i="4"/>
  <c r="E842" i="4" s="1"/>
  <c r="G842" i="4" s="1"/>
  <c r="F842" i="4" s="1"/>
  <c r="B842" i="4"/>
  <c r="H972" i="2"/>
  <c r="I972" i="2" s="1"/>
  <c r="C973" i="2" s="1"/>
  <c r="B973" i="2" s="1"/>
  <c r="B824" i="6" l="1"/>
  <c r="D824" i="6"/>
  <c r="E824" i="6" s="1"/>
  <c r="G824" i="6" s="1"/>
  <c r="F824" i="6" s="1"/>
  <c r="H827" i="5"/>
  <c r="I827" i="5" s="1"/>
  <c r="C828" i="5" s="1"/>
  <c r="H842" i="4"/>
  <c r="I842" i="4" s="1"/>
  <c r="C843" i="4" s="1"/>
  <c r="D973" i="2"/>
  <c r="E973" i="2" s="1"/>
  <c r="G973" i="2" s="1"/>
  <c r="H824" i="6" l="1"/>
  <c r="I824" i="6" s="1"/>
  <c r="C825" i="6" s="1"/>
  <c r="D828" i="5"/>
  <c r="E828" i="5" s="1"/>
  <c r="G828" i="5" s="1"/>
  <c r="F828" i="5" s="1"/>
  <c r="B828" i="5"/>
  <c r="F973" i="2"/>
  <c r="H973" i="2" s="1"/>
  <c r="I973" i="2" s="1"/>
  <c r="C974" i="2" s="1"/>
  <c r="D843" i="4"/>
  <c r="E843" i="4" s="1"/>
  <c r="G843" i="4" s="1"/>
  <c r="F843" i="4" s="1"/>
  <c r="B843" i="4"/>
  <c r="D825" i="6" l="1"/>
  <c r="E825" i="6" s="1"/>
  <c r="G825" i="6" s="1"/>
  <c r="F825" i="6" s="1"/>
  <c r="B825" i="6"/>
  <c r="H828" i="5"/>
  <c r="I828" i="5" s="1"/>
  <c r="C829" i="5" s="1"/>
  <c r="D974" i="2"/>
  <c r="E974" i="2" s="1"/>
  <c r="G974" i="2" s="1"/>
  <c r="F974" i="2" s="1"/>
  <c r="H974" i="2" s="1"/>
  <c r="I974" i="2" s="1"/>
  <c r="C975" i="2" s="1"/>
  <c r="B975" i="2" s="1"/>
  <c r="B974" i="2"/>
  <c r="H843" i="4"/>
  <c r="I843" i="4" s="1"/>
  <c r="C844" i="4" s="1"/>
  <c r="D844" i="4" s="1"/>
  <c r="E844" i="4" s="1"/>
  <c r="G844" i="4" s="1"/>
  <c r="H825" i="6" l="1"/>
  <c r="I825" i="6" s="1"/>
  <c r="C826" i="6" s="1"/>
  <c r="D829" i="5"/>
  <c r="E829" i="5" s="1"/>
  <c r="G829" i="5" s="1"/>
  <c r="F829" i="5" s="1"/>
  <c r="H829" i="5" s="1"/>
  <c r="I829" i="5" s="1"/>
  <c r="C830" i="5" s="1"/>
  <c r="B829" i="5"/>
  <c r="F844" i="4"/>
  <c r="H844" i="4" s="1"/>
  <c r="I844" i="4" s="1"/>
  <c r="C845" i="4" s="1"/>
  <c r="B844" i="4"/>
  <c r="D975" i="2"/>
  <c r="E975" i="2" s="1"/>
  <c r="G975" i="2" s="1"/>
  <c r="F975" i="2" s="1"/>
  <c r="D826" i="6" l="1"/>
  <c r="E826" i="6" s="1"/>
  <c r="G826" i="6" s="1"/>
  <c r="F826" i="6" s="1"/>
  <c r="B826" i="6"/>
  <c r="D830" i="5"/>
  <c r="E830" i="5" s="1"/>
  <c r="G830" i="5" s="1"/>
  <c r="F830" i="5" s="1"/>
  <c r="B830" i="5"/>
  <c r="D845" i="4"/>
  <c r="E845" i="4" s="1"/>
  <c r="G845" i="4" s="1"/>
  <c r="F845" i="4" s="1"/>
  <c r="B845" i="4"/>
  <c r="H975" i="2"/>
  <c r="I975" i="2" s="1"/>
  <c r="C976" i="2" s="1"/>
  <c r="B976" i="2" s="1"/>
  <c r="H826" i="6" l="1"/>
  <c r="I826" i="6" s="1"/>
  <c r="C827" i="6" s="1"/>
  <c r="H830" i="5"/>
  <c r="I830" i="5" s="1"/>
  <c r="C831" i="5" s="1"/>
  <c r="H845" i="4"/>
  <c r="I845" i="4" s="1"/>
  <c r="C846" i="4" s="1"/>
  <c r="B846" i="4" s="1"/>
  <c r="D976" i="2"/>
  <c r="E976" i="2" s="1"/>
  <c r="G976" i="2" s="1"/>
  <c r="F976" i="2" s="1"/>
  <c r="B827" i="6" l="1"/>
  <c r="D827" i="6"/>
  <c r="E827" i="6" s="1"/>
  <c r="G827" i="6" s="1"/>
  <c r="F827" i="6" s="1"/>
  <c r="B831" i="5"/>
  <c r="D831" i="5"/>
  <c r="E831" i="5" s="1"/>
  <c r="G831" i="5" s="1"/>
  <c r="F831" i="5" s="1"/>
  <c r="D846" i="4"/>
  <c r="E846" i="4" s="1"/>
  <c r="G846" i="4" s="1"/>
  <c r="F846" i="4" s="1"/>
  <c r="H976" i="2"/>
  <c r="I976" i="2" s="1"/>
  <c r="C977" i="2" s="1"/>
  <c r="B977" i="2" s="1"/>
  <c r="H827" i="6" l="1"/>
  <c r="I827" i="6" s="1"/>
  <c r="C828" i="6" s="1"/>
  <c r="H831" i="5"/>
  <c r="I831" i="5" s="1"/>
  <c r="C832" i="5" s="1"/>
  <c r="H846" i="4"/>
  <c r="I846" i="4" s="1"/>
  <c r="C847" i="4" s="1"/>
  <c r="D847" i="4" s="1"/>
  <c r="E847" i="4" s="1"/>
  <c r="G847" i="4" s="1"/>
  <c r="D977" i="2"/>
  <c r="E977" i="2" s="1"/>
  <c r="G977" i="2" s="1"/>
  <c r="F977" i="2" s="1"/>
  <c r="D828" i="6" l="1"/>
  <c r="E828" i="6" s="1"/>
  <c r="G828" i="6" s="1"/>
  <c r="F828" i="6" s="1"/>
  <c r="B828" i="6"/>
  <c r="D832" i="5"/>
  <c r="E832" i="5" s="1"/>
  <c r="G832" i="5" s="1"/>
  <c r="F832" i="5" s="1"/>
  <c r="B832" i="5"/>
  <c r="B847" i="4"/>
  <c r="F847" i="4"/>
  <c r="H847" i="4" s="1"/>
  <c r="I847" i="4" s="1"/>
  <c r="C848" i="4" s="1"/>
  <c r="H977" i="2"/>
  <c r="I977" i="2" s="1"/>
  <c r="C978" i="2" s="1"/>
  <c r="B978" i="2" s="1"/>
  <c r="H828" i="6" l="1"/>
  <c r="I828" i="6" s="1"/>
  <c r="C829" i="6" s="1"/>
  <c r="H832" i="5"/>
  <c r="I832" i="5" s="1"/>
  <c r="C833" i="5" s="1"/>
  <c r="D848" i="4"/>
  <c r="E848" i="4" s="1"/>
  <c r="G848" i="4" s="1"/>
  <c r="B848" i="4"/>
  <c r="D978" i="2"/>
  <c r="E978" i="2" s="1"/>
  <c r="G978" i="2" s="1"/>
  <c r="F978" i="2" s="1"/>
  <c r="B829" i="6" l="1"/>
  <c r="D829" i="6"/>
  <c r="E829" i="6" s="1"/>
  <c r="G829" i="6" s="1"/>
  <c r="F829" i="6" s="1"/>
  <c r="B833" i="5"/>
  <c r="D833" i="5"/>
  <c r="E833" i="5" s="1"/>
  <c r="G833" i="5" s="1"/>
  <c r="F833" i="5" s="1"/>
  <c r="F848" i="4"/>
  <c r="H848" i="4" s="1"/>
  <c r="I848" i="4" s="1"/>
  <c r="C849" i="4" s="1"/>
  <c r="H978" i="2"/>
  <c r="I978" i="2" s="1"/>
  <c r="C979" i="2" s="1"/>
  <c r="B979" i="2" s="1"/>
  <c r="H829" i="6" l="1"/>
  <c r="I829" i="6" s="1"/>
  <c r="C830" i="6" s="1"/>
  <c r="H833" i="5"/>
  <c r="I833" i="5" s="1"/>
  <c r="C834" i="5" s="1"/>
  <c r="B849" i="4"/>
  <c r="D849" i="4"/>
  <c r="E849" i="4" s="1"/>
  <c r="G849" i="4" s="1"/>
  <c r="F849" i="4" s="1"/>
  <c r="H849" i="4" s="1"/>
  <c r="I849" i="4" s="1"/>
  <c r="C850" i="4" s="1"/>
  <c r="D850" i="4" s="1"/>
  <c r="E850" i="4" s="1"/>
  <c r="G850" i="4" s="1"/>
  <c r="D979" i="2"/>
  <c r="E979" i="2" s="1"/>
  <c r="G979" i="2" s="1"/>
  <c r="F979" i="2" s="1"/>
  <c r="D830" i="6" l="1"/>
  <c r="E830" i="6" s="1"/>
  <c r="G830" i="6" s="1"/>
  <c r="F830" i="6" s="1"/>
  <c r="B830" i="6"/>
  <c r="D834" i="5"/>
  <c r="E834" i="5" s="1"/>
  <c r="G834" i="5" s="1"/>
  <c r="F834" i="5" s="1"/>
  <c r="B834" i="5"/>
  <c r="B850" i="4"/>
  <c r="F850" i="4"/>
  <c r="H850" i="4" s="1"/>
  <c r="I850" i="4" s="1"/>
  <c r="C851" i="4" s="1"/>
  <c r="B851" i="4" s="1"/>
  <c r="H979" i="2"/>
  <c r="I979" i="2" s="1"/>
  <c r="C980" i="2" s="1"/>
  <c r="B980" i="2" s="1"/>
  <c r="H830" i="6" l="1"/>
  <c r="I830" i="6" s="1"/>
  <c r="C831" i="6" s="1"/>
  <c r="H834" i="5"/>
  <c r="I834" i="5" s="1"/>
  <c r="C835" i="5" s="1"/>
  <c r="D851" i="4"/>
  <c r="E851" i="4" s="1"/>
  <c r="G851" i="4" s="1"/>
  <c r="F851" i="4" s="1"/>
  <c r="D980" i="2"/>
  <c r="E980" i="2" s="1"/>
  <c r="G980" i="2" s="1"/>
  <c r="F980" i="2" s="1"/>
  <c r="D831" i="6" l="1"/>
  <c r="E831" i="6" s="1"/>
  <c r="G831" i="6" s="1"/>
  <c r="F831" i="6" s="1"/>
  <c r="B831" i="6"/>
  <c r="D835" i="5"/>
  <c r="E835" i="5" s="1"/>
  <c r="G835" i="5" s="1"/>
  <c r="F835" i="5" s="1"/>
  <c r="B835" i="5"/>
  <c r="H851" i="4"/>
  <c r="I851" i="4" s="1"/>
  <c r="C852" i="4" s="1"/>
  <c r="H980" i="2"/>
  <c r="I980" i="2" s="1"/>
  <c r="C981" i="2" s="1"/>
  <c r="B981" i="2" s="1"/>
  <c r="H831" i="6" l="1"/>
  <c r="I831" i="6" s="1"/>
  <c r="C832" i="6" s="1"/>
  <c r="H835" i="5"/>
  <c r="I835" i="5" s="1"/>
  <c r="C836" i="5" s="1"/>
  <c r="D852" i="4"/>
  <c r="E852" i="4" s="1"/>
  <c r="G852" i="4" s="1"/>
  <c r="B852" i="4"/>
  <c r="D981" i="2"/>
  <c r="E981" i="2" s="1"/>
  <c r="G981" i="2" s="1"/>
  <c r="F981" i="2" s="1"/>
  <c r="D832" i="6" l="1"/>
  <c r="E832" i="6" s="1"/>
  <c r="G832" i="6" s="1"/>
  <c r="F832" i="6" s="1"/>
  <c r="B832" i="6"/>
  <c r="D836" i="5"/>
  <c r="E836" i="5" s="1"/>
  <c r="G836" i="5" s="1"/>
  <c r="F836" i="5" s="1"/>
  <c r="B836" i="5"/>
  <c r="F852" i="4"/>
  <c r="H852" i="4" s="1"/>
  <c r="I852" i="4" s="1"/>
  <c r="C853" i="4" s="1"/>
  <c r="H981" i="2"/>
  <c r="I981" i="2" s="1"/>
  <c r="C982" i="2" s="1"/>
  <c r="B982" i="2" s="1"/>
  <c r="H832" i="6" l="1"/>
  <c r="I832" i="6" s="1"/>
  <c r="C833" i="6" s="1"/>
  <c r="H836" i="5"/>
  <c r="I836" i="5" s="1"/>
  <c r="C837" i="5" s="1"/>
  <c r="B853" i="4"/>
  <c r="D853" i="4"/>
  <c r="E853" i="4" s="1"/>
  <c r="G853" i="4" s="1"/>
  <c r="F853" i="4" s="1"/>
  <c r="H853" i="4" s="1"/>
  <c r="I853" i="4" s="1"/>
  <c r="C854" i="4" s="1"/>
  <c r="B854" i="4" s="1"/>
  <c r="D982" i="2"/>
  <c r="E982" i="2" s="1"/>
  <c r="G982" i="2" s="1"/>
  <c r="F982" i="2" s="1"/>
  <c r="B833" i="6" l="1"/>
  <c r="D833" i="6"/>
  <c r="E833" i="6" s="1"/>
  <c r="G833" i="6" s="1"/>
  <c r="F833" i="6" s="1"/>
  <c r="D837" i="5"/>
  <c r="E837" i="5" s="1"/>
  <c r="G837" i="5" s="1"/>
  <c r="F837" i="5" s="1"/>
  <c r="B837" i="5"/>
  <c r="D854" i="4"/>
  <c r="E854" i="4" s="1"/>
  <c r="G854" i="4" s="1"/>
  <c r="F854" i="4" s="1"/>
  <c r="H982" i="2"/>
  <c r="I982" i="2" s="1"/>
  <c r="C983" i="2" s="1"/>
  <c r="H833" i="6" l="1"/>
  <c r="I833" i="6" s="1"/>
  <c r="C834" i="6" s="1"/>
  <c r="H837" i="5"/>
  <c r="I837" i="5" s="1"/>
  <c r="C838" i="5" s="1"/>
  <c r="D983" i="2"/>
  <c r="E983" i="2" s="1"/>
  <c r="G983" i="2" s="1"/>
  <c r="F983" i="2" s="1"/>
  <c r="H983" i="2" s="1"/>
  <c r="I983" i="2" s="1"/>
  <c r="C984" i="2" s="1"/>
  <c r="B983" i="2"/>
  <c r="H854" i="4"/>
  <c r="I854" i="4" s="1"/>
  <c r="C855" i="4" s="1"/>
  <c r="D834" i="6" l="1"/>
  <c r="E834" i="6" s="1"/>
  <c r="G834" i="6" s="1"/>
  <c r="F834" i="6" s="1"/>
  <c r="B834" i="6"/>
  <c r="B838" i="5"/>
  <c r="D838" i="5"/>
  <c r="E838" i="5" s="1"/>
  <c r="G838" i="5" s="1"/>
  <c r="F838" i="5" s="1"/>
  <c r="D984" i="2"/>
  <c r="E984" i="2" s="1"/>
  <c r="G984" i="2" s="1"/>
  <c r="F984" i="2" s="1"/>
  <c r="B984" i="2"/>
  <c r="B855" i="4"/>
  <c r="D855" i="4"/>
  <c r="E855" i="4" s="1"/>
  <c r="G855" i="4" s="1"/>
  <c r="H834" i="6" l="1"/>
  <c r="I834" i="6" s="1"/>
  <c r="C835" i="6" s="1"/>
  <c r="H838" i="5"/>
  <c r="I838" i="5" s="1"/>
  <c r="C839" i="5" s="1"/>
  <c r="H984" i="2"/>
  <c r="I984" i="2" s="1"/>
  <c r="C985" i="2" s="1"/>
  <c r="B985" i="2" s="1"/>
  <c r="F855" i="4"/>
  <c r="H855" i="4" s="1"/>
  <c r="I855" i="4" s="1"/>
  <c r="C856" i="4" s="1"/>
  <c r="B835" i="6" l="1"/>
  <c r="D835" i="6"/>
  <c r="E835" i="6" s="1"/>
  <c r="G835" i="6" s="1"/>
  <c r="F835" i="6" s="1"/>
  <c r="D985" i="2"/>
  <c r="E985" i="2" s="1"/>
  <c r="G985" i="2" s="1"/>
  <c r="F985" i="2" s="1"/>
  <c r="H985" i="2" s="1"/>
  <c r="I985" i="2" s="1"/>
  <c r="C986" i="2" s="1"/>
  <c r="B986" i="2" s="1"/>
  <c r="D839" i="5"/>
  <c r="E839" i="5" s="1"/>
  <c r="G839" i="5" s="1"/>
  <c r="F839" i="5" s="1"/>
  <c r="H839" i="5" s="1"/>
  <c r="I839" i="5" s="1"/>
  <c r="C840" i="5" s="1"/>
  <c r="B839" i="5"/>
  <c r="D856" i="4"/>
  <c r="E856" i="4" s="1"/>
  <c r="G856" i="4" s="1"/>
  <c r="F856" i="4" s="1"/>
  <c r="H856" i="4" s="1"/>
  <c r="I856" i="4" s="1"/>
  <c r="C857" i="4" s="1"/>
  <c r="B856" i="4"/>
  <c r="H835" i="6" l="1"/>
  <c r="I835" i="6" s="1"/>
  <c r="C836" i="6" s="1"/>
  <c r="D840" i="5"/>
  <c r="E840" i="5" s="1"/>
  <c r="G840" i="5" s="1"/>
  <c r="F840" i="5" s="1"/>
  <c r="B840" i="5"/>
  <c r="B857" i="4"/>
  <c r="D857" i="4"/>
  <c r="E857" i="4" s="1"/>
  <c r="G857" i="4" s="1"/>
  <c r="D986" i="2"/>
  <c r="E986" i="2" s="1"/>
  <c r="G986" i="2" s="1"/>
  <c r="F986" i="2" s="1"/>
  <c r="B836" i="6" l="1"/>
  <c r="D836" i="6"/>
  <c r="E836" i="6" s="1"/>
  <c r="G836" i="6" s="1"/>
  <c r="F836" i="6" s="1"/>
  <c r="H840" i="5"/>
  <c r="I840" i="5" s="1"/>
  <c r="C841" i="5" s="1"/>
  <c r="F857" i="4"/>
  <c r="H857" i="4" s="1"/>
  <c r="I857" i="4" s="1"/>
  <c r="C858" i="4" s="1"/>
  <c r="H986" i="2"/>
  <c r="I986" i="2" s="1"/>
  <c r="C987" i="2" s="1"/>
  <c r="B987" i="2" s="1"/>
  <c r="H836" i="6" l="1"/>
  <c r="I836" i="6" s="1"/>
  <c r="C837" i="6" s="1"/>
  <c r="D841" i="5"/>
  <c r="E841" i="5" s="1"/>
  <c r="G841" i="5" s="1"/>
  <c r="F841" i="5" s="1"/>
  <c r="B841" i="5"/>
  <c r="D858" i="4"/>
  <c r="E858" i="4" s="1"/>
  <c r="G858" i="4" s="1"/>
  <c r="F858" i="4" s="1"/>
  <c r="H858" i="4" s="1"/>
  <c r="I858" i="4" s="1"/>
  <c r="C859" i="4" s="1"/>
  <c r="B858" i="4"/>
  <c r="D987" i="2"/>
  <c r="E987" i="2" s="1"/>
  <c r="G987" i="2" s="1"/>
  <c r="F987" i="2" s="1"/>
  <c r="D837" i="6" l="1"/>
  <c r="E837" i="6" s="1"/>
  <c r="G837" i="6" s="1"/>
  <c r="F837" i="6" s="1"/>
  <c r="B837" i="6"/>
  <c r="H841" i="5"/>
  <c r="I841" i="5" s="1"/>
  <c r="C842" i="5" s="1"/>
  <c r="B859" i="4"/>
  <c r="D859" i="4"/>
  <c r="E859" i="4" s="1"/>
  <c r="G859" i="4" s="1"/>
  <c r="F859" i="4" s="1"/>
  <c r="H987" i="2"/>
  <c r="I987" i="2" s="1"/>
  <c r="C988" i="2" s="1"/>
  <c r="B988" i="2" s="1"/>
  <c r="H837" i="6" l="1"/>
  <c r="I837" i="6" s="1"/>
  <c r="C838" i="6" s="1"/>
  <c r="D842" i="5"/>
  <c r="E842" i="5" s="1"/>
  <c r="G842" i="5" s="1"/>
  <c r="F842" i="5" s="1"/>
  <c r="B842" i="5"/>
  <c r="H859" i="4"/>
  <c r="I859" i="4" s="1"/>
  <c r="C860" i="4" s="1"/>
  <c r="D988" i="2"/>
  <c r="E988" i="2" s="1"/>
  <c r="G988" i="2" s="1"/>
  <c r="F988" i="2" s="1"/>
  <c r="B838" i="6" l="1"/>
  <c r="D838" i="6"/>
  <c r="E838" i="6" s="1"/>
  <c r="G838" i="6" s="1"/>
  <c r="F838" i="6" s="1"/>
  <c r="H842" i="5"/>
  <c r="I842" i="5" s="1"/>
  <c r="C843" i="5" s="1"/>
  <c r="B860" i="4"/>
  <c r="D860" i="4"/>
  <c r="E860" i="4" s="1"/>
  <c r="G860" i="4" s="1"/>
  <c r="H988" i="2"/>
  <c r="I988" i="2" s="1"/>
  <c r="C989" i="2" s="1"/>
  <c r="B989" i="2" s="1"/>
  <c r="H838" i="6" l="1"/>
  <c r="I838" i="6" s="1"/>
  <c r="C839" i="6" s="1"/>
  <c r="B843" i="5"/>
  <c r="D843" i="5"/>
  <c r="E843" i="5" s="1"/>
  <c r="G843" i="5" s="1"/>
  <c r="F843" i="5" s="1"/>
  <c r="F860" i="4"/>
  <c r="H860" i="4" s="1"/>
  <c r="I860" i="4" s="1"/>
  <c r="C861" i="4" s="1"/>
  <c r="D989" i="2"/>
  <c r="E989" i="2" s="1"/>
  <c r="G989" i="2" s="1"/>
  <c r="F989" i="2" s="1"/>
  <c r="D839" i="6" l="1"/>
  <c r="E839" i="6" s="1"/>
  <c r="G839" i="6" s="1"/>
  <c r="F839" i="6" s="1"/>
  <c r="B839" i="6"/>
  <c r="H843" i="5"/>
  <c r="I843" i="5" s="1"/>
  <c r="C844" i="5" s="1"/>
  <c r="D861" i="4"/>
  <c r="E861" i="4" s="1"/>
  <c r="G861" i="4" s="1"/>
  <c r="B861" i="4"/>
  <c r="H989" i="2"/>
  <c r="I989" i="2" s="1"/>
  <c r="C990" i="2" s="1"/>
  <c r="B990" i="2" s="1"/>
  <c r="H839" i="6" l="1"/>
  <c r="I839" i="6" s="1"/>
  <c r="C840" i="6" s="1"/>
  <c r="D844" i="5"/>
  <c r="E844" i="5" s="1"/>
  <c r="G844" i="5" s="1"/>
  <c r="F844" i="5" s="1"/>
  <c r="H844" i="5" s="1"/>
  <c r="I844" i="5" s="1"/>
  <c r="C845" i="5" s="1"/>
  <c r="B844" i="5"/>
  <c r="F861" i="4"/>
  <c r="H861" i="4" s="1"/>
  <c r="I861" i="4" s="1"/>
  <c r="C862" i="4" s="1"/>
  <c r="D990" i="2"/>
  <c r="E990" i="2" s="1"/>
  <c r="G990" i="2" s="1"/>
  <c r="F990" i="2" s="1"/>
  <c r="D840" i="6" l="1"/>
  <c r="E840" i="6" s="1"/>
  <c r="G840" i="6" s="1"/>
  <c r="F840" i="6" s="1"/>
  <c r="B840" i="6"/>
  <c r="D845" i="5"/>
  <c r="E845" i="5" s="1"/>
  <c r="G845" i="5" s="1"/>
  <c r="F845" i="5" s="1"/>
  <c r="B845" i="5"/>
  <c r="D862" i="4"/>
  <c r="E862" i="4" s="1"/>
  <c r="G862" i="4" s="1"/>
  <c r="F862" i="4" s="1"/>
  <c r="H862" i="4" s="1"/>
  <c r="I862" i="4" s="1"/>
  <c r="C863" i="4" s="1"/>
  <c r="B862" i="4"/>
  <c r="H990" i="2"/>
  <c r="I990" i="2" s="1"/>
  <c r="C991" i="2" s="1"/>
  <c r="B991" i="2" s="1"/>
  <c r="H840" i="6" l="1"/>
  <c r="I840" i="6" s="1"/>
  <c r="C841" i="6" s="1"/>
  <c r="H845" i="5"/>
  <c r="I845" i="5" s="1"/>
  <c r="C846" i="5" s="1"/>
  <c r="D863" i="4"/>
  <c r="E863" i="4" s="1"/>
  <c r="G863" i="4" s="1"/>
  <c r="F863" i="4" s="1"/>
  <c r="H863" i="4" s="1"/>
  <c r="I863" i="4" s="1"/>
  <c r="C864" i="4" s="1"/>
  <c r="B863" i="4"/>
  <c r="D991" i="2"/>
  <c r="E991" i="2" s="1"/>
  <c r="G991" i="2" s="1"/>
  <c r="F991" i="2" s="1"/>
  <c r="D841" i="6" l="1"/>
  <c r="E841" i="6" s="1"/>
  <c r="G841" i="6" s="1"/>
  <c r="F841" i="6" s="1"/>
  <c r="B841" i="6"/>
  <c r="B846" i="5"/>
  <c r="D846" i="5"/>
  <c r="E846" i="5" s="1"/>
  <c r="G846" i="5" s="1"/>
  <c r="F846" i="5" s="1"/>
  <c r="B864" i="4"/>
  <c r="D864" i="4"/>
  <c r="E864" i="4" s="1"/>
  <c r="G864" i="4" s="1"/>
  <c r="F864" i="4" s="1"/>
  <c r="H991" i="2"/>
  <c r="I991" i="2" s="1"/>
  <c r="C992" i="2" s="1"/>
  <c r="B992" i="2" s="1"/>
  <c r="H841" i="6" l="1"/>
  <c r="I841" i="6" s="1"/>
  <c r="C842" i="6" s="1"/>
  <c r="H846" i="5"/>
  <c r="I846" i="5" s="1"/>
  <c r="C847" i="5" s="1"/>
  <c r="H864" i="4"/>
  <c r="I864" i="4" s="1"/>
  <c r="C865" i="4" s="1"/>
  <c r="B865" i="4" s="1"/>
  <c r="D992" i="2"/>
  <c r="E992" i="2" s="1"/>
  <c r="G992" i="2" s="1"/>
  <c r="F992" i="2" s="1"/>
  <c r="B842" i="6" l="1"/>
  <c r="D842" i="6"/>
  <c r="E842" i="6" s="1"/>
  <c r="G842" i="6" s="1"/>
  <c r="F842" i="6" s="1"/>
  <c r="D847" i="5"/>
  <c r="E847" i="5" s="1"/>
  <c r="G847" i="5" s="1"/>
  <c r="F847" i="5" s="1"/>
  <c r="B847" i="5"/>
  <c r="D865" i="4"/>
  <c r="E865" i="4" s="1"/>
  <c r="G865" i="4" s="1"/>
  <c r="F865" i="4" s="1"/>
  <c r="H865" i="4" s="1"/>
  <c r="I865" i="4" s="1"/>
  <c r="C866" i="4" s="1"/>
  <c r="H992" i="2"/>
  <c r="I992" i="2" s="1"/>
  <c r="C993" i="2" s="1"/>
  <c r="B993" i="2" s="1"/>
  <c r="H842" i="6" l="1"/>
  <c r="I842" i="6" s="1"/>
  <c r="C843" i="6" s="1"/>
  <c r="H847" i="5"/>
  <c r="I847" i="5" s="1"/>
  <c r="C848" i="5" s="1"/>
  <c r="B866" i="4"/>
  <c r="D866" i="4"/>
  <c r="E866" i="4" s="1"/>
  <c r="G866" i="4" s="1"/>
  <c r="F866" i="4" s="1"/>
  <c r="D993" i="2"/>
  <c r="E993" i="2" s="1"/>
  <c r="G993" i="2" s="1"/>
  <c r="F993" i="2" s="1"/>
  <c r="B843" i="6" l="1"/>
  <c r="D843" i="6"/>
  <c r="E843" i="6" s="1"/>
  <c r="G843" i="6" s="1"/>
  <c r="F843" i="6" s="1"/>
  <c r="B848" i="5"/>
  <c r="D848" i="5"/>
  <c r="E848" i="5" s="1"/>
  <c r="G848" i="5" s="1"/>
  <c r="F848" i="5" s="1"/>
  <c r="H866" i="4"/>
  <c r="I866" i="4" s="1"/>
  <c r="C867" i="4" s="1"/>
  <c r="D867" i="4" s="1"/>
  <c r="E867" i="4" s="1"/>
  <c r="G867" i="4" s="1"/>
  <c r="H993" i="2"/>
  <c r="I993" i="2" s="1"/>
  <c r="C994" i="2" s="1"/>
  <c r="B994" i="2" s="1"/>
  <c r="H843" i="6" l="1"/>
  <c r="I843" i="6" s="1"/>
  <c r="C844" i="6" s="1"/>
  <c r="H848" i="5"/>
  <c r="I848" i="5" s="1"/>
  <c r="C849" i="5" s="1"/>
  <c r="F867" i="4"/>
  <c r="H867" i="4" s="1"/>
  <c r="I867" i="4" s="1"/>
  <c r="C868" i="4" s="1"/>
  <c r="B868" i="4" s="1"/>
  <c r="B867" i="4"/>
  <c r="D994" i="2"/>
  <c r="E994" i="2" s="1"/>
  <c r="G994" i="2" s="1"/>
  <c r="F994" i="2" s="1"/>
  <c r="B844" i="6" l="1"/>
  <c r="D844" i="6"/>
  <c r="E844" i="6" s="1"/>
  <c r="G844" i="6" s="1"/>
  <c r="F844" i="6" s="1"/>
  <c r="D849" i="5"/>
  <c r="E849" i="5" s="1"/>
  <c r="G849" i="5" s="1"/>
  <c r="F849" i="5" s="1"/>
  <c r="B849" i="5"/>
  <c r="D868" i="4"/>
  <c r="E868" i="4" s="1"/>
  <c r="G868" i="4" s="1"/>
  <c r="F868" i="4" s="1"/>
  <c r="H994" i="2"/>
  <c r="I994" i="2" s="1"/>
  <c r="C995" i="2" s="1"/>
  <c r="B995" i="2" s="1"/>
  <c r="H844" i="6" l="1"/>
  <c r="I844" i="6" s="1"/>
  <c r="C845" i="6" s="1"/>
  <c r="H849" i="5"/>
  <c r="I849" i="5" s="1"/>
  <c r="C850" i="5" s="1"/>
  <c r="H868" i="4"/>
  <c r="I868" i="4" s="1"/>
  <c r="C869" i="4" s="1"/>
  <c r="B869" i="4" s="1"/>
  <c r="D995" i="2"/>
  <c r="E995" i="2" s="1"/>
  <c r="G995" i="2" s="1"/>
  <c r="F995" i="2" s="1"/>
  <c r="D845" i="6" l="1"/>
  <c r="E845" i="6" s="1"/>
  <c r="G845" i="6" s="1"/>
  <c r="F845" i="6" s="1"/>
  <c r="B845" i="6"/>
  <c r="D850" i="5"/>
  <c r="E850" i="5" s="1"/>
  <c r="G850" i="5" s="1"/>
  <c r="F850" i="5" s="1"/>
  <c r="B850" i="5"/>
  <c r="D869" i="4"/>
  <c r="E869" i="4" s="1"/>
  <c r="G869" i="4" s="1"/>
  <c r="F869" i="4" s="1"/>
  <c r="H995" i="2"/>
  <c r="I995" i="2" s="1"/>
  <c r="C996" i="2" s="1"/>
  <c r="B996" i="2" s="1"/>
  <c r="H845" i="6" l="1"/>
  <c r="I845" i="6" s="1"/>
  <c r="C846" i="6" s="1"/>
  <c r="H850" i="5"/>
  <c r="I850" i="5" s="1"/>
  <c r="C851" i="5" s="1"/>
  <c r="H869" i="4"/>
  <c r="I869" i="4" s="1"/>
  <c r="C870" i="4" s="1"/>
  <c r="B870" i="4" s="1"/>
  <c r="D996" i="2"/>
  <c r="E996" i="2" s="1"/>
  <c r="G996" i="2" s="1"/>
  <c r="F996" i="2" s="1"/>
  <c r="D846" i="6" l="1"/>
  <c r="E846" i="6" s="1"/>
  <c r="G846" i="6" s="1"/>
  <c r="F846" i="6" s="1"/>
  <c r="B846" i="6"/>
  <c r="D851" i="5"/>
  <c r="E851" i="5" s="1"/>
  <c r="G851" i="5" s="1"/>
  <c r="F851" i="5" s="1"/>
  <c r="B851" i="5"/>
  <c r="D870" i="4"/>
  <c r="E870" i="4" s="1"/>
  <c r="G870" i="4" s="1"/>
  <c r="F870" i="4" s="1"/>
  <c r="H996" i="2"/>
  <c r="I996" i="2" s="1"/>
  <c r="C997" i="2" s="1"/>
  <c r="B997" i="2" s="1"/>
  <c r="H846" i="6" l="1"/>
  <c r="I846" i="6" s="1"/>
  <c r="C847" i="6" s="1"/>
  <c r="H851" i="5"/>
  <c r="I851" i="5" s="1"/>
  <c r="C852" i="5" s="1"/>
  <c r="H870" i="4"/>
  <c r="I870" i="4" s="1"/>
  <c r="C871" i="4" s="1"/>
  <c r="B871" i="4" s="1"/>
  <c r="D997" i="2"/>
  <c r="E997" i="2" s="1"/>
  <c r="G997" i="2" s="1"/>
  <c r="F997" i="2" s="1"/>
  <c r="H997" i="2" s="1"/>
  <c r="I997" i="2" s="1"/>
  <c r="C998" i="2" s="1"/>
  <c r="B998" i="2" s="1"/>
  <c r="D847" i="6" l="1"/>
  <c r="E847" i="6" s="1"/>
  <c r="G847" i="6" s="1"/>
  <c r="F847" i="6" s="1"/>
  <c r="B847" i="6"/>
  <c r="B852" i="5"/>
  <c r="D852" i="5"/>
  <c r="E852" i="5" s="1"/>
  <c r="G852" i="5" s="1"/>
  <c r="F852" i="5" s="1"/>
  <c r="D871" i="4"/>
  <c r="E871" i="4" s="1"/>
  <c r="G871" i="4" s="1"/>
  <c r="F871" i="4" s="1"/>
  <c r="D998" i="2"/>
  <c r="E998" i="2" s="1"/>
  <c r="G998" i="2" s="1"/>
  <c r="F998" i="2" s="1"/>
  <c r="H847" i="6" l="1"/>
  <c r="I847" i="6" s="1"/>
  <c r="C848" i="6" s="1"/>
  <c r="H852" i="5"/>
  <c r="I852" i="5" s="1"/>
  <c r="C853" i="5" s="1"/>
  <c r="H871" i="4"/>
  <c r="I871" i="4" s="1"/>
  <c r="C872" i="4" s="1"/>
  <c r="B872" i="4" s="1"/>
  <c r="H998" i="2"/>
  <c r="I998" i="2" s="1"/>
  <c r="C999" i="2" s="1"/>
  <c r="B999" i="2" s="1"/>
  <c r="B848" i="6" l="1"/>
  <c r="D848" i="6"/>
  <c r="E848" i="6" s="1"/>
  <c r="G848" i="6" s="1"/>
  <c r="F848" i="6" s="1"/>
  <c r="D853" i="5"/>
  <c r="E853" i="5" s="1"/>
  <c r="G853" i="5" s="1"/>
  <c r="F853" i="5" s="1"/>
  <c r="B853" i="5"/>
  <c r="D872" i="4"/>
  <c r="E872" i="4" s="1"/>
  <c r="G872" i="4" s="1"/>
  <c r="F872" i="4" s="1"/>
  <c r="D999" i="2"/>
  <c r="E999" i="2" s="1"/>
  <c r="G999" i="2" s="1"/>
  <c r="F999" i="2" s="1"/>
  <c r="H848" i="6" l="1"/>
  <c r="I848" i="6" s="1"/>
  <c r="C849" i="6" s="1"/>
  <c r="H853" i="5"/>
  <c r="I853" i="5" s="1"/>
  <c r="C854" i="5" s="1"/>
  <c r="D854" i="5" s="1"/>
  <c r="E854" i="5" s="1"/>
  <c r="G854" i="5" s="1"/>
  <c r="H872" i="4"/>
  <c r="I872" i="4" s="1"/>
  <c r="C873" i="4" s="1"/>
  <c r="D873" i="4" s="1"/>
  <c r="E873" i="4" s="1"/>
  <c r="G873" i="4" s="1"/>
  <c r="H999" i="2"/>
  <c r="I999" i="2" s="1"/>
  <c r="C1000" i="2" s="1"/>
  <c r="B1000" i="2" s="1"/>
  <c r="D849" i="6" l="1"/>
  <c r="E849" i="6" s="1"/>
  <c r="G849" i="6" s="1"/>
  <c r="F849" i="6" s="1"/>
  <c r="B849" i="6"/>
  <c r="F854" i="5"/>
  <c r="H854" i="5" s="1"/>
  <c r="I854" i="5" s="1"/>
  <c r="C855" i="5" s="1"/>
  <c r="B854" i="5"/>
  <c r="F873" i="4"/>
  <c r="H873" i="4" s="1"/>
  <c r="I873" i="4" s="1"/>
  <c r="C874" i="4" s="1"/>
  <c r="B873" i="4"/>
  <c r="D1000" i="2"/>
  <c r="E1000" i="2" s="1"/>
  <c r="G1000" i="2" s="1"/>
  <c r="F1000" i="2" s="1"/>
  <c r="H849" i="6" l="1"/>
  <c r="I849" i="6" s="1"/>
  <c r="C850" i="6" s="1"/>
  <c r="B855" i="5"/>
  <c r="D855" i="5"/>
  <c r="E855" i="5" s="1"/>
  <c r="G855" i="5" s="1"/>
  <c r="F855" i="5" s="1"/>
  <c r="B874" i="4"/>
  <c r="D874" i="4"/>
  <c r="E874" i="4" s="1"/>
  <c r="G874" i="4" s="1"/>
  <c r="F874" i="4" s="1"/>
  <c r="H1000" i="2"/>
  <c r="I1000" i="2" s="1"/>
  <c r="C1001" i="2" s="1"/>
  <c r="B1001" i="2" s="1"/>
  <c r="B850" i="6" l="1"/>
  <c r="D850" i="6"/>
  <c r="E850" i="6" s="1"/>
  <c r="G850" i="6" s="1"/>
  <c r="F850" i="6" s="1"/>
  <c r="H855" i="5"/>
  <c r="I855" i="5" s="1"/>
  <c r="C856" i="5" s="1"/>
  <c r="H874" i="4"/>
  <c r="I874" i="4" s="1"/>
  <c r="C875" i="4" s="1"/>
  <c r="D1001" i="2"/>
  <c r="E1001" i="2" s="1"/>
  <c r="G1001" i="2" s="1"/>
  <c r="F1001" i="2" s="1"/>
  <c r="H850" i="6" l="1"/>
  <c r="I850" i="6" s="1"/>
  <c r="C851" i="6" s="1"/>
  <c r="D856" i="5"/>
  <c r="E856" i="5" s="1"/>
  <c r="G856" i="5" s="1"/>
  <c r="F856" i="5" s="1"/>
  <c r="H856" i="5" s="1"/>
  <c r="I856" i="5" s="1"/>
  <c r="C857" i="5" s="1"/>
  <c r="B856" i="5"/>
  <c r="D875" i="4"/>
  <c r="E875" i="4" s="1"/>
  <c r="G875" i="4" s="1"/>
  <c r="F875" i="4" s="1"/>
  <c r="B875" i="4"/>
  <c r="H1001" i="2"/>
  <c r="I1001" i="2" s="1"/>
  <c r="C1002" i="2" s="1"/>
  <c r="B1002" i="2" s="1"/>
  <c r="D851" i="6" l="1"/>
  <c r="E851" i="6" s="1"/>
  <c r="G851" i="6" s="1"/>
  <c r="F851" i="6" s="1"/>
  <c r="B851" i="6"/>
  <c r="D857" i="5"/>
  <c r="E857" i="5" s="1"/>
  <c r="G857" i="5" s="1"/>
  <c r="F857" i="5" s="1"/>
  <c r="B857" i="5"/>
  <c r="H875" i="4"/>
  <c r="I875" i="4" s="1"/>
  <c r="C876" i="4" s="1"/>
  <c r="D876" i="4" s="1"/>
  <c r="E876" i="4" s="1"/>
  <c r="G876" i="4" s="1"/>
  <c r="D1002" i="2"/>
  <c r="E1002" i="2" s="1"/>
  <c r="G1002" i="2" s="1"/>
  <c r="F1002" i="2" s="1"/>
  <c r="H851" i="6" l="1"/>
  <c r="I851" i="6" s="1"/>
  <c r="C852" i="6" s="1"/>
  <c r="H857" i="5"/>
  <c r="I857" i="5" s="1"/>
  <c r="C858" i="5" s="1"/>
  <c r="F876" i="4"/>
  <c r="H876" i="4" s="1"/>
  <c r="I876" i="4" s="1"/>
  <c r="C877" i="4" s="1"/>
  <c r="B877" i="4" s="1"/>
  <c r="B876" i="4"/>
  <c r="H1002" i="2"/>
  <c r="I1002" i="2" s="1"/>
  <c r="C1003" i="2" s="1"/>
  <c r="B1003" i="2" s="1"/>
  <c r="B852" i="6" l="1"/>
  <c r="D852" i="6"/>
  <c r="E852" i="6" s="1"/>
  <c r="G852" i="6" s="1"/>
  <c r="F852" i="6" s="1"/>
  <c r="D858" i="5"/>
  <c r="E858" i="5" s="1"/>
  <c r="G858" i="5" s="1"/>
  <c r="F858" i="5" s="1"/>
  <c r="B858" i="5"/>
  <c r="D877" i="4"/>
  <c r="E877" i="4" s="1"/>
  <c r="G877" i="4" s="1"/>
  <c r="F877" i="4" s="1"/>
  <c r="D1003" i="2"/>
  <c r="E1003" i="2" s="1"/>
  <c r="G1003" i="2" s="1"/>
  <c r="F1003" i="2" s="1"/>
  <c r="H852" i="6" l="1"/>
  <c r="I852" i="6" s="1"/>
  <c r="C853" i="6" s="1"/>
  <c r="H858" i="5"/>
  <c r="I858" i="5" s="1"/>
  <c r="C859" i="5" s="1"/>
  <c r="H877" i="4"/>
  <c r="I877" i="4" s="1"/>
  <c r="C878" i="4" s="1"/>
  <c r="B878" i="4" s="1"/>
  <c r="H1003" i="2"/>
  <c r="I1003" i="2" s="1"/>
  <c r="C1004" i="2" s="1"/>
  <c r="B1004" i="2" s="1"/>
  <c r="B853" i="6" l="1"/>
  <c r="D853" i="6"/>
  <c r="E853" i="6" s="1"/>
  <c r="G853" i="6" s="1"/>
  <c r="F853" i="6" s="1"/>
  <c r="D859" i="5"/>
  <c r="E859" i="5" s="1"/>
  <c r="G859" i="5" s="1"/>
  <c r="F859" i="5" s="1"/>
  <c r="B859" i="5"/>
  <c r="D878" i="4"/>
  <c r="E878" i="4" s="1"/>
  <c r="G878" i="4" s="1"/>
  <c r="F878" i="4" s="1"/>
  <c r="D1004" i="2"/>
  <c r="E1004" i="2" s="1"/>
  <c r="G1004" i="2" s="1"/>
  <c r="F1004" i="2" s="1"/>
  <c r="H853" i="6" l="1"/>
  <c r="I853" i="6" s="1"/>
  <c r="C854" i="6" s="1"/>
  <c r="H859" i="5"/>
  <c r="I859" i="5" s="1"/>
  <c r="C860" i="5" s="1"/>
  <c r="H878" i="4"/>
  <c r="I878" i="4" s="1"/>
  <c r="C879" i="4" s="1"/>
  <c r="D879" i="4" s="1"/>
  <c r="E879" i="4" s="1"/>
  <c r="G879" i="4" s="1"/>
  <c r="H1004" i="2"/>
  <c r="I1004" i="2" s="1"/>
  <c r="C1005" i="2" s="1"/>
  <c r="B1005" i="2" s="1"/>
  <c r="B854" i="6" l="1"/>
  <c r="D854" i="6"/>
  <c r="E854" i="6" s="1"/>
  <c r="G854" i="6" s="1"/>
  <c r="F854" i="6" s="1"/>
  <c r="B860" i="5"/>
  <c r="D860" i="5"/>
  <c r="E860" i="5" s="1"/>
  <c r="G860" i="5" s="1"/>
  <c r="F860" i="5" s="1"/>
  <c r="F879" i="4"/>
  <c r="H879" i="4" s="1"/>
  <c r="I879" i="4" s="1"/>
  <c r="C880" i="4" s="1"/>
  <c r="B880" i="4" s="1"/>
  <c r="B879" i="4"/>
  <c r="D1005" i="2"/>
  <c r="E1005" i="2" s="1"/>
  <c r="G1005" i="2" s="1"/>
  <c r="F1005" i="2" s="1"/>
  <c r="H854" i="6" l="1"/>
  <c r="I854" i="6" s="1"/>
  <c r="C855" i="6" s="1"/>
  <c r="H860" i="5"/>
  <c r="I860" i="5" s="1"/>
  <c r="C861" i="5" s="1"/>
  <c r="D880" i="4"/>
  <c r="E880" i="4" s="1"/>
  <c r="G880" i="4" s="1"/>
  <c r="F880" i="4" s="1"/>
  <c r="H1005" i="2"/>
  <c r="I1005" i="2" s="1"/>
  <c r="C1006" i="2" s="1"/>
  <c r="B1006" i="2" s="1"/>
  <c r="B855" i="6" l="1"/>
  <c r="D855" i="6"/>
  <c r="E855" i="6" s="1"/>
  <c r="G855" i="6" s="1"/>
  <c r="F855" i="6" s="1"/>
  <c r="D861" i="5"/>
  <c r="E861" i="5" s="1"/>
  <c r="G861" i="5" s="1"/>
  <c r="F861" i="5" s="1"/>
  <c r="B861" i="5"/>
  <c r="H880" i="4"/>
  <c r="I880" i="4" s="1"/>
  <c r="C881" i="4" s="1"/>
  <c r="B881" i="4" s="1"/>
  <c r="D1006" i="2"/>
  <c r="E1006" i="2" s="1"/>
  <c r="G1006" i="2" s="1"/>
  <c r="F1006" i="2" s="1"/>
  <c r="H855" i="6" l="1"/>
  <c r="I855" i="6" s="1"/>
  <c r="C856" i="6" s="1"/>
  <c r="H861" i="5"/>
  <c r="I861" i="5" s="1"/>
  <c r="C862" i="5" s="1"/>
  <c r="D881" i="4"/>
  <c r="E881" i="4" s="1"/>
  <c r="G881" i="4" s="1"/>
  <c r="F881" i="4" s="1"/>
  <c r="H1006" i="2"/>
  <c r="I1006" i="2" s="1"/>
  <c r="C1007" i="2" s="1"/>
  <c r="B1007" i="2" s="1"/>
  <c r="B856" i="6" l="1"/>
  <c r="D856" i="6"/>
  <c r="E856" i="6" s="1"/>
  <c r="G856" i="6" s="1"/>
  <c r="F856" i="6" s="1"/>
  <c r="D862" i="5"/>
  <c r="E862" i="5" s="1"/>
  <c r="G862" i="5" s="1"/>
  <c r="F862" i="5" s="1"/>
  <c r="B862" i="5"/>
  <c r="H881" i="4"/>
  <c r="I881" i="4" s="1"/>
  <c r="C882" i="4" s="1"/>
  <c r="D882" i="4" s="1"/>
  <c r="E882" i="4" s="1"/>
  <c r="G882" i="4" s="1"/>
  <c r="D1007" i="2"/>
  <c r="E1007" i="2" s="1"/>
  <c r="G1007" i="2" s="1"/>
  <c r="F1007" i="2" s="1"/>
  <c r="H856" i="6" l="1"/>
  <c r="I856" i="6" s="1"/>
  <c r="C857" i="6" s="1"/>
  <c r="H862" i="5"/>
  <c r="I862" i="5" s="1"/>
  <c r="C863" i="5" s="1"/>
  <c r="B882" i="4"/>
  <c r="F882" i="4"/>
  <c r="H882" i="4" s="1"/>
  <c r="I882" i="4" s="1"/>
  <c r="C883" i="4" s="1"/>
  <c r="B883" i="4" s="1"/>
  <c r="H1007" i="2"/>
  <c r="I1007" i="2" s="1"/>
  <c r="C1008" i="2" s="1"/>
  <c r="B1008" i="2" s="1"/>
  <c r="B857" i="6" l="1"/>
  <c r="D857" i="6"/>
  <c r="E857" i="6" s="1"/>
  <c r="G857" i="6" s="1"/>
  <c r="F857" i="6" s="1"/>
  <c r="B863" i="5"/>
  <c r="D863" i="5"/>
  <c r="E863" i="5" s="1"/>
  <c r="G863" i="5" s="1"/>
  <c r="F863" i="5" s="1"/>
  <c r="D883" i="4"/>
  <c r="E883" i="4" s="1"/>
  <c r="G883" i="4" s="1"/>
  <c r="F883" i="4" s="1"/>
  <c r="D1008" i="2"/>
  <c r="E1008" i="2" s="1"/>
  <c r="G1008" i="2" s="1"/>
  <c r="F1008" i="2" s="1"/>
  <c r="H857" i="6" l="1"/>
  <c r="I857" i="6" s="1"/>
  <c r="C858" i="6" s="1"/>
  <c r="H863" i="5"/>
  <c r="I863" i="5" s="1"/>
  <c r="C864" i="5" s="1"/>
  <c r="H883" i="4"/>
  <c r="I883" i="4" s="1"/>
  <c r="C884" i="4" s="1"/>
  <c r="H1008" i="2"/>
  <c r="I1008" i="2" s="1"/>
  <c r="C1009" i="2" s="1"/>
  <c r="B1009" i="2" s="1"/>
  <c r="D858" i="6" l="1"/>
  <c r="E858" i="6" s="1"/>
  <c r="G858" i="6" s="1"/>
  <c r="F858" i="6" s="1"/>
  <c r="B858" i="6"/>
  <c r="D864" i="5"/>
  <c r="E864" i="5" s="1"/>
  <c r="G864" i="5" s="1"/>
  <c r="F864" i="5" s="1"/>
  <c r="H864" i="5" s="1"/>
  <c r="I864" i="5" s="1"/>
  <c r="C865" i="5" s="1"/>
  <c r="B864" i="5"/>
  <c r="D884" i="4"/>
  <c r="E884" i="4" s="1"/>
  <c r="G884" i="4" s="1"/>
  <c r="B884" i="4"/>
  <c r="D1009" i="2"/>
  <c r="E1009" i="2" s="1"/>
  <c r="G1009" i="2" s="1"/>
  <c r="F1009" i="2" s="1"/>
  <c r="H858" i="6" l="1"/>
  <c r="I858" i="6" s="1"/>
  <c r="C859" i="6" s="1"/>
  <c r="B865" i="5"/>
  <c r="D865" i="5"/>
  <c r="E865" i="5" s="1"/>
  <c r="G865" i="5" s="1"/>
  <c r="F865" i="5" s="1"/>
  <c r="F884" i="4"/>
  <c r="H884" i="4" s="1"/>
  <c r="I884" i="4" s="1"/>
  <c r="C885" i="4" s="1"/>
  <c r="H1009" i="2"/>
  <c r="I1009" i="2" s="1"/>
  <c r="C1010" i="2" s="1"/>
  <c r="B1010" i="2" s="1"/>
  <c r="B859" i="6" l="1"/>
  <c r="D859" i="6"/>
  <c r="E859" i="6" s="1"/>
  <c r="G859" i="6" s="1"/>
  <c r="F859" i="6" s="1"/>
  <c r="H865" i="5"/>
  <c r="I865" i="5" s="1"/>
  <c r="C866" i="5" s="1"/>
  <c r="B885" i="4"/>
  <c r="D885" i="4"/>
  <c r="E885" i="4" s="1"/>
  <c r="G885" i="4" s="1"/>
  <c r="F885" i="4" s="1"/>
  <c r="H885" i="4" s="1"/>
  <c r="I885" i="4" s="1"/>
  <c r="C886" i="4" s="1"/>
  <c r="D1010" i="2"/>
  <c r="E1010" i="2" s="1"/>
  <c r="G1010" i="2" s="1"/>
  <c r="F1010" i="2" s="1"/>
  <c r="H859" i="6" l="1"/>
  <c r="I859" i="6" s="1"/>
  <c r="C860" i="6" s="1"/>
  <c r="B866" i="5"/>
  <c r="D866" i="5"/>
  <c r="E866" i="5" s="1"/>
  <c r="G866" i="5" s="1"/>
  <c r="F866" i="5" s="1"/>
  <c r="B886" i="4"/>
  <c r="D886" i="4"/>
  <c r="E886" i="4" s="1"/>
  <c r="G886" i="4" s="1"/>
  <c r="H1010" i="2"/>
  <c r="I1010" i="2" s="1"/>
  <c r="C1011" i="2" s="1"/>
  <c r="B1011" i="2" s="1"/>
  <c r="B860" i="6" l="1"/>
  <c r="D860" i="6"/>
  <c r="E860" i="6" s="1"/>
  <c r="G860" i="6" s="1"/>
  <c r="F860" i="6" s="1"/>
  <c r="H866" i="5"/>
  <c r="I866" i="5" s="1"/>
  <c r="C867" i="5" s="1"/>
  <c r="F886" i="4"/>
  <c r="H886" i="4" s="1"/>
  <c r="I886" i="4" s="1"/>
  <c r="C887" i="4" s="1"/>
  <c r="D1011" i="2"/>
  <c r="E1011" i="2" s="1"/>
  <c r="G1011" i="2" s="1"/>
  <c r="F1011" i="2" s="1"/>
  <c r="H860" i="6" l="1"/>
  <c r="I860" i="6" s="1"/>
  <c r="C861" i="6" s="1"/>
  <c r="D867" i="5"/>
  <c r="E867" i="5" s="1"/>
  <c r="G867" i="5" s="1"/>
  <c r="F867" i="5" s="1"/>
  <c r="B867" i="5"/>
  <c r="B887" i="4"/>
  <c r="D887" i="4"/>
  <c r="E887" i="4" s="1"/>
  <c r="G887" i="4" s="1"/>
  <c r="H1011" i="2"/>
  <c r="I1011" i="2" s="1"/>
  <c r="C1012" i="2" s="1"/>
  <c r="B1012" i="2" s="1"/>
  <c r="D861" i="6" l="1"/>
  <c r="E861" i="6" s="1"/>
  <c r="G861" i="6" s="1"/>
  <c r="F861" i="6" s="1"/>
  <c r="B861" i="6"/>
  <c r="H867" i="5"/>
  <c r="I867" i="5" s="1"/>
  <c r="C868" i="5" s="1"/>
  <c r="F887" i="4"/>
  <c r="H887" i="4" s="1"/>
  <c r="I887" i="4" s="1"/>
  <c r="C888" i="4" s="1"/>
  <c r="D1012" i="2"/>
  <c r="E1012" i="2" s="1"/>
  <c r="G1012" i="2" s="1"/>
  <c r="F1012" i="2" s="1"/>
  <c r="H861" i="6" l="1"/>
  <c r="I861" i="6" s="1"/>
  <c r="C862" i="6" s="1"/>
  <c r="D868" i="5"/>
  <c r="E868" i="5" s="1"/>
  <c r="G868" i="5" s="1"/>
  <c r="F868" i="5" s="1"/>
  <c r="B868" i="5"/>
  <c r="B888" i="4"/>
  <c r="D888" i="4"/>
  <c r="E888" i="4" s="1"/>
  <c r="G888" i="4" s="1"/>
  <c r="H1012" i="2"/>
  <c r="I1012" i="2" s="1"/>
  <c r="C1013" i="2" s="1"/>
  <c r="B1013" i="2" s="1"/>
  <c r="B862" i="6" l="1"/>
  <c r="D862" i="6"/>
  <c r="E862" i="6" s="1"/>
  <c r="G862" i="6" s="1"/>
  <c r="F862" i="6" s="1"/>
  <c r="H868" i="5"/>
  <c r="I868" i="5" s="1"/>
  <c r="C869" i="5" s="1"/>
  <c r="F888" i="4"/>
  <c r="H888" i="4" s="1"/>
  <c r="I888" i="4" s="1"/>
  <c r="C889" i="4" s="1"/>
  <c r="D1013" i="2"/>
  <c r="E1013" i="2" s="1"/>
  <c r="G1013" i="2" s="1"/>
  <c r="F1013" i="2" s="1"/>
  <c r="H862" i="6" l="1"/>
  <c r="I862" i="6" s="1"/>
  <c r="C863" i="6" s="1"/>
  <c r="B869" i="5"/>
  <c r="D869" i="5"/>
  <c r="E869" i="5" s="1"/>
  <c r="G869" i="5" s="1"/>
  <c r="F869" i="5" s="1"/>
  <c r="H869" i="5" s="1"/>
  <c r="I869" i="5" s="1"/>
  <c r="C870" i="5" s="1"/>
  <c r="D889" i="4"/>
  <c r="E889" i="4" s="1"/>
  <c r="G889" i="4" s="1"/>
  <c r="F889" i="4" s="1"/>
  <c r="H889" i="4" s="1"/>
  <c r="I889" i="4" s="1"/>
  <c r="C890" i="4" s="1"/>
  <c r="B889" i="4"/>
  <c r="H1013" i="2"/>
  <c r="I1013" i="2" s="1"/>
  <c r="C1014" i="2" s="1"/>
  <c r="B1014" i="2" s="1"/>
  <c r="B863" i="6" l="1"/>
  <c r="D863" i="6"/>
  <c r="E863" i="6" s="1"/>
  <c r="G863" i="6" s="1"/>
  <c r="F863" i="6" s="1"/>
  <c r="D870" i="5"/>
  <c r="E870" i="5" s="1"/>
  <c r="G870" i="5" s="1"/>
  <c r="F870" i="5" s="1"/>
  <c r="B870" i="5"/>
  <c r="D890" i="4"/>
  <c r="E890" i="4" s="1"/>
  <c r="G890" i="4" s="1"/>
  <c r="F890" i="4" s="1"/>
  <c r="H890" i="4" s="1"/>
  <c r="I890" i="4" s="1"/>
  <c r="C891" i="4" s="1"/>
  <c r="B890" i="4"/>
  <c r="D1014" i="2"/>
  <c r="E1014" i="2" s="1"/>
  <c r="G1014" i="2" s="1"/>
  <c r="F1014" i="2" s="1"/>
  <c r="H863" i="6" l="1"/>
  <c r="I863" i="6" s="1"/>
  <c r="C864" i="6" s="1"/>
  <c r="H870" i="5"/>
  <c r="I870" i="5" s="1"/>
  <c r="C871" i="5" s="1"/>
  <c r="D891" i="4"/>
  <c r="E891" i="4" s="1"/>
  <c r="G891" i="4" s="1"/>
  <c r="F891" i="4" s="1"/>
  <c r="H891" i="4" s="1"/>
  <c r="I891" i="4" s="1"/>
  <c r="C892" i="4" s="1"/>
  <c r="B892" i="4" s="1"/>
  <c r="B891" i="4"/>
  <c r="H1014" i="2"/>
  <c r="I1014" i="2" s="1"/>
  <c r="C1015" i="2" s="1"/>
  <c r="B1015" i="2" s="1"/>
  <c r="B864" i="6" l="1"/>
  <c r="D864" i="6"/>
  <c r="E864" i="6" s="1"/>
  <c r="G864" i="6" s="1"/>
  <c r="F864" i="6" s="1"/>
  <c r="B871" i="5"/>
  <c r="D871" i="5"/>
  <c r="E871" i="5" s="1"/>
  <c r="G871" i="5" s="1"/>
  <c r="F871" i="5" s="1"/>
  <c r="D892" i="4"/>
  <c r="E892" i="4" s="1"/>
  <c r="G892" i="4" s="1"/>
  <c r="F892" i="4" s="1"/>
  <c r="H892" i="4" s="1"/>
  <c r="I892" i="4" s="1"/>
  <c r="C893" i="4" s="1"/>
  <c r="D1015" i="2"/>
  <c r="E1015" i="2" s="1"/>
  <c r="G1015" i="2" s="1"/>
  <c r="F1015" i="2" s="1"/>
  <c r="H864" i="6" l="1"/>
  <c r="I864" i="6" s="1"/>
  <c r="C865" i="6" s="1"/>
  <c r="H871" i="5"/>
  <c r="I871" i="5" s="1"/>
  <c r="C872" i="5" s="1"/>
  <c r="B893" i="4"/>
  <c r="D893" i="4"/>
  <c r="E893" i="4" s="1"/>
  <c r="G893" i="4" s="1"/>
  <c r="F893" i="4" s="1"/>
  <c r="H1015" i="2"/>
  <c r="I1015" i="2" s="1"/>
  <c r="C1016" i="2" s="1"/>
  <c r="B1016" i="2" s="1"/>
  <c r="B865" i="6" l="1"/>
  <c r="D865" i="6"/>
  <c r="E865" i="6" s="1"/>
  <c r="G865" i="6" s="1"/>
  <c r="F865" i="6" s="1"/>
  <c r="D872" i="5"/>
  <c r="E872" i="5" s="1"/>
  <c r="G872" i="5" s="1"/>
  <c r="F872" i="5" s="1"/>
  <c r="B872" i="5"/>
  <c r="H893" i="4"/>
  <c r="I893" i="4" s="1"/>
  <c r="C894" i="4" s="1"/>
  <c r="D894" i="4" s="1"/>
  <c r="E894" i="4" s="1"/>
  <c r="G894" i="4" s="1"/>
  <c r="D1016" i="2"/>
  <c r="E1016" i="2" s="1"/>
  <c r="G1016" i="2" s="1"/>
  <c r="F1016" i="2" s="1"/>
  <c r="H865" i="6" l="1"/>
  <c r="I865" i="6" s="1"/>
  <c r="C866" i="6" s="1"/>
  <c r="H872" i="5"/>
  <c r="I872" i="5" s="1"/>
  <c r="C873" i="5" s="1"/>
  <c r="F894" i="4"/>
  <c r="H894" i="4" s="1"/>
  <c r="I894" i="4" s="1"/>
  <c r="C895" i="4" s="1"/>
  <c r="B894" i="4"/>
  <c r="H1016" i="2"/>
  <c r="I1016" i="2" s="1"/>
  <c r="C1017" i="2" s="1"/>
  <c r="B1017" i="2" s="1"/>
  <c r="B866" i="6" l="1"/>
  <c r="D866" i="6"/>
  <c r="E866" i="6" s="1"/>
  <c r="G866" i="6" s="1"/>
  <c r="F866" i="6" s="1"/>
  <c r="D873" i="5"/>
  <c r="E873" i="5" s="1"/>
  <c r="G873" i="5" s="1"/>
  <c r="F873" i="5" s="1"/>
  <c r="B873" i="5"/>
  <c r="B895" i="4"/>
  <c r="D895" i="4"/>
  <c r="E895" i="4" s="1"/>
  <c r="G895" i="4" s="1"/>
  <c r="F895" i="4" s="1"/>
  <c r="H895" i="4" s="1"/>
  <c r="I895" i="4" s="1"/>
  <c r="C896" i="4" s="1"/>
  <c r="B896" i="4" s="1"/>
  <c r="D1017" i="2"/>
  <c r="E1017" i="2" s="1"/>
  <c r="G1017" i="2" s="1"/>
  <c r="F1017" i="2" s="1"/>
  <c r="H866" i="6" l="1"/>
  <c r="I866" i="6" s="1"/>
  <c r="C867" i="6" s="1"/>
  <c r="H873" i="5"/>
  <c r="I873" i="5" s="1"/>
  <c r="C874" i="5" s="1"/>
  <c r="D896" i="4"/>
  <c r="E896" i="4" s="1"/>
  <c r="G896" i="4" s="1"/>
  <c r="F896" i="4" s="1"/>
  <c r="H1017" i="2"/>
  <c r="I1017" i="2" s="1"/>
  <c r="C1018" i="2" s="1"/>
  <c r="B1018" i="2" s="1"/>
  <c r="B867" i="6" l="1"/>
  <c r="D867" i="6"/>
  <c r="E867" i="6" s="1"/>
  <c r="G867" i="6" s="1"/>
  <c r="F867" i="6" s="1"/>
  <c r="D874" i="5"/>
  <c r="E874" i="5" s="1"/>
  <c r="G874" i="5" s="1"/>
  <c r="F874" i="5" s="1"/>
  <c r="B874" i="5"/>
  <c r="H896" i="4"/>
  <c r="I896" i="4" s="1"/>
  <c r="C897" i="4" s="1"/>
  <c r="D1018" i="2"/>
  <c r="E1018" i="2" s="1"/>
  <c r="G1018" i="2" s="1"/>
  <c r="F1018" i="2" s="1"/>
  <c r="H867" i="6" l="1"/>
  <c r="I867" i="6" s="1"/>
  <c r="C868" i="6" s="1"/>
  <c r="H874" i="5"/>
  <c r="I874" i="5" s="1"/>
  <c r="C875" i="5" s="1"/>
  <c r="D897" i="4"/>
  <c r="E897" i="4" s="1"/>
  <c r="G897" i="4" s="1"/>
  <c r="B897" i="4"/>
  <c r="H1018" i="2"/>
  <c r="I1018" i="2" s="1"/>
  <c r="C1019" i="2" s="1"/>
  <c r="B1019" i="2" s="1"/>
  <c r="D868" i="6" l="1"/>
  <c r="E868" i="6" s="1"/>
  <c r="G868" i="6" s="1"/>
  <c r="F868" i="6" s="1"/>
  <c r="B868" i="6"/>
  <c r="B875" i="5"/>
  <c r="D875" i="5"/>
  <c r="E875" i="5" s="1"/>
  <c r="G875" i="5" s="1"/>
  <c r="F875" i="5" s="1"/>
  <c r="H875" i="5" s="1"/>
  <c r="I875" i="5" s="1"/>
  <c r="C876" i="5" s="1"/>
  <c r="F897" i="4"/>
  <c r="H897" i="4" s="1"/>
  <c r="I897" i="4" s="1"/>
  <c r="C898" i="4" s="1"/>
  <c r="D1019" i="2"/>
  <c r="E1019" i="2" s="1"/>
  <c r="G1019" i="2" s="1"/>
  <c r="F1019" i="2" s="1"/>
  <c r="H868" i="6" l="1"/>
  <c r="I868" i="6" s="1"/>
  <c r="C869" i="6" s="1"/>
  <c r="D876" i="5"/>
  <c r="E876" i="5" s="1"/>
  <c r="G876" i="5" s="1"/>
  <c r="F876" i="5" s="1"/>
  <c r="B876" i="5"/>
  <c r="B898" i="4"/>
  <c r="D898" i="4"/>
  <c r="E898" i="4" s="1"/>
  <c r="G898" i="4" s="1"/>
  <c r="F898" i="4" s="1"/>
  <c r="H898" i="4" s="1"/>
  <c r="I898" i="4" s="1"/>
  <c r="C899" i="4" s="1"/>
  <c r="B899" i="4" s="1"/>
  <c r="H1019" i="2"/>
  <c r="I1019" i="2" s="1"/>
  <c r="C1020" i="2" s="1"/>
  <c r="D869" i="6" l="1"/>
  <c r="E869" i="6" s="1"/>
  <c r="G869" i="6" s="1"/>
  <c r="F869" i="6" s="1"/>
  <c r="B869" i="6"/>
  <c r="H876" i="5"/>
  <c r="I876" i="5" s="1"/>
  <c r="C877" i="5" s="1"/>
  <c r="D1020" i="2"/>
  <c r="E1020" i="2" s="1"/>
  <c r="G1020" i="2" s="1"/>
  <c r="F1020" i="2" s="1"/>
  <c r="H1020" i="2" s="1"/>
  <c r="I1020" i="2" s="1"/>
  <c r="C1021" i="2" s="1"/>
  <c r="B1021" i="2" s="1"/>
  <c r="B1020" i="2"/>
  <c r="D899" i="4"/>
  <c r="E899" i="4" s="1"/>
  <c r="G899" i="4" s="1"/>
  <c r="F899" i="4" s="1"/>
  <c r="H869" i="6" l="1"/>
  <c r="I869" i="6" s="1"/>
  <c r="C870" i="6" s="1"/>
  <c r="B877" i="5"/>
  <c r="D877" i="5"/>
  <c r="E877" i="5" s="1"/>
  <c r="G877" i="5" s="1"/>
  <c r="F877" i="5" s="1"/>
  <c r="H899" i="4"/>
  <c r="I899" i="4" s="1"/>
  <c r="C900" i="4" s="1"/>
  <c r="B900" i="4" s="1"/>
  <c r="D1021" i="2"/>
  <c r="E1021" i="2" s="1"/>
  <c r="G1021" i="2" s="1"/>
  <c r="F1021" i="2" s="1"/>
  <c r="D870" i="6" l="1"/>
  <c r="E870" i="6" s="1"/>
  <c r="G870" i="6" s="1"/>
  <c r="F870" i="6" s="1"/>
  <c r="B870" i="6"/>
  <c r="H877" i="5"/>
  <c r="I877" i="5" s="1"/>
  <c r="C878" i="5" s="1"/>
  <c r="D900" i="4"/>
  <c r="E900" i="4" s="1"/>
  <c r="G900" i="4" s="1"/>
  <c r="F900" i="4" s="1"/>
  <c r="H1021" i="2"/>
  <c r="I1021" i="2" s="1"/>
  <c r="C1022" i="2" s="1"/>
  <c r="B1022" i="2" s="1"/>
  <c r="H870" i="6" l="1"/>
  <c r="I870" i="6" s="1"/>
  <c r="C871" i="6" s="1"/>
  <c r="B878" i="5"/>
  <c r="D878" i="5"/>
  <c r="E878" i="5" s="1"/>
  <c r="G878" i="5" s="1"/>
  <c r="F878" i="5" s="1"/>
  <c r="H900" i="4"/>
  <c r="I900" i="4" s="1"/>
  <c r="C901" i="4" s="1"/>
  <c r="B901" i="4" s="1"/>
  <c r="D1022" i="2"/>
  <c r="E1022" i="2" s="1"/>
  <c r="G1022" i="2" s="1"/>
  <c r="F1022" i="2" s="1"/>
  <c r="D871" i="6" l="1"/>
  <c r="E871" i="6" s="1"/>
  <c r="G871" i="6" s="1"/>
  <c r="F871" i="6" s="1"/>
  <c r="B871" i="6"/>
  <c r="H878" i="5"/>
  <c r="I878" i="5" s="1"/>
  <c r="C879" i="5" s="1"/>
  <c r="D901" i="4"/>
  <c r="E901" i="4" s="1"/>
  <c r="G901" i="4" s="1"/>
  <c r="F901" i="4" s="1"/>
  <c r="H1022" i="2"/>
  <c r="I1022" i="2" s="1"/>
  <c r="C1023" i="2" s="1"/>
  <c r="B1023" i="2" s="1"/>
  <c r="H871" i="6" l="1"/>
  <c r="I871" i="6" s="1"/>
  <c r="C872" i="6" s="1"/>
  <c r="B879" i="5"/>
  <c r="D879" i="5"/>
  <c r="E879" i="5" s="1"/>
  <c r="G879" i="5" s="1"/>
  <c r="F879" i="5" s="1"/>
  <c r="H901" i="4"/>
  <c r="I901" i="4" s="1"/>
  <c r="C902" i="4" s="1"/>
  <c r="D902" i="4" s="1"/>
  <c r="E902" i="4" s="1"/>
  <c r="G902" i="4" s="1"/>
  <c r="D1023" i="2"/>
  <c r="E1023" i="2" s="1"/>
  <c r="G1023" i="2" s="1"/>
  <c r="F1023" i="2" s="1"/>
  <c r="D872" i="6" l="1"/>
  <c r="E872" i="6" s="1"/>
  <c r="G872" i="6" s="1"/>
  <c r="F872" i="6" s="1"/>
  <c r="B872" i="6"/>
  <c r="H879" i="5"/>
  <c r="I879" i="5" s="1"/>
  <c r="C880" i="5" s="1"/>
  <c r="F902" i="4"/>
  <c r="H902" i="4" s="1"/>
  <c r="I902" i="4" s="1"/>
  <c r="C903" i="4" s="1"/>
  <c r="D903" i="4" s="1"/>
  <c r="E903" i="4" s="1"/>
  <c r="G903" i="4" s="1"/>
  <c r="B902" i="4"/>
  <c r="H1023" i="2"/>
  <c r="I1023" i="2" s="1"/>
  <c r="C1024" i="2" s="1"/>
  <c r="B1024" i="2" s="1"/>
  <c r="H872" i="6" l="1"/>
  <c r="I872" i="6" s="1"/>
  <c r="C873" i="6" s="1"/>
  <c r="D880" i="5"/>
  <c r="E880" i="5" s="1"/>
  <c r="G880" i="5" s="1"/>
  <c r="F880" i="5" s="1"/>
  <c r="H880" i="5" s="1"/>
  <c r="I880" i="5" s="1"/>
  <c r="C881" i="5" s="1"/>
  <c r="B880" i="5"/>
  <c r="F903" i="4"/>
  <c r="H903" i="4" s="1"/>
  <c r="I903" i="4" s="1"/>
  <c r="C904" i="4" s="1"/>
  <c r="B903" i="4"/>
  <c r="D1024" i="2"/>
  <c r="E1024" i="2" s="1"/>
  <c r="G1024" i="2" s="1"/>
  <c r="F1024" i="2" s="1"/>
  <c r="B873" i="6" l="1"/>
  <c r="D873" i="6"/>
  <c r="E873" i="6" s="1"/>
  <c r="G873" i="6" s="1"/>
  <c r="F873" i="6" s="1"/>
  <c r="D881" i="5"/>
  <c r="E881" i="5" s="1"/>
  <c r="G881" i="5" s="1"/>
  <c r="F881" i="5" s="1"/>
  <c r="B881" i="5"/>
  <c r="D904" i="4"/>
  <c r="E904" i="4" s="1"/>
  <c r="G904" i="4" s="1"/>
  <c r="F904" i="4" s="1"/>
  <c r="B904" i="4"/>
  <c r="H1024" i="2"/>
  <c r="I1024" i="2" s="1"/>
  <c r="C1025" i="2" s="1"/>
  <c r="B1025" i="2" s="1"/>
  <c r="H873" i="6" l="1"/>
  <c r="I873" i="6" s="1"/>
  <c r="C874" i="6" s="1"/>
  <c r="H881" i="5"/>
  <c r="I881" i="5" s="1"/>
  <c r="C882" i="5" s="1"/>
  <c r="H904" i="4"/>
  <c r="I904" i="4" s="1"/>
  <c r="C905" i="4" s="1"/>
  <c r="D1025" i="2"/>
  <c r="E1025" i="2" s="1"/>
  <c r="G1025" i="2" s="1"/>
  <c r="F1025" i="2" s="1"/>
  <c r="B874" i="6" l="1"/>
  <c r="D874" i="6"/>
  <c r="E874" i="6" s="1"/>
  <c r="G874" i="6" s="1"/>
  <c r="F874" i="6" s="1"/>
  <c r="D882" i="5"/>
  <c r="E882" i="5" s="1"/>
  <c r="G882" i="5" s="1"/>
  <c r="F882" i="5" s="1"/>
  <c r="B882" i="5"/>
  <c r="D905" i="4"/>
  <c r="E905" i="4" s="1"/>
  <c r="G905" i="4" s="1"/>
  <c r="F905" i="4" s="1"/>
  <c r="B905" i="4"/>
  <c r="H1025" i="2"/>
  <c r="I1025" i="2" s="1"/>
  <c r="C1026" i="2" s="1"/>
  <c r="B1026" i="2" s="1"/>
  <c r="H874" i="6" l="1"/>
  <c r="I874" i="6" s="1"/>
  <c r="C875" i="6" s="1"/>
  <c r="H882" i="5"/>
  <c r="I882" i="5" s="1"/>
  <c r="C883" i="5" s="1"/>
  <c r="H905" i="4"/>
  <c r="I905" i="4" s="1"/>
  <c r="C906" i="4" s="1"/>
  <c r="D1026" i="2"/>
  <c r="E1026" i="2" s="1"/>
  <c r="G1026" i="2" s="1"/>
  <c r="F1026" i="2" s="1"/>
  <c r="B875" i="6" l="1"/>
  <c r="D875" i="6"/>
  <c r="E875" i="6" s="1"/>
  <c r="G875" i="6" s="1"/>
  <c r="F875" i="6" s="1"/>
  <c r="B883" i="5"/>
  <c r="D883" i="5"/>
  <c r="E883" i="5" s="1"/>
  <c r="G883" i="5" s="1"/>
  <c r="B906" i="4"/>
  <c r="D906" i="4"/>
  <c r="E906" i="4" s="1"/>
  <c r="G906" i="4" s="1"/>
  <c r="F906" i="4" s="1"/>
  <c r="H1026" i="2"/>
  <c r="I1026" i="2" s="1"/>
  <c r="C1027" i="2" s="1"/>
  <c r="B1027" i="2" s="1"/>
  <c r="H875" i="6" l="1"/>
  <c r="I875" i="6" s="1"/>
  <c r="C876" i="6" s="1"/>
  <c r="F883" i="5"/>
  <c r="H883" i="5" s="1"/>
  <c r="I883" i="5" s="1"/>
  <c r="C884" i="5" s="1"/>
  <c r="D884" i="5" s="1"/>
  <c r="E884" i="5" s="1"/>
  <c r="G884" i="5" s="1"/>
  <c r="H906" i="4"/>
  <c r="I906" i="4" s="1"/>
  <c r="C907" i="4" s="1"/>
  <c r="B907" i="4" s="1"/>
  <c r="D1027" i="2"/>
  <c r="E1027" i="2" s="1"/>
  <c r="G1027" i="2" s="1"/>
  <c r="F1027" i="2" s="1"/>
  <c r="D876" i="6" l="1"/>
  <c r="E876" i="6" s="1"/>
  <c r="G876" i="6" s="1"/>
  <c r="F876" i="6" s="1"/>
  <c r="B876" i="6"/>
  <c r="B884" i="5"/>
  <c r="F884" i="5"/>
  <c r="H884" i="5" s="1"/>
  <c r="I884" i="5" s="1"/>
  <c r="C885" i="5" s="1"/>
  <c r="D907" i="4"/>
  <c r="E907" i="4" s="1"/>
  <c r="G907" i="4" s="1"/>
  <c r="F907" i="4" s="1"/>
  <c r="H1027" i="2"/>
  <c r="I1027" i="2" s="1"/>
  <c r="C1028" i="2" s="1"/>
  <c r="B1028" i="2" s="1"/>
  <c r="H876" i="6" l="1"/>
  <c r="I876" i="6" s="1"/>
  <c r="C877" i="6" s="1"/>
  <c r="D885" i="5"/>
  <c r="E885" i="5" s="1"/>
  <c r="G885" i="5" s="1"/>
  <c r="F885" i="5" s="1"/>
  <c r="B885" i="5"/>
  <c r="H907" i="4"/>
  <c r="I907" i="4" s="1"/>
  <c r="C908" i="4" s="1"/>
  <c r="D1028" i="2"/>
  <c r="E1028" i="2" s="1"/>
  <c r="G1028" i="2" s="1"/>
  <c r="F1028" i="2" s="1"/>
  <c r="B877" i="6" l="1"/>
  <c r="D877" i="6"/>
  <c r="E877" i="6" s="1"/>
  <c r="G877" i="6" s="1"/>
  <c r="F877" i="6" s="1"/>
  <c r="H885" i="5"/>
  <c r="I885" i="5" s="1"/>
  <c r="C886" i="5" s="1"/>
  <c r="D908" i="4"/>
  <c r="E908" i="4" s="1"/>
  <c r="G908" i="4" s="1"/>
  <c r="F908" i="4" s="1"/>
  <c r="H908" i="4" s="1"/>
  <c r="I908" i="4" s="1"/>
  <c r="C909" i="4" s="1"/>
  <c r="B908" i="4"/>
  <c r="H1028" i="2"/>
  <c r="I1028" i="2" s="1"/>
  <c r="C1029" i="2" s="1"/>
  <c r="B1029" i="2" s="1"/>
  <c r="H877" i="6" l="1"/>
  <c r="I877" i="6" s="1"/>
  <c r="C878" i="6" s="1"/>
  <c r="B886" i="5"/>
  <c r="D886" i="5"/>
  <c r="E886" i="5" s="1"/>
  <c r="G886" i="5" s="1"/>
  <c r="F886" i="5" s="1"/>
  <c r="D909" i="4"/>
  <c r="E909" i="4" s="1"/>
  <c r="G909" i="4" s="1"/>
  <c r="F909" i="4" s="1"/>
  <c r="H909" i="4" s="1"/>
  <c r="I909" i="4" s="1"/>
  <c r="C910" i="4" s="1"/>
  <c r="D910" i="4" s="1"/>
  <c r="E910" i="4" s="1"/>
  <c r="G910" i="4" s="1"/>
  <c r="B909" i="4"/>
  <c r="D1029" i="2"/>
  <c r="E1029" i="2" s="1"/>
  <c r="G1029" i="2" s="1"/>
  <c r="F1029" i="2" s="1"/>
  <c r="B878" i="6" l="1"/>
  <c r="D878" i="6"/>
  <c r="E878" i="6" s="1"/>
  <c r="G878" i="6" s="1"/>
  <c r="F878" i="6" s="1"/>
  <c r="H886" i="5"/>
  <c r="I886" i="5" s="1"/>
  <c r="C887" i="5" s="1"/>
  <c r="F910" i="4"/>
  <c r="H910" i="4" s="1"/>
  <c r="I910" i="4" s="1"/>
  <c r="C911" i="4" s="1"/>
  <c r="B910" i="4"/>
  <c r="H1029" i="2"/>
  <c r="I1029" i="2" s="1"/>
  <c r="C1030" i="2" s="1"/>
  <c r="B1030" i="2" s="1"/>
  <c r="H878" i="6" l="1"/>
  <c r="I878" i="6" s="1"/>
  <c r="C879" i="6" s="1"/>
  <c r="B887" i="5"/>
  <c r="D887" i="5"/>
  <c r="E887" i="5" s="1"/>
  <c r="G887" i="5" s="1"/>
  <c r="F887" i="5" s="1"/>
  <c r="B911" i="4"/>
  <c r="D911" i="4"/>
  <c r="E911" i="4" s="1"/>
  <c r="G911" i="4" s="1"/>
  <c r="F911" i="4" s="1"/>
  <c r="H911" i="4" s="1"/>
  <c r="I911" i="4" s="1"/>
  <c r="C912" i="4" s="1"/>
  <c r="D1030" i="2"/>
  <c r="E1030" i="2" s="1"/>
  <c r="G1030" i="2" s="1"/>
  <c r="F1030" i="2" s="1"/>
  <c r="B879" i="6" l="1"/>
  <c r="D879" i="6"/>
  <c r="E879" i="6" s="1"/>
  <c r="G879" i="6" s="1"/>
  <c r="F879" i="6" s="1"/>
  <c r="H887" i="5"/>
  <c r="I887" i="5" s="1"/>
  <c r="C888" i="5" s="1"/>
  <c r="D912" i="4"/>
  <c r="E912" i="4" s="1"/>
  <c r="G912" i="4" s="1"/>
  <c r="F912" i="4" s="1"/>
  <c r="B912" i="4"/>
  <c r="H1030" i="2"/>
  <c r="I1030" i="2" s="1"/>
  <c r="C1031" i="2" s="1"/>
  <c r="B1031" i="2" s="1"/>
  <c r="H879" i="6" l="1"/>
  <c r="I879" i="6" s="1"/>
  <c r="C880" i="6" s="1"/>
  <c r="D888" i="5"/>
  <c r="E888" i="5" s="1"/>
  <c r="G888" i="5" s="1"/>
  <c r="F888" i="5" s="1"/>
  <c r="B888" i="5"/>
  <c r="H912" i="4"/>
  <c r="I912" i="4" s="1"/>
  <c r="C913" i="4" s="1"/>
  <c r="D1031" i="2"/>
  <c r="E1031" i="2" s="1"/>
  <c r="G1031" i="2" s="1"/>
  <c r="F1031" i="2" s="1"/>
  <c r="B880" i="6" l="1"/>
  <c r="D880" i="6"/>
  <c r="E880" i="6" s="1"/>
  <c r="G880" i="6" s="1"/>
  <c r="F880" i="6" s="1"/>
  <c r="H888" i="5"/>
  <c r="I888" i="5" s="1"/>
  <c r="C889" i="5" s="1"/>
  <c r="D913" i="4"/>
  <c r="E913" i="4" s="1"/>
  <c r="G913" i="4" s="1"/>
  <c r="F913" i="4" s="1"/>
  <c r="B913" i="4"/>
  <c r="H1031" i="2"/>
  <c r="I1031" i="2" s="1"/>
  <c r="C1032" i="2" s="1"/>
  <c r="B1032" i="2" s="1"/>
  <c r="H880" i="6" l="1"/>
  <c r="I880" i="6" s="1"/>
  <c r="C881" i="6" s="1"/>
  <c r="D889" i="5"/>
  <c r="E889" i="5" s="1"/>
  <c r="G889" i="5" s="1"/>
  <c r="F889" i="5" s="1"/>
  <c r="B889" i="5"/>
  <c r="H913" i="4"/>
  <c r="I913" i="4" s="1"/>
  <c r="C914" i="4" s="1"/>
  <c r="B914" i="4" s="1"/>
  <c r="D1032" i="2"/>
  <c r="E1032" i="2" s="1"/>
  <c r="G1032" i="2" s="1"/>
  <c r="F1032" i="2" s="1"/>
  <c r="B881" i="6" l="1"/>
  <c r="D881" i="6"/>
  <c r="E881" i="6" s="1"/>
  <c r="G881" i="6" s="1"/>
  <c r="H889" i="5"/>
  <c r="I889" i="5" s="1"/>
  <c r="C890" i="5" s="1"/>
  <c r="D914" i="4"/>
  <c r="E914" i="4" s="1"/>
  <c r="G914" i="4" s="1"/>
  <c r="F914" i="4" s="1"/>
  <c r="H1032" i="2"/>
  <c r="I1032" i="2" s="1"/>
  <c r="C1033" i="2" s="1"/>
  <c r="B1033" i="2" s="1"/>
  <c r="F881" i="6" l="1"/>
  <c r="H881" i="6" s="1"/>
  <c r="I881" i="6" s="1"/>
  <c r="C882" i="6" s="1"/>
  <c r="D890" i="5"/>
  <c r="E890" i="5" s="1"/>
  <c r="G890" i="5" s="1"/>
  <c r="F890" i="5" s="1"/>
  <c r="B890" i="5"/>
  <c r="H914" i="4"/>
  <c r="I914" i="4" s="1"/>
  <c r="C915" i="4" s="1"/>
  <c r="B915" i="4" s="1"/>
  <c r="D1033" i="2"/>
  <c r="E1033" i="2" s="1"/>
  <c r="G1033" i="2" s="1"/>
  <c r="D882" i="6" l="1"/>
  <c r="E882" i="6" s="1"/>
  <c r="G882" i="6" s="1"/>
  <c r="B882" i="6"/>
  <c r="F882" i="6"/>
  <c r="H882" i="6" s="1"/>
  <c r="I882" i="6" s="1"/>
  <c r="C883" i="6" s="1"/>
  <c r="H890" i="5"/>
  <c r="I890" i="5" s="1"/>
  <c r="C891" i="5" s="1"/>
  <c r="D915" i="4"/>
  <c r="E915" i="4" s="1"/>
  <c r="G915" i="4" s="1"/>
  <c r="F915" i="4" s="1"/>
  <c r="F1033" i="2"/>
  <c r="H1033" i="2" s="1"/>
  <c r="I1033" i="2" s="1"/>
  <c r="C1034" i="2" s="1"/>
  <c r="B1034" i="2" s="1"/>
  <c r="D883" i="6" l="1"/>
  <c r="E883" i="6" s="1"/>
  <c r="G883" i="6" s="1"/>
  <c r="F883" i="6" s="1"/>
  <c r="B883" i="6"/>
  <c r="B891" i="5"/>
  <c r="D891" i="5"/>
  <c r="E891" i="5" s="1"/>
  <c r="G891" i="5" s="1"/>
  <c r="F891" i="5" s="1"/>
  <c r="H915" i="4"/>
  <c r="I915" i="4" s="1"/>
  <c r="C916" i="4" s="1"/>
  <c r="D1034" i="2"/>
  <c r="E1034" i="2" s="1"/>
  <c r="G1034" i="2" s="1"/>
  <c r="F1034" i="2" s="1"/>
  <c r="H1034" i="2" s="1"/>
  <c r="I1034" i="2" s="1"/>
  <c r="C1035" i="2" s="1"/>
  <c r="B1035" i="2" s="1"/>
  <c r="H883" i="6" l="1"/>
  <c r="I883" i="6" s="1"/>
  <c r="C884" i="6" s="1"/>
  <c r="H891" i="5"/>
  <c r="I891" i="5" s="1"/>
  <c r="C892" i="5" s="1"/>
  <c r="B916" i="4"/>
  <c r="D916" i="4"/>
  <c r="E916" i="4" s="1"/>
  <c r="G916" i="4" s="1"/>
  <c r="F916" i="4" s="1"/>
  <c r="D1035" i="2"/>
  <c r="E1035" i="2" s="1"/>
  <c r="G1035" i="2" s="1"/>
  <c r="F1035" i="2" s="1"/>
  <c r="H1035" i="2" s="1"/>
  <c r="I1035" i="2" s="1"/>
  <c r="C1036" i="2" s="1"/>
  <c r="B1036" i="2" s="1"/>
  <c r="B884" i="6" l="1"/>
  <c r="D884" i="6"/>
  <c r="E884" i="6" s="1"/>
  <c r="G884" i="6" s="1"/>
  <c r="F884" i="6" s="1"/>
  <c r="B892" i="5"/>
  <c r="D892" i="5"/>
  <c r="E892" i="5" s="1"/>
  <c r="G892" i="5" s="1"/>
  <c r="F892" i="5" s="1"/>
  <c r="H916" i="4"/>
  <c r="I916" i="4" s="1"/>
  <c r="C917" i="4" s="1"/>
  <c r="D917" i="4" s="1"/>
  <c r="E917" i="4" s="1"/>
  <c r="G917" i="4" s="1"/>
  <c r="D1036" i="2"/>
  <c r="E1036" i="2" s="1"/>
  <c r="G1036" i="2" s="1"/>
  <c r="F1036" i="2" s="1"/>
  <c r="H884" i="6" l="1"/>
  <c r="I884" i="6" s="1"/>
  <c r="C885" i="6" s="1"/>
  <c r="H892" i="5"/>
  <c r="I892" i="5" s="1"/>
  <c r="C893" i="5" s="1"/>
  <c r="B917" i="4"/>
  <c r="F917" i="4"/>
  <c r="H917" i="4" s="1"/>
  <c r="I917" i="4" s="1"/>
  <c r="C918" i="4" s="1"/>
  <c r="B918" i="4" s="1"/>
  <c r="H1036" i="2"/>
  <c r="I1036" i="2" s="1"/>
  <c r="C1037" i="2" s="1"/>
  <c r="B1037" i="2" s="1"/>
  <c r="B885" i="6" l="1"/>
  <c r="D885" i="6"/>
  <c r="E885" i="6" s="1"/>
  <c r="G885" i="6" s="1"/>
  <c r="F885" i="6" s="1"/>
  <c r="D893" i="5"/>
  <c r="E893" i="5" s="1"/>
  <c r="G893" i="5" s="1"/>
  <c r="F893" i="5" s="1"/>
  <c r="B893" i="5"/>
  <c r="D918" i="4"/>
  <c r="E918" i="4" s="1"/>
  <c r="G918" i="4" s="1"/>
  <c r="F918" i="4" s="1"/>
  <c r="H918" i="4" s="1"/>
  <c r="I918" i="4" s="1"/>
  <c r="C919" i="4" s="1"/>
  <c r="D919" i="4" s="1"/>
  <c r="E919" i="4" s="1"/>
  <c r="G919" i="4" s="1"/>
  <c r="D1037" i="2"/>
  <c r="E1037" i="2" s="1"/>
  <c r="G1037" i="2" s="1"/>
  <c r="F1037" i="2" s="1"/>
  <c r="H885" i="6" l="1"/>
  <c r="I885" i="6" s="1"/>
  <c r="C886" i="6" s="1"/>
  <c r="H893" i="5"/>
  <c r="I893" i="5" s="1"/>
  <c r="C894" i="5" s="1"/>
  <c r="B919" i="4"/>
  <c r="F919" i="4"/>
  <c r="H919" i="4" s="1"/>
  <c r="I919" i="4" s="1"/>
  <c r="C920" i="4" s="1"/>
  <c r="D920" i="4" s="1"/>
  <c r="E920" i="4" s="1"/>
  <c r="G920" i="4" s="1"/>
  <c r="H1037" i="2"/>
  <c r="I1037" i="2" s="1"/>
  <c r="C1038" i="2" s="1"/>
  <c r="B1038" i="2" s="1"/>
  <c r="B886" i="6" l="1"/>
  <c r="D886" i="6"/>
  <c r="E886" i="6" s="1"/>
  <c r="G886" i="6" s="1"/>
  <c r="F886" i="6" s="1"/>
  <c r="D894" i="5"/>
  <c r="E894" i="5" s="1"/>
  <c r="G894" i="5" s="1"/>
  <c r="F894" i="5" s="1"/>
  <c r="B894" i="5"/>
  <c r="F920" i="4"/>
  <c r="H920" i="4" s="1"/>
  <c r="I920" i="4" s="1"/>
  <c r="C921" i="4" s="1"/>
  <c r="D921" i="4" s="1"/>
  <c r="E921" i="4" s="1"/>
  <c r="G921" i="4" s="1"/>
  <c r="B920" i="4"/>
  <c r="D1038" i="2"/>
  <c r="E1038" i="2" s="1"/>
  <c r="G1038" i="2" s="1"/>
  <c r="F1038" i="2" s="1"/>
  <c r="H886" i="6" l="1"/>
  <c r="I886" i="6" s="1"/>
  <c r="C887" i="6" s="1"/>
  <c r="H894" i="5"/>
  <c r="I894" i="5" s="1"/>
  <c r="C895" i="5" s="1"/>
  <c r="F921" i="4"/>
  <c r="H921" i="4" s="1"/>
  <c r="I921" i="4" s="1"/>
  <c r="C922" i="4" s="1"/>
  <c r="B921" i="4"/>
  <c r="H1038" i="2"/>
  <c r="I1038" i="2" s="1"/>
  <c r="C1039" i="2" s="1"/>
  <c r="B1039" i="2" s="1"/>
  <c r="B887" i="6" l="1"/>
  <c r="D887" i="6"/>
  <c r="E887" i="6" s="1"/>
  <c r="G887" i="6" s="1"/>
  <c r="F887" i="6" s="1"/>
  <c r="D895" i="5"/>
  <c r="E895" i="5" s="1"/>
  <c r="G895" i="5" s="1"/>
  <c r="F895" i="5" s="1"/>
  <c r="B895" i="5"/>
  <c r="B922" i="4"/>
  <c r="D922" i="4"/>
  <c r="E922" i="4" s="1"/>
  <c r="G922" i="4" s="1"/>
  <c r="F922" i="4" s="1"/>
  <c r="D1039" i="2"/>
  <c r="E1039" i="2" s="1"/>
  <c r="G1039" i="2" s="1"/>
  <c r="F1039" i="2" s="1"/>
  <c r="H887" i="6" l="1"/>
  <c r="I887" i="6" s="1"/>
  <c r="C888" i="6" s="1"/>
  <c r="H895" i="5"/>
  <c r="I895" i="5" s="1"/>
  <c r="C896" i="5" s="1"/>
  <c r="H922" i="4"/>
  <c r="I922" i="4" s="1"/>
  <c r="C923" i="4" s="1"/>
  <c r="D923" i="4" s="1"/>
  <c r="E923" i="4" s="1"/>
  <c r="G923" i="4" s="1"/>
  <c r="H1039" i="2"/>
  <c r="I1039" i="2" s="1"/>
  <c r="C1040" i="2" s="1"/>
  <c r="B1040" i="2" s="1"/>
  <c r="B888" i="6" l="1"/>
  <c r="D888" i="6"/>
  <c r="E888" i="6" s="1"/>
  <c r="G888" i="6" s="1"/>
  <c r="F888" i="6" s="1"/>
  <c r="D896" i="5"/>
  <c r="E896" i="5" s="1"/>
  <c r="G896" i="5" s="1"/>
  <c r="F896" i="5" s="1"/>
  <c r="B896" i="5"/>
  <c r="B923" i="4"/>
  <c r="F923" i="4"/>
  <c r="H923" i="4" s="1"/>
  <c r="I923" i="4" s="1"/>
  <c r="C924" i="4" s="1"/>
  <c r="B924" i="4" s="1"/>
  <c r="D1040" i="2"/>
  <c r="E1040" i="2" s="1"/>
  <c r="G1040" i="2" s="1"/>
  <c r="F1040" i="2" s="1"/>
  <c r="H888" i="6" l="1"/>
  <c r="I888" i="6" s="1"/>
  <c r="C889" i="6" s="1"/>
  <c r="H896" i="5"/>
  <c r="I896" i="5" s="1"/>
  <c r="C897" i="5" s="1"/>
  <c r="D924" i="4"/>
  <c r="E924" i="4" s="1"/>
  <c r="G924" i="4" s="1"/>
  <c r="F924" i="4" s="1"/>
  <c r="H924" i="4" s="1"/>
  <c r="I924" i="4" s="1"/>
  <c r="C925" i="4" s="1"/>
  <c r="H1040" i="2"/>
  <c r="I1040" i="2" s="1"/>
  <c r="C1041" i="2" s="1"/>
  <c r="D889" i="6" l="1"/>
  <c r="E889" i="6" s="1"/>
  <c r="G889" i="6" s="1"/>
  <c r="F889" i="6" s="1"/>
  <c r="B889" i="6"/>
  <c r="B897" i="5"/>
  <c r="D897" i="5"/>
  <c r="E897" i="5" s="1"/>
  <c r="G897" i="5" s="1"/>
  <c r="F897" i="5" s="1"/>
  <c r="D1041" i="2"/>
  <c r="E1041" i="2" s="1"/>
  <c r="G1041" i="2" s="1"/>
  <c r="F1041" i="2" s="1"/>
  <c r="B1041" i="2"/>
  <c r="B925" i="4"/>
  <c r="D925" i="4"/>
  <c r="E925" i="4" s="1"/>
  <c r="G925" i="4" s="1"/>
  <c r="F925" i="4" s="1"/>
  <c r="H925" i="4" s="1"/>
  <c r="I925" i="4" s="1"/>
  <c r="C926" i="4" s="1"/>
  <c r="D926" i="4" s="1"/>
  <c r="E926" i="4" s="1"/>
  <c r="G926" i="4" s="1"/>
  <c r="H889" i="6" l="1"/>
  <c r="I889" i="6" s="1"/>
  <c r="C890" i="6" s="1"/>
  <c r="H897" i="5"/>
  <c r="I897" i="5" s="1"/>
  <c r="C898" i="5" s="1"/>
  <c r="H1041" i="2"/>
  <c r="I1041" i="2" s="1"/>
  <c r="C1042" i="2" s="1"/>
  <c r="B1042" i="2" s="1"/>
  <c r="B926" i="4"/>
  <c r="F926" i="4"/>
  <c r="H926" i="4" s="1"/>
  <c r="I926" i="4" s="1"/>
  <c r="C927" i="4" s="1"/>
  <c r="D927" i="4" s="1"/>
  <c r="E927" i="4" s="1"/>
  <c r="G927" i="4" s="1"/>
  <c r="D890" i="6" l="1"/>
  <c r="E890" i="6" s="1"/>
  <c r="G890" i="6" s="1"/>
  <c r="F890" i="6" s="1"/>
  <c r="B890" i="6"/>
  <c r="D898" i="5"/>
  <c r="E898" i="5" s="1"/>
  <c r="G898" i="5" s="1"/>
  <c r="F898" i="5" s="1"/>
  <c r="B898" i="5"/>
  <c r="D1042" i="2"/>
  <c r="E1042" i="2" s="1"/>
  <c r="G1042" i="2" s="1"/>
  <c r="F1042" i="2" s="1"/>
  <c r="H1042" i="2" s="1"/>
  <c r="I1042" i="2" s="1"/>
  <c r="C1043" i="2" s="1"/>
  <c r="B1043" i="2" s="1"/>
  <c r="F927" i="4"/>
  <c r="H927" i="4" s="1"/>
  <c r="I927" i="4" s="1"/>
  <c r="C928" i="4" s="1"/>
  <c r="B927" i="4"/>
  <c r="H890" i="6" l="1"/>
  <c r="I890" i="6" s="1"/>
  <c r="C891" i="6" s="1"/>
  <c r="D891" i="6" s="1"/>
  <c r="E891" i="6" s="1"/>
  <c r="G891" i="6" s="1"/>
  <c r="H898" i="5"/>
  <c r="I898" i="5" s="1"/>
  <c r="C899" i="5" s="1"/>
  <c r="D928" i="4"/>
  <c r="E928" i="4" s="1"/>
  <c r="G928" i="4" s="1"/>
  <c r="F928" i="4" s="1"/>
  <c r="B928" i="4"/>
  <c r="D1043" i="2"/>
  <c r="E1043" i="2" s="1"/>
  <c r="G1043" i="2" s="1"/>
  <c r="F1043" i="2" s="1"/>
  <c r="F891" i="6" l="1"/>
  <c r="H891" i="6" s="1"/>
  <c r="I891" i="6" s="1"/>
  <c r="C892" i="6" s="1"/>
  <c r="B891" i="6"/>
  <c r="D899" i="5"/>
  <c r="E899" i="5" s="1"/>
  <c r="G899" i="5" s="1"/>
  <c r="F899" i="5" s="1"/>
  <c r="B899" i="5"/>
  <c r="H928" i="4"/>
  <c r="I928" i="4" s="1"/>
  <c r="C929" i="4" s="1"/>
  <c r="H1043" i="2"/>
  <c r="I1043" i="2" s="1"/>
  <c r="C1044" i="2" s="1"/>
  <c r="B1044" i="2" s="1"/>
  <c r="B892" i="6" l="1"/>
  <c r="D892" i="6"/>
  <c r="E892" i="6" s="1"/>
  <c r="G892" i="6" s="1"/>
  <c r="F892" i="6" s="1"/>
  <c r="H899" i="5"/>
  <c r="I899" i="5" s="1"/>
  <c r="C900" i="5" s="1"/>
  <c r="B929" i="4"/>
  <c r="D929" i="4"/>
  <c r="E929" i="4" s="1"/>
  <c r="G929" i="4" s="1"/>
  <c r="D1044" i="2"/>
  <c r="E1044" i="2" s="1"/>
  <c r="G1044" i="2" s="1"/>
  <c r="F1044" i="2" s="1"/>
  <c r="H892" i="6" l="1"/>
  <c r="I892" i="6" s="1"/>
  <c r="C893" i="6" s="1"/>
  <c r="D900" i="5"/>
  <c r="E900" i="5" s="1"/>
  <c r="G900" i="5" s="1"/>
  <c r="F900" i="5" s="1"/>
  <c r="B900" i="5"/>
  <c r="F929" i="4"/>
  <c r="H929" i="4" s="1"/>
  <c r="I929" i="4" s="1"/>
  <c r="C930" i="4" s="1"/>
  <c r="H1044" i="2"/>
  <c r="I1044" i="2" s="1"/>
  <c r="C1045" i="2" s="1"/>
  <c r="B1045" i="2" s="1"/>
  <c r="B893" i="6" l="1"/>
  <c r="D893" i="6"/>
  <c r="E893" i="6" s="1"/>
  <c r="G893" i="6" s="1"/>
  <c r="F893" i="6" s="1"/>
  <c r="H900" i="5"/>
  <c r="I900" i="5" s="1"/>
  <c r="C901" i="5" s="1"/>
  <c r="B930" i="4"/>
  <c r="D930" i="4"/>
  <c r="E930" i="4" s="1"/>
  <c r="G930" i="4" s="1"/>
  <c r="F930" i="4" s="1"/>
  <c r="H930" i="4" s="1"/>
  <c r="I930" i="4" s="1"/>
  <c r="C931" i="4" s="1"/>
  <c r="D1045" i="2"/>
  <c r="E1045" i="2" s="1"/>
  <c r="G1045" i="2" s="1"/>
  <c r="F1045" i="2" s="1"/>
  <c r="H893" i="6" l="1"/>
  <c r="I893" i="6" s="1"/>
  <c r="C894" i="6" s="1"/>
  <c r="B901" i="5"/>
  <c r="D901" i="5"/>
  <c r="E901" i="5" s="1"/>
  <c r="G901" i="5" s="1"/>
  <c r="F901" i="5" s="1"/>
  <c r="B931" i="4"/>
  <c r="D931" i="4"/>
  <c r="E931" i="4" s="1"/>
  <c r="G931" i="4" s="1"/>
  <c r="F931" i="4" s="1"/>
  <c r="H931" i="4" s="1"/>
  <c r="I931" i="4" s="1"/>
  <c r="C932" i="4" s="1"/>
  <c r="B932" i="4" s="1"/>
  <c r="H1045" i="2"/>
  <c r="I1045" i="2" s="1"/>
  <c r="C1046" i="2" s="1"/>
  <c r="B1046" i="2" s="1"/>
  <c r="D894" i="6" l="1"/>
  <c r="E894" i="6" s="1"/>
  <c r="G894" i="6" s="1"/>
  <c r="F894" i="6" s="1"/>
  <c r="B894" i="6"/>
  <c r="H901" i="5"/>
  <c r="I901" i="5" s="1"/>
  <c r="C902" i="5" s="1"/>
  <c r="D932" i="4"/>
  <c r="E932" i="4" s="1"/>
  <c r="G932" i="4" s="1"/>
  <c r="F932" i="4" s="1"/>
  <c r="D1046" i="2"/>
  <c r="E1046" i="2" s="1"/>
  <c r="G1046" i="2" s="1"/>
  <c r="F1046" i="2" s="1"/>
  <c r="H894" i="6" l="1"/>
  <c r="I894" i="6" s="1"/>
  <c r="C895" i="6" s="1"/>
  <c r="D902" i="5"/>
  <c r="E902" i="5" s="1"/>
  <c r="G902" i="5" s="1"/>
  <c r="F902" i="5" s="1"/>
  <c r="B902" i="5"/>
  <c r="H932" i="4"/>
  <c r="I932" i="4" s="1"/>
  <c r="C933" i="4" s="1"/>
  <c r="B933" i="4" s="1"/>
  <c r="H1046" i="2"/>
  <c r="I1046" i="2" s="1"/>
  <c r="C1047" i="2" s="1"/>
  <c r="D895" i="6" l="1"/>
  <c r="E895" i="6" s="1"/>
  <c r="G895" i="6" s="1"/>
  <c r="F895" i="6" s="1"/>
  <c r="B895" i="6"/>
  <c r="H902" i="5"/>
  <c r="I902" i="5" s="1"/>
  <c r="C903" i="5" s="1"/>
  <c r="D1047" i="2"/>
  <c r="E1047" i="2" s="1"/>
  <c r="G1047" i="2" s="1"/>
  <c r="F1047" i="2" s="1"/>
  <c r="B1047" i="2"/>
  <c r="D933" i="4"/>
  <c r="E933" i="4" s="1"/>
  <c r="G933" i="4" s="1"/>
  <c r="F933" i="4" s="1"/>
  <c r="H895" i="6" l="1"/>
  <c r="I895" i="6" s="1"/>
  <c r="C896" i="6" s="1"/>
  <c r="D903" i="5"/>
  <c r="E903" i="5" s="1"/>
  <c r="G903" i="5" s="1"/>
  <c r="F903" i="5" s="1"/>
  <c r="B903" i="5"/>
  <c r="H933" i="4"/>
  <c r="I933" i="4" s="1"/>
  <c r="C934" i="4" s="1"/>
  <c r="B934" i="4" s="1"/>
  <c r="H1047" i="2"/>
  <c r="I1047" i="2" s="1"/>
  <c r="C1048" i="2" s="1"/>
  <c r="B896" i="6" l="1"/>
  <c r="D896" i="6"/>
  <c r="E896" i="6" s="1"/>
  <c r="G896" i="6" s="1"/>
  <c r="F896" i="6" s="1"/>
  <c r="H903" i="5"/>
  <c r="I903" i="5" s="1"/>
  <c r="C904" i="5" s="1"/>
  <c r="D1048" i="2"/>
  <c r="E1048" i="2" s="1"/>
  <c r="G1048" i="2" s="1"/>
  <c r="F1048" i="2" s="1"/>
  <c r="B1048" i="2"/>
  <c r="D934" i="4"/>
  <c r="E934" i="4" s="1"/>
  <c r="G934" i="4" s="1"/>
  <c r="F934" i="4" s="1"/>
  <c r="H896" i="6" l="1"/>
  <c r="I896" i="6" s="1"/>
  <c r="C897" i="6" s="1"/>
  <c r="D904" i="5"/>
  <c r="E904" i="5" s="1"/>
  <c r="G904" i="5" s="1"/>
  <c r="F904" i="5" s="1"/>
  <c r="B904" i="5"/>
  <c r="H1048" i="2"/>
  <c r="I1048" i="2" s="1"/>
  <c r="C1049" i="2" s="1"/>
  <c r="H934" i="4"/>
  <c r="I934" i="4" s="1"/>
  <c r="C935" i="4" s="1"/>
  <c r="B935" i="4" s="1"/>
  <c r="D897" i="6" l="1"/>
  <c r="E897" i="6" s="1"/>
  <c r="G897" i="6" s="1"/>
  <c r="F897" i="6" s="1"/>
  <c r="B897" i="6"/>
  <c r="H904" i="5"/>
  <c r="I904" i="5" s="1"/>
  <c r="C905" i="5" s="1"/>
  <c r="D1049" i="2"/>
  <c r="E1049" i="2" s="1"/>
  <c r="G1049" i="2" s="1"/>
  <c r="F1049" i="2" s="1"/>
  <c r="B1049" i="2"/>
  <c r="D935" i="4"/>
  <c r="E935" i="4" s="1"/>
  <c r="G935" i="4" s="1"/>
  <c r="F935" i="4" s="1"/>
  <c r="H897" i="6" l="1"/>
  <c r="I897" i="6" s="1"/>
  <c r="C898" i="6" s="1"/>
  <c r="D905" i="5"/>
  <c r="E905" i="5" s="1"/>
  <c r="G905" i="5" s="1"/>
  <c r="F905" i="5" s="1"/>
  <c r="B905" i="5"/>
  <c r="H1049" i="2"/>
  <c r="I1049" i="2" s="1"/>
  <c r="C1050" i="2" s="1"/>
  <c r="H935" i="4"/>
  <c r="I935" i="4" s="1"/>
  <c r="C936" i="4" s="1"/>
  <c r="B936" i="4" s="1"/>
  <c r="D898" i="6" l="1"/>
  <c r="E898" i="6" s="1"/>
  <c r="G898" i="6" s="1"/>
  <c r="F898" i="6" s="1"/>
  <c r="B898" i="6"/>
  <c r="H905" i="5"/>
  <c r="I905" i="5" s="1"/>
  <c r="C906" i="5" s="1"/>
  <c r="B1050" i="2"/>
  <c r="D1050" i="2"/>
  <c r="E1050" i="2" s="1"/>
  <c r="G1050" i="2" s="1"/>
  <c r="F1050" i="2" s="1"/>
  <c r="H1050" i="2" s="1"/>
  <c r="I1050" i="2" s="1"/>
  <c r="C1051" i="2" s="1"/>
  <c r="B1051" i="2" s="1"/>
  <c r="D936" i="4"/>
  <c r="E936" i="4" s="1"/>
  <c r="G936" i="4" s="1"/>
  <c r="F936" i="4" s="1"/>
  <c r="H898" i="6" l="1"/>
  <c r="I898" i="6" s="1"/>
  <c r="C899" i="6" s="1"/>
  <c r="B906" i="5"/>
  <c r="D906" i="5"/>
  <c r="E906" i="5" s="1"/>
  <c r="G906" i="5" s="1"/>
  <c r="F906" i="5" s="1"/>
  <c r="D1051" i="2"/>
  <c r="E1051" i="2" s="1"/>
  <c r="G1051" i="2" s="1"/>
  <c r="F1051" i="2" s="1"/>
  <c r="H1051" i="2" s="1"/>
  <c r="I1051" i="2" s="1"/>
  <c r="C1052" i="2" s="1"/>
  <c r="B1052" i="2" s="1"/>
  <c r="H936" i="4"/>
  <c r="I936" i="4" s="1"/>
  <c r="C937" i="4" s="1"/>
  <c r="B899" i="6" l="1"/>
  <c r="D899" i="6"/>
  <c r="E899" i="6" s="1"/>
  <c r="G899" i="6" s="1"/>
  <c r="F899" i="6" s="1"/>
  <c r="H906" i="5"/>
  <c r="I906" i="5" s="1"/>
  <c r="C907" i="5" s="1"/>
  <c r="D937" i="4"/>
  <c r="E937" i="4" s="1"/>
  <c r="G937" i="4" s="1"/>
  <c r="B937" i="4"/>
  <c r="D1052" i="2"/>
  <c r="E1052" i="2" s="1"/>
  <c r="G1052" i="2" s="1"/>
  <c r="F1052" i="2" s="1"/>
  <c r="H899" i="6" l="1"/>
  <c r="I899" i="6" s="1"/>
  <c r="C900" i="6" s="1"/>
  <c r="B907" i="5"/>
  <c r="D907" i="5"/>
  <c r="E907" i="5" s="1"/>
  <c r="G907" i="5" s="1"/>
  <c r="F907" i="5" s="1"/>
  <c r="F937" i="4"/>
  <c r="H937" i="4" s="1"/>
  <c r="I937" i="4" s="1"/>
  <c r="C938" i="4" s="1"/>
  <c r="H1052" i="2"/>
  <c r="I1052" i="2" s="1"/>
  <c r="C1053" i="2" s="1"/>
  <c r="B1053" i="2" s="1"/>
  <c r="D900" i="6" l="1"/>
  <c r="E900" i="6" s="1"/>
  <c r="G900" i="6" s="1"/>
  <c r="B900" i="6"/>
  <c r="H907" i="5"/>
  <c r="I907" i="5" s="1"/>
  <c r="C908" i="5" s="1"/>
  <c r="D938" i="4"/>
  <c r="E938" i="4" s="1"/>
  <c r="G938" i="4" s="1"/>
  <c r="F938" i="4" s="1"/>
  <c r="H938" i="4" s="1"/>
  <c r="I938" i="4" s="1"/>
  <c r="C939" i="4" s="1"/>
  <c r="B938" i="4"/>
  <c r="D1053" i="2"/>
  <c r="E1053" i="2" s="1"/>
  <c r="G1053" i="2" s="1"/>
  <c r="F1053" i="2" s="1"/>
  <c r="F900" i="6" l="1"/>
  <c r="H900" i="6" s="1"/>
  <c r="I900" i="6" s="1"/>
  <c r="C901" i="6" s="1"/>
  <c r="B908" i="5"/>
  <c r="D908" i="5"/>
  <c r="E908" i="5" s="1"/>
  <c r="G908" i="5" s="1"/>
  <c r="F908" i="5" s="1"/>
  <c r="B939" i="4"/>
  <c r="D939" i="4"/>
  <c r="E939" i="4" s="1"/>
  <c r="G939" i="4" s="1"/>
  <c r="F939" i="4" s="1"/>
  <c r="H939" i="4" s="1"/>
  <c r="I939" i="4" s="1"/>
  <c r="C940" i="4" s="1"/>
  <c r="H1053" i="2"/>
  <c r="I1053" i="2" s="1"/>
  <c r="C1054" i="2" s="1"/>
  <c r="B1054" i="2" s="1"/>
  <c r="B901" i="6" l="1"/>
  <c r="D901" i="6"/>
  <c r="E901" i="6" s="1"/>
  <c r="G901" i="6" s="1"/>
  <c r="F901" i="6" s="1"/>
  <c r="H901" i="6" s="1"/>
  <c r="I901" i="6" s="1"/>
  <c r="C902" i="6" s="1"/>
  <c r="H908" i="5"/>
  <c r="I908" i="5" s="1"/>
  <c r="C909" i="5" s="1"/>
  <c r="D940" i="4"/>
  <c r="E940" i="4" s="1"/>
  <c r="G940" i="4" s="1"/>
  <c r="B940" i="4"/>
  <c r="D1054" i="2"/>
  <c r="E1054" i="2" s="1"/>
  <c r="G1054" i="2" s="1"/>
  <c r="F1054" i="2" s="1"/>
  <c r="D902" i="6" l="1"/>
  <c r="E902" i="6" s="1"/>
  <c r="G902" i="6" s="1"/>
  <c r="F902" i="6" s="1"/>
  <c r="B902" i="6"/>
  <c r="D909" i="5"/>
  <c r="E909" i="5" s="1"/>
  <c r="G909" i="5" s="1"/>
  <c r="F909" i="5" s="1"/>
  <c r="B909" i="5"/>
  <c r="F940" i="4"/>
  <c r="H940" i="4" s="1"/>
  <c r="I940" i="4" s="1"/>
  <c r="C941" i="4" s="1"/>
  <c r="B941" i="4" s="1"/>
  <c r="H1054" i="2"/>
  <c r="I1054" i="2" s="1"/>
  <c r="C1055" i="2" s="1"/>
  <c r="B1055" i="2" s="1"/>
  <c r="H902" i="6" l="1"/>
  <c r="I902" i="6" s="1"/>
  <c r="C903" i="6" s="1"/>
  <c r="H909" i="5"/>
  <c r="I909" i="5" s="1"/>
  <c r="C910" i="5" s="1"/>
  <c r="D941" i="4"/>
  <c r="E941" i="4" s="1"/>
  <c r="G941" i="4" s="1"/>
  <c r="F941" i="4" s="1"/>
  <c r="H941" i="4" s="1"/>
  <c r="I941" i="4" s="1"/>
  <c r="C942" i="4" s="1"/>
  <c r="D942" i="4" s="1"/>
  <c r="E942" i="4" s="1"/>
  <c r="G942" i="4" s="1"/>
  <c r="D1055" i="2"/>
  <c r="E1055" i="2" s="1"/>
  <c r="G1055" i="2" s="1"/>
  <c r="F1055" i="2" s="1"/>
  <c r="B903" i="6" l="1"/>
  <c r="D903" i="6"/>
  <c r="E903" i="6" s="1"/>
  <c r="G903" i="6" s="1"/>
  <c r="F903" i="6" s="1"/>
  <c r="D910" i="5"/>
  <c r="E910" i="5" s="1"/>
  <c r="G910" i="5" s="1"/>
  <c r="F910" i="5" s="1"/>
  <c r="B910" i="5"/>
  <c r="F942" i="4"/>
  <c r="H942" i="4" s="1"/>
  <c r="I942" i="4" s="1"/>
  <c r="C943" i="4" s="1"/>
  <c r="B943" i="4" s="1"/>
  <c r="B942" i="4"/>
  <c r="H1055" i="2"/>
  <c r="I1055" i="2" s="1"/>
  <c r="C1056" i="2" s="1"/>
  <c r="B1056" i="2" s="1"/>
  <c r="H903" i="6" l="1"/>
  <c r="I903" i="6" s="1"/>
  <c r="C904" i="6" s="1"/>
  <c r="H910" i="5"/>
  <c r="I910" i="5" s="1"/>
  <c r="C911" i="5" s="1"/>
  <c r="D943" i="4"/>
  <c r="E943" i="4" s="1"/>
  <c r="G943" i="4" s="1"/>
  <c r="F943" i="4" s="1"/>
  <c r="D1056" i="2"/>
  <c r="E1056" i="2" s="1"/>
  <c r="G1056" i="2" s="1"/>
  <c r="F1056" i="2" s="1"/>
  <c r="B904" i="6" l="1"/>
  <c r="D904" i="6"/>
  <c r="E904" i="6" s="1"/>
  <c r="G904" i="6" s="1"/>
  <c r="F904" i="6" s="1"/>
  <c r="D911" i="5"/>
  <c r="E911" i="5" s="1"/>
  <c r="G911" i="5" s="1"/>
  <c r="F911" i="5" s="1"/>
  <c r="B911" i="5"/>
  <c r="H943" i="4"/>
  <c r="I943" i="4" s="1"/>
  <c r="C944" i="4" s="1"/>
  <c r="D944" i="4" s="1"/>
  <c r="E944" i="4" s="1"/>
  <c r="G944" i="4" s="1"/>
  <c r="H1056" i="2"/>
  <c r="I1056" i="2" s="1"/>
  <c r="C1057" i="2" s="1"/>
  <c r="B1057" i="2" s="1"/>
  <c r="H904" i="6" l="1"/>
  <c r="I904" i="6" s="1"/>
  <c r="C905" i="6" s="1"/>
  <c r="H911" i="5"/>
  <c r="I911" i="5" s="1"/>
  <c r="C912" i="5" s="1"/>
  <c r="F944" i="4"/>
  <c r="H944" i="4" s="1"/>
  <c r="I944" i="4" s="1"/>
  <c r="C945" i="4" s="1"/>
  <c r="B944" i="4"/>
  <c r="D1057" i="2"/>
  <c r="E1057" i="2" s="1"/>
  <c r="G1057" i="2" s="1"/>
  <c r="B905" i="6" l="1"/>
  <c r="D905" i="6"/>
  <c r="E905" i="6" s="1"/>
  <c r="G905" i="6" s="1"/>
  <c r="F905" i="6" s="1"/>
  <c r="B912" i="5"/>
  <c r="D912" i="5"/>
  <c r="E912" i="5" s="1"/>
  <c r="G912" i="5" s="1"/>
  <c r="F912" i="5" s="1"/>
  <c r="B945" i="4"/>
  <c r="D945" i="4"/>
  <c r="E945" i="4" s="1"/>
  <c r="G945" i="4" s="1"/>
  <c r="F1057" i="2"/>
  <c r="H1057" i="2" s="1"/>
  <c r="I1057" i="2" s="1"/>
  <c r="C1058" i="2" s="1"/>
  <c r="B1058" i="2" s="1"/>
  <c r="H905" i="6" l="1"/>
  <c r="I905" i="6" s="1"/>
  <c r="C906" i="6" s="1"/>
  <c r="H912" i="5"/>
  <c r="I912" i="5" s="1"/>
  <c r="C913" i="5" s="1"/>
  <c r="F945" i="4"/>
  <c r="H945" i="4" s="1"/>
  <c r="I945" i="4" s="1"/>
  <c r="C946" i="4" s="1"/>
  <c r="D1058" i="2"/>
  <c r="E1058" i="2" s="1"/>
  <c r="G1058" i="2" s="1"/>
  <c r="F1058" i="2" s="1"/>
  <c r="B906" i="6" l="1"/>
  <c r="D906" i="6"/>
  <c r="E906" i="6" s="1"/>
  <c r="G906" i="6" s="1"/>
  <c r="F906" i="6" s="1"/>
  <c r="D913" i="5"/>
  <c r="E913" i="5" s="1"/>
  <c r="G913" i="5" s="1"/>
  <c r="F913" i="5" s="1"/>
  <c r="B913" i="5"/>
  <c r="B946" i="4"/>
  <c r="D946" i="4"/>
  <c r="E946" i="4" s="1"/>
  <c r="G946" i="4" s="1"/>
  <c r="F946" i="4" s="1"/>
  <c r="H946" i="4" s="1"/>
  <c r="I946" i="4" s="1"/>
  <c r="C947" i="4" s="1"/>
  <c r="B947" i="4" s="1"/>
  <c r="H1058" i="2"/>
  <c r="I1058" i="2" s="1"/>
  <c r="C1059" i="2" s="1"/>
  <c r="H906" i="6" l="1"/>
  <c r="I906" i="6" s="1"/>
  <c r="C907" i="6" s="1"/>
  <c r="H913" i="5"/>
  <c r="I913" i="5" s="1"/>
  <c r="C914" i="5" s="1"/>
  <c r="D1059" i="2"/>
  <c r="E1059" i="2" s="1"/>
  <c r="G1059" i="2" s="1"/>
  <c r="F1059" i="2" s="1"/>
  <c r="H1059" i="2" s="1"/>
  <c r="I1059" i="2" s="1"/>
  <c r="C1060" i="2" s="1"/>
  <c r="B1059" i="2"/>
  <c r="D947" i="4"/>
  <c r="E947" i="4" s="1"/>
  <c r="G947" i="4" s="1"/>
  <c r="F947" i="4" s="1"/>
  <c r="D907" i="6" l="1"/>
  <c r="E907" i="6" s="1"/>
  <c r="G907" i="6" s="1"/>
  <c r="F907" i="6" s="1"/>
  <c r="B907" i="6"/>
  <c r="D914" i="5"/>
  <c r="E914" i="5" s="1"/>
  <c r="G914" i="5" s="1"/>
  <c r="F914" i="5" s="1"/>
  <c r="B914" i="5"/>
  <c r="D1060" i="2"/>
  <c r="E1060" i="2" s="1"/>
  <c r="G1060" i="2" s="1"/>
  <c r="F1060" i="2" s="1"/>
  <c r="B1060" i="2"/>
  <c r="H947" i="4"/>
  <c r="I947" i="4" s="1"/>
  <c r="C948" i="4" s="1"/>
  <c r="H907" i="6" l="1"/>
  <c r="I907" i="6" s="1"/>
  <c r="C908" i="6" s="1"/>
  <c r="H914" i="5"/>
  <c r="I914" i="5" s="1"/>
  <c r="C915" i="5" s="1"/>
  <c r="H1060" i="2"/>
  <c r="I1060" i="2" s="1"/>
  <c r="C1061" i="2" s="1"/>
  <c r="D948" i="4"/>
  <c r="E948" i="4" s="1"/>
  <c r="G948" i="4" s="1"/>
  <c r="B948" i="4"/>
  <c r="B908" i="6" l="1"/>
  <c r="D908" i="6"/>
  <c r="E908" i="6" s="1"/>
  <c r="G908" i="6" s="1"/>
  <c r="F908" i="6" s="1"/>
  <c r="B915" i="5"/>
  <c r="D915" i="5"/>
  <c r="E915" i="5" s="1"/>
  <c r="G915" i="5" s="1"/>
  <c r="F915" i="5" s="1"/>
  <c r="D1061" i="2"/>
  <c r="E1061" i="2" s="1"/>
  <c r="G1061" i="2" s="1"/>
  <c r="F1061" i="2" s="1"/>
  <c r="H1061" i="2" s="1"/>
  <c r="I1061" i="2" s="1"/>
  <c r="C1062" i="2" s="1"/>
  <c r="B1062" i="2" s="1"/>
  <c r="B1061" i="2"/>
  <c r="F948" i="4"/>
  <c r="H948" i="4" s="1"/>
  <c r="I948" i="4" s="1"/>
  <c r="C949" i="4" s="1"/>
  <c r="B949" i="4" s="1"/>
  <c r="H908" i="6" l="1"/>
  <c r="I908" i="6" s="1"/>
  <c r="C909" i="6" s="1"/>
  <c r="H915" i="5"/>
  <c r="I915" i="5" s="1"/>
  <c r="C916" i="5" s="1"/>
  <c r="D1062" i="2"/>
  <c r="E1062" i="2" s="1"/>
  <c r="G1062" i="2" s="1"/>
  <c r="F1062" i="2" s="1"/>
  <c r="D949" i="4"/>
  <c r="E949" i="4" s="1"/>
  <c r="G949" i="4" s="1"/>
  <c r="F949" i="4" s="1"/>
  <c r="H949" i="4" s="1"/>
  <c r="I949" i="4" s="1"/>
  <c r="C950" i="4" s="1"/>
  <c r="B909" i="6" l="1"/>
  <c r="D909" i="6"/>
  <c r="E909" i="6" s="1"/>
  <c r="G909" i="6" s="1"/>
  <c r="F909" i="6" s="1"/>
  <c r="B916" i="5"/>
  <c r="D916" i="5"/>
  <c r="E916" i="5" s="1"/>
  <c r="G916" i="5" s="1"/>
  <c r="F916" i="5" s="1"/>
  <c r="H1062" i="2"/>
  <c r="I1062" i="2" s="1"/>
  <c r="C1063" i="2" s="1"/>
  <c r="B1063" i="2" s="1"/>
  <c r="B950" i="4"/>
  <c r="D950" i="4"/>
  <c r="E950" i="4" s="1"/>
  <c r="G950" i="4" s="1"/>
  <c r="F950" i="4" s="1"/>
  <c r="H909" i="6" l="1"/>
  <c r="I909" i="6" s="1"/>
  <c r="C910" i="6" s="1"/>
  <c r="H916" i="5"/>
  <c r="I916" i="5" s="1"/>
  <c r="C917" i="5" s="1"/>
  <c r="D1063" i="2"/>
  <c r="E1063" i="2" s="1"/>
  <c r="G1063" i="2" s="1"/>
  <c r="F1063" i="2" s="1"/>
  <c r="H1063" i="2" s="1"/>
  <c r="I1063" i="2" s="1"/>
  <c r="C1064" i="2" s="1"/>
  <c r="B1064" i="2" s="1"/>
  <c r="H950" i="4"/>
  <c r="I950" i="4" s="1"/>
  <c r="C951" i="4" s="1"/>
  <c r="B951" i="4" s="1"/>
  <c r="D910" i="6" l="1"/>
  <c r="E910" i="6" s="1"/>
  <c r="G910" i="6" s="1"/>
  <c r="F910" i="6" s="1"/>
  <c r="B910" i="6"/>
  <c r="D917" i="5"/>
  <c r="E917" i="5" s="1"/>
  <c r="G917" i="5" s="1"/>
  <c r="F917" i="5" s="1"/>
  <c r="B917" i="5"/>
  <c r="D1064" i="2"/>
  <c r="E1064" i="2" s="1"/>
  <c r="G1064" i="2" s="1"/>
  <c r="F1064" i="2" s="1"/>
  <c r="H1064" i="2" s="1"/>
  <c r="I1064" i="2" s="1"/>
  <c r="C1065" i="2" s="1"/>
  <c r="B1065" i="2" s="1"/>
  <c r="D951" i="4"/>
  <c r="E951" i="4" s="1"/>
  <c r="G951" i="4" s="1"/>
  <c r="F951" i="4" s="1"/>
  <c r="H910" i="6" l="1"/>
  <c r="I910" i="6" s="1"/>
  <c r="C911" i="6" s="1"/>
  <c r="H917" i="5"/>
  <c r="I917" i="5" s="1"/>
  <c r="C918" i="5" s="1"/>
  <c r="H951" i="4"/>
  <c r="I951" i="4" s="1"/>
  <c r="C952" i="4" s="1"/>
  <c r="D952" i="4" s="1"/>
  <c r="E952" i="4" s="1"/>
  <c r="G952" i="4" s="1"/>
  <c r="D1065" i="2"/>
  <c r="E1065" i="2" s="1"/>
  <c r="G1065" i="2" s="1"/>
  <c r="F1065" i="2" s="1"/>
  <c r="D911" i="6" l="1"/>
  <c r="E911" i="6" s="1"/>
  <c r="G911" i="6" s="1"/>
  <c r="F911" i="6" s="1"/>
  <c r="B911" i="6"/>
  <c r="D918" i="5"/>
  <c r="E918" i="5" s="1"/>
  <c r="G918" i="5" s="1"/>
  <c r="F918" i="5" s="1"/>
  <c r="B918" i="5"/>
  <c r="F952" i="4"/>
  <c r="H952" i="4" s="1"/>
  <c r="I952" i="4" s="1"/>
  <c r="C953" i="4" s="1"/>
  <c r="B953" i="4" s="1"/>
  <c r="B952" i="4"/>
  <c r="H1065" i="2"/>
  <c r="I1065" i="2" s="1"/>
  <c r="C1066" i="2" s="1"/>
  <c r="B1066" i="2" s="1"/>
  <c r="H911" i="6" l="1"/>
  <c r="I911" i="6" s="1"/>
  <c r="C912" i="6" s="1"/>
  <c r="H918" i="5"/>
  <c r="I918" i="5" s="1"/>
  <c r="C919" i="5" s="1"/>
  <c r="D953" i="4"/>
  <c r="E953" i="4" s="1"/>
  <c r="G953" i="4" s="1"/>
  <c r="F953" i="4" s="1"/>
  <c r="D1066" i="2"/>
  <c r="E1066" i="2" s="1"/>
  <c r="G1066" i="2" s="1"/>
  <c r="F1066" i="2" s="1"/>
  <c r="B912" i="6" l="1"/>
  <c r="D912" i="6"/>
  <c r="E912" i="6" s="1"/>
  <c r="G912" i="6" s="1"/>
  <c r="F912" i="6" s="1"/>
  <c r="B919" i="5"/>
  <c r="D919" i="5"/>
  <c r="E919" i="5" s="1"/>
  <c r="G919" i="5" s="1"/>
  <c r="F919" i="5" s="1"/>
  <c r="H953" i="4"/>
  <c r="I953" i="4" s="1"/>
  <c r="C954" i="4" s="1"/>
  <c r="H1066" i="2"/>
  <c r="I1066" i="2" s="1"/>
  <c r="C1067" i="2" s="1"/>
  <c r="B1067" i="2" s="1"/>
  <c r="H912" i="6" l="1"/>
  <c r="I912" i="6" s="1"/>
  <c r="C913" i="6" s="1"/>
  <c r="H919" i="5"/>
  <c r="I919" i="5" s="1"/>
  <c r="C920" i="5" s="1"/>
  <c r="B954" i="4"/>
  <c r="D954" i="4"/>
  <c r="E954" i="4" s="1"/>
  <c r="G954" i="4" s="1"/>
  <c r="D1067" i="2"/>
  <c r="E1067" i="2" s="1"/>
  <c r="G1067" i="2" s="1"/>
  <c r="F1067" i="2" s="1"/>
  <c r="B913" i="6" l="1"/>
  <c r="D913" i="6"/>
  <c r="E913" i="6" s="1"/>
  <c r="G913" i="6" s="1"/>
  <c r="F913" i="6" s="1"/>
  <c r="B920" i="5"/>
  <c r="D920" i="5"/>
  <c r="E920" i="5" s="1"/>
  <c r="G920" i="5" s="1"/>
  <c r="F920" i="5" s="1"/>
  <c r="F954" i="4"/>
  <c r="H954" i="4" s="1"/>
  <c r="I954" i="4" s="1"/>
  <c r="C955" i="4" s="1"/>
  <c r="H1067" i="2"/>
  <c r="I1067" i="2" s="1"/>
  <c r="C1068" i="2" s="1"/>
  <c r="B1068" i="2" s="1"/>
  <c r="H913" i="6" l="1"/>
  <c r="I913" i="6" s="1"/>
  <c r="C914" i="6" s="1"/>
  <c r="H920" i="5"/>
  <c r="I920" i="5" s="1"/>
  <c r="C921" i="5" s="1"/>
  <c r="D955" i="4"/>
  <c r="E955" i="4" s="1"/>
  <c r="G955" i="4" s="1"/>
  <c r="F955" i="4" s="1"/>
  <c r="H955" i="4" s="1"/>
  <c r="I955" i="4" s="1"/>
  <c r="C956" i="4" s="1"/>
  <c r="B956" i="4" s="1"/>
  <c r="B955" i="4"/>
  <c r="D1068" i="2"/>
  <c r="E1068" i="2" s="1"/>
  <c r="G1068" i="2" s="1"/>
  <c r="F1068" i="2" s="1"/>
  <c r="B914" i="6" l="1"/>
  <c r="D914" i="6"/>
  <c r="E914" i="6" s="1"/>
  <c r="G914" i="6" s="1"/>
  <c r="F914" i="6" s="1"/>
  <c r="D921" i="5"/>
  <c r="E921" i="5" s="1"/>
  <c r="G921" i="5" s="1"/>
  <c r="F921" i="5" s="1"/>
  <c r="B921" i="5"/>
  <c r="D956" i="4"/>
  <c r="E956" i="4" s="1"/>
  <c r="G956" i="4" s="1"/>
  <c r="F956" i="4" s="1"/>
  <c r="H1068" i="2"/>
  <c r="I1068" i="2" s="1"/>
  <c r="C1069" i="2" s="1"/>
  <c r="B1069" i="2" s="1"/>
  <c r="H914" i="6" l="1"/>
  <c r="I914" i="6" s="1"/>
  <c r="C915" i="6" s="1"/>
  <c r="H921" i="5"/>
  <c r="I921" i="5" s="1"/>
  <c r="C922" i="5" s="1"/>
  <c r="H956" i="4"/>
  <c r="I956" i="4" s="1"/>
  <c r="C957" i="4" s="1"/>
  <c r="D1069" i="2"/>
  <c r="E1069" i="2" s="1"/>
  <c r="G1069" i="2" s="1"/>
  <c r="B915" i="6" l="1"/>
  <c r="D915" i="6"/>
  <c r="E915" i="6" s="1"/>
  <c r="G915" i="6" s="1"/>
  <c r="F915" i="6" s="1"/>
  <c r="D922" i="5"/>
  <c r="E922" i="5" s="1"/>
  <c r="G922" i="5" s="1"/>
  <c r="F922" i="5" s="1"/>
  <c r="B922" i="5"/>
  <c r="D957" i="4"/>
  <c r="E957" i="4" s="1"/>
  <c r="G957" i="4" s="1"/>
  <c r="B957" i="4"/>
  <c r="F1069" i="2"/>
  <c r="H1069" i="2" s="1"/>
  <c r="I1069" i="2" s="1"/>
  <c r="C1070" i="2" s="1"/>
  <c r="B1070" i="2" s="1"/>
  <c r="H915" i="6" l="1"/>
  <c r="I915" i="6" s="1"/>
  <c r="C916" i="6" s="1"/>
  <c r="H922" i="5"/>
  <c r="I922" i="5" s="1"/>
  <c r="C923" i="5" s="1"/>
  <c r="F957" i="4"/>
  <c r="H957" i="4" s="1"/>
  <c r="I957" i="4" s="1"/>
  <c r="C958" i="4" s="1"/>
  <c r="D1070" i="2"/>
  <c r="E1070" i="2" s="1"/>
  <c r="G1070" i="2" s="1"/>
  <c r="F1070" i="2" s="1"/>
  <c r="H1070" i="2" s="1"/>
  <c r="I1070" i="2" s="1"/>
  <c r="C1071" i="2" s="1"/>
  <c r="B1071" i="2" s="1"/>
  <c r="D916" i="6" l="1"/>
  <c r="E916" i="6" s="1"/>
  <c r="G916" i="6" s="1"/>
  <c r="F916" i="6" s="1"/>
  <c r="B916" i="6"/>
  <c r="D923" i="5"/>
  <c r="E923" i="5" s="1"/>
  <c r="G923" i="5" s="1"/>
  <c r="F923" i="5" s="1"/>
  <c r="B923" i="5"/>
  <c r="B958" i="4"/>
  <c r="D958" i="4"/>
  <c r="E958" i="4" s="1"/>
  <c r="G958" i="4" s="1"/>
  <c r="F958" i="4" s="1"/>
  <c r="H958" i="4" s="1"/>
  <c r="I958" i="4" s="1"/>
  <c r="C959" i="4" s="1"/>
  <c r="D959" i="4" s="1"/>
  <c r="E959" i="4" s="1"/>
  <c r="G959" i="4" s="1"/>
  <c r="D1071" i="2"/>
  <c r="E1071" i="2" s="1"/>
  <c r="G1071" i="2" s="1"/>
  <c r="F1071" i="2" s="1"/>
  <c r="H916" i="6" l="1"/>
  <c r="I916" i="6" s="1"/>
  <c r="C917" i="6" s="1"/>
  <c r="H923" i="5"/>
  <c r="I923" i="5" s="1"/>
  <c r="C924" i="5" s="1"/>
  <c r="F959" i="4"/>
  <c r="H959" i="4" s="1"/>
  <c r="I959" i="4" s="1"/>
  <c r="C960" i="4" s="1"/>
  <c r="B960" i="4" s="1"/>
  <c r="B959" i="4"/>
  <c r="H1071" i="2"/>
  <c r="I1071" i="2" s="1"/>
  <c r="C1072" i="2" s="1"/>
  <c r="B1072" i="2" s="1"/>
  <c r="B917" i="6" l="1"/>
  <c r="D917" i="6"/>
  <c r="E917" i="6" s="1"/>
  <c r="G917" i="6" s="1"/>
  <c r="F917" i="6" s="1"/>
  <c r="D924" i="5"/>
  <c r="E924" i="5" s="1"/>
  <c r="G924" i="5" s="1"/>
  <c r="F924" i="5" s="1"/>
  <c r="B924" i="5"/>
  <c r="D960" i="4"/>
  <c r="E960" i="4" s="1"/>
  <c r="G960" i="4" s="1"/>
  <c r="F960" i="4" s="1"/>
  <c r="D1072" i="2"/>
  <c r="E1072" i="2" s="1"/>
  <c r="G1072" i="2" s="1"/>
  <c r="F1072" i="2" s="1"/>
  <c r="H917" i="6" l="1"/>
  <c r="I917" i="6" s="1"/>
  <c r="C918" i="6" s="1"/>
  <c r="H924" i="5"/>
  <c r="I924" i="5" s="1"/>
  <c r="C925" i="5" s="1"/>
  <c r="H960" i="4"/>
  <c r="I960" i="4" s="1"/>
  <c r="C961" i="4" s="1"/>
  <c r="B961" i="4" s="1"/>
  <c r="H1072" i="2"/>
  <c r="I1072" i="2" s="1"/>
  <c r="C1073" i="2" s="1"/>
  <c r="B1073" i="2" s="1"/>
  <c r="B918" i="6" l="1"/>
  <c r="D918" i="6"/>
  <c r="E918" i="6" s="1"/>
  <c r="G918" i="6" s="1"/>
  <c r="F918" i="6" s="1"/>
  <c r="D925" i="5"/>
  <c r="E925" i="5" s="1"/>
  <c r="G925" i="5" s="1"/>
  <c r="F925" i="5" s="1"/>
  <c r="B925" i="5"/>
  <c r="D961" i="4"/>
  <c r="E961" i="4" s="1"/>
  <c r="G961" i="4" s="1"/>
  <c r="F961" i="4" s="1"/>
  <c r="D1073" i="2"/>
  <c r="E1073" i="2" s="1"/>
  <c r="G1073" i="2" s="1"/>
  <c r="F1073" i="2" s="1"/>
  <c r="H918" i="6" l="1"/>
  <c r="I918" i="6" s="1"/>
  <c r="C919" i="6" s="1"/>
  <c r="H925" i="5"/>
  <c r="I925" i="5" s="1"/>
  <c r="C926" i="5" s="1"/>
  <c r="H961" i="4"/>
  <c r="I961" i="4" s="1"/>
  <c r="C962" i="4" s="1"/>
  <c r="B962" i="4" s="1"/>
  <c r="H1073" i="2"/>
  <c r="I1073" i="2" s="1"/>
  <c r="C1074" i="2" s="1"/>
  <c r="B1074" i="2" s="1"/>
  <c r="B919" i="6" l="1"/>
  <c r="D919" i="6"/>
  <c r="E919" i="6" s="1"/>
  <c r="G919" i="6" s="1"/>
  <c r="F919" i="6" s="1"/>
  <c r="D926" i="5"/>
  <c r="E926" i="5" s="1"/>
  <c r="G926" i="5" s="1"/>
  <c r="F926" i="5" s="1"/>
  <c r="B926" i="5"/>
  <c r="D962" i="4"/>
  <c r="E962" i="4" s="1"/>
  <c r="G962" i="4" s="1"/>
  <c r="F962" i="4" s="1"/>
  <c r="D1074" i="2"/>
  <c r="E1074" i="2" s="1"/>
  <c r="G1074" i="2" s="1"/>
  <c r="F1074" i="2" s="1"/>
  <c r="H919" i="6" l="1"/>
  <c r="I919" i="6" s="1"/>
  <c r="C920" i="6" s="1"/>
  <c r="H926" i="5"/>
  <c r="I926" i="5" s="1"/>
  <c r="C927" i="5" s="1"/>
  <c r="H962" i="4"/>
  <c r="I962" i="4" s="1"/>
  <c r="C963" i="4" s="1"/>
  <c r="H1074" i="2"/>
  <c r="I1074" i="2" s="1"/>
  <c r="C1075" i="2" s="1"/>
  <c r="B1075" i="2" s="1"/>
  <c r="D920" i="6" l="1"/>
  <c r="E920" i="6" s="1"/>
  <c r="G920" i="6" s="1"/>
  <c r="F920" i="6" s="1"/>
  <c r="B920" i="6"/>
  <c r="D927" i="5"/>
  <c r="E927" i="5" s="1"/>
  <c r="G927" i="5" s="1"/>
  <c r="F927" i="5" s="1"/>
  <c r="B927" i="5"/>
  <c r="D963" i="4"/>
  <c r="E963" i="4" s="1"/>
  <c r="G963" i="4" s="1"/>
  <c r="B963" i="4"/>
  <c r="D1075" i="2"/>
  <c r="E1075" i="2" s="1"/>
  <c r="G1075" i="2" s="1"/>
  <c r="F1075" i="2" s="1"/>
  <c r="H920" i="6" l="1"/>
  <c r="I920" i="6" s="1"/>
  <c r="C921" i="6" s="1"/>
  <c r="H927" i="5"/>
  <c r="I927" i="5" s="1"/>
  <c r="C928" i="5" s="1"/>
  <c r="F963" i="4"/>
  <c r="H963" i="4" s="1"/>
  <c r="I963" i="4" s="1"/>
  <c r="C964" i="4" s="1"/>
  <c r="H1075" i="2"/>
  <c r="I1075" i="2" s="1"/>
  <c r="C1076" i="2" s="1"/>
  <c r="B921" i="6" l="1"/>
  <c r="D921" i="6"/>
  <c r="E921" i="6" s="1"/>
  <c r="G921" i="6" s="1"/>
  <c r="F921" i="6" s="1"/>
  <c r="D928" i="5"/>
  <c r="E928" i="5" s="1"/>
  <c r="G928" i="5" s="1"/>
  <c r="F928" i="5" s="1"/>
  <c r="B928" i="5"/>
  <c r="D1076" i="2"/>
  <c r="E1076" i="2" s="1"/>
  <c r="G1076" i="2" s="1"/>
  <c r="F1076" i="2" s="1"/>
  <c r="H1076" i="2" s="1"/>
  <c r="I1076" i="2" s="1"/>
  <c r="C1077" i="2" s="1"/>
  <c r="B1077" i="2" s="1"/>
  <c r="B1076" i="2"/>
  <c r="B964" i="4"/>
  <c r="D964" i="4"/>
  <c r="E964" i="4" s="1"/>
  <c r="G964" i="4" s="1"/>
  <c r="F964" i="4" s="1"/>
  <c r="H964" i="4" s="1"/>
  <c r="I964" i="4" s="1"/>
  <c r="C965" i="4" s="1"/>
  <c r="B965" i="4" s="1"/>
  <c r="H921" i="6" l="1"/>
  <c r="I921" i="6" s="1"/>
  <c r="C922" i="6" s="1"/>
  <c r="H928" i="5"/>
  <c r="I928" i="5" s="1"/>
  <c r="C929" i="5" s="1"/>
  <c r="D965" i="4"/>
  <c r="E965" i="4" s="1"/>
  <c r="G965" i="4" s="1"/>
  <c r="F965" i="4" s="1"/>
  <c r="D1077" i="2"/>
  <c r="E1077" i="2" s="1"/>
  <c r="G1077" i="2" s="1"/>
  <c r="B922" i="6" l="1"/>
  <c r="D922" i="6"/>
  <c r="E922" i="6" s="1"/>
  <c r="G922" i="6" s="1"/>
  <c r="F922" i="6" s="1"/>
  <c r="B929" i="5"/>
  <c r="D929" i="5"/>
  <c r="E929" i="5" s="1"/>
  <c r="G929" i="5" s="1"/>
  <c r="F929" i="5" s="1"/>
  <c r="F1077" i="2"/>
  <c r="H1077" i="2" s="1"/>
  <c r="I1077" i="2" s="1"/>
  <c r="C1078" i="2" s="1"/>
  <c r="B1078" i="2" s="1"/>
  <c r="H965" i="4"/>
  <c r="I965" i="4" s="1"/>
  <c r="C966" i="4" s="1"/>
  <c r="B966" i="4" s="1"/>
  <c r="H922" i="6" l="1"/>
  <c r="I922" i="6" s="1"/>
  <c r="C923" i="6" s="1"/>
  <c r="H929" i="5"/>
  <c r="I929" i="5" s="1"/>
  <c r="C930" i="5" s="1"/>
  <c r="D1078" i="2"/>
  <c r="E1078" i="2" s="1"/>
  <c r="G1078" i="2" s="1"/>
  <c r="F1078" i="2" s="1"/>
  <c r="H1078" i="2" s="1"/>
  <c r="I1078" i="2" s="1"/>
  <c r="C1079" i="2" s="1"/>
  <c r="B1079" i="2" s="1"/>
  <c r="D966" i="4"/>
  <c r="E966" i="4" s="1"/>
  <c r="G966" i="4" s="1"/>
  <c r="F966" i="4" s="1"/>
  <c r="D923" i="6" l="1"/>
  <c r="E923" i="6" s="1"/>
  <c r="G923" i="6" s="1"/>
  <c r="F923" i="6" s="1"/>
  <c r="B923" i="6"/>
  <c r="B930" i="5"/>
  <c r="D930" i="5"/>
  <c r="E930" i="5" s="1"/>
  <c r="G930" i="5" s="1"/>
  <c r="H966" i="4"/>
  <c r="I966" i="4" s="1"/>
  <c r="C967" i="4" s="1"/>
  <c r="B967" i="4" s="1"/>
  <c r="D1079" i="2"/>
  <c r="E1079" i="2" s="1"/>
  <c r="G1079" i="2" s="1"/>
  <c r="F1079" i="2" s="1"/>
  <c r="H923" i="6" l="1"/>
  <c r="I923" i="6" s="1"/>
  <c r="C924" i="6" s="1"/>
  <c r="F930" i="5"/>
  <c r="H930" i="5" s="1"/>
  <c r="I930" i="5" s="1"/>
  <c r="C931" i="5" s="1"/>
  <c r="D967" i="4"/>
  <c r="E967" i="4" s="1"/>
  <c r="G967" i="4" s="1"/>
  <c r="F967" i="4" s="1"/>
  <c r="H1079" i="2"/>
  <c r="I1079" i="2" s="1"/>
  <c r="C1080" i="2" s="1"/>
  <c r="B1080" i="2" s="1"/>
  <c r="B924" i="6" l="1"/>
  <c r="D924" i="6"/>
  <c r="E924" i="6" s="1"/>
  <c r="G924" i="6" s="1"/>
  <c r="F924" i="6" s="1"/>
  <c r="B931" i="5"/>
  <c r="D931" i="5"/>
  <c r="E931" i="5" s="1"/>
  <c r="G931" i="5" s="1"/>
  <c r="F931" i="5" s="1"/>
  <c r="H931" i="5" s="1"/>
  <c r="I931" i="5" s="1"/>
  <c r="C932" i="5" s="1"/>
  <c r="H967" i="4"/>
  <c r="I967" i="4" s="1"/>
  <c r="C968" i="4" s="1"/>
  <c r="B968" i="4" s="1"/>
  <c r="D1080" i="2"/>
  <c r="E1080" i="2" s="1"/>
  <c r="G1080" i="2" s="1"/>
  <c r="F1080" i="2" s="1"/>
  <c r="H924" i="6" l="1"/>
  <c r="I924" i="6" s="1"/>
  <c r="C925" i="6" s="1"/>
  <c r="D932" i="5"/>
  <c r="E932" i="5" s="1"/>
  <c r="G932" i="5" s="1"/>
  <c r="F932" i="5" s="1"/>
  <c r="B932" i="5"/>
  <c r="D968" i="4"/>
  <c r="E968" i="4" s="1"/>
  <c r="G968" i="4" s="1"/>
  <c r="F968" i="4" s="1"/>
  <c r="H1080" i="2"/>
  <c r="I1080" i="2" s="1"/>
  <c r="C1081" i="2" s="1"/>
  <c r="B1081" i="2" s="1"/>
  <c r="D925" i="6" l="1"/>
  <c r="E925" i="6" s="1"/>
  <c r="G925" i="6" s="1"/>
  <c r="F925" i="6" s="1"/>
  <c r="B925" i="6"/>
  <c r="H932" i="5"/>
  <c r="I932" i="5" s="1"/>
  <c r="C933" i="5" s="1"/>
  <c r="H968" i="4"/>
  <c r="I968" i="4" s="1"/>
  <c r="C969" i="4" s="1"/>
  <c r="B969" i="4" s="1"/>
  <c r="D1081" i="2"/>
  <c r="E1081" i="2" s="1"/>
  <c r="G1081" i="2" s="1"/>
  <c r="F1081" i="2" s="1"/>
  <c r="H925" i="6" l="1"/>
  <c r="I925" i="6" s="1"/>
  <c r="C926" i="6" s="1"/>
  <c r="D933" i="5"/>
  <c r="E933" i="5" s="1"/>
  <c r="G933" i="5" s="1"/>
  <c r="F933" i="5" s="1"/>
  <c r="B933" i="5"/>
  <c r="D969" i="4"/>
  <c r="E969" i="4" s="1"/>
  <c r="G969" i="4" s="1"/>
  <c r="F969" i="4" s="1"/>
  <c r="H1081" i="2"/>
  <c r="I1081" i="2" s="1"/>
  <c r="C1082" i="2" s="1"/>
  <c r="B1082" i="2" s="1"/>
  <c r="B926" i="6" l="1"/>
  <c r="D926" i="6"/>
  <c r="E926" i="6" s="1"/>
  <c r="G926" i="6" s="1"/>
  <c r="F926" i="6" s="1"/>
  <c r="H933" i="5"/>
  <c r="I933" i="5" s="1"/>
  <c r="C934" i="5" s="1"/>
  <c r="H969" i="4"/>
  <c r="I969" i="4" s="1"/>
  <c r="C970" i="4" s="1"/>
  <c r="B970" i="4" s="1"/>
  <c r="D1082" i="2"/>
  <c r="E1082" i="2" s="1"/>
  <c r="G1082" i="2" s="1"/>
  <c r="F1082" i="2" s="1"/>
  <c r="H926" i="6" l="1"/>
  <c r="I926" i="6" s="1"/>
  <c r="C927" i="6" s="1"/>
  <c r="B934" i="5"/>
  <c r="D934" i="5"/>
  <c r="E934" i="5" s="1"/>
  <c r="G934" i="5" s="1"/>
  <c r="F934" i="5" s="1"/>
  <c r="D970" i="4"/>
  <c r="E970" i="4" s="1"/>
  <c r="G970" i="4" s="1"/>
  <c r="F970" i="4" s="1"/>
  <c r="H1082" i="2"/>
  <c r="I1082" i="2" s="1"/>
  <c r="C1083" i="2" s="1"/>
  <c r="D927" i="6" l="1"/>
  <c r="E927" i="6" s="1"/>
  <c r="G927" i="6" s="1"/>
  <c r="B927" i="6"/>
  <c r="H934" i="5"/>
  <c r="I934" i="5" s="1"/>
  <c r="C935" i="5" s="1"/>
  <c r="D1083" i="2"/>
  <c r="E1083" i="2" s="1"/>
  <c r="G1083" i="2" s="1"/>
  <c r="F1083" i="2" s="1"/>
  <c r="B1083" i="2"/>
  <c r="H970" i="4"/>
  <c r="I970" i="4" s="1"/>
  <c r="C971" i="4" s="1"/>
  <c r="B971" i="4" s="1"/>
  <c r="F927" i="6" l="1"/>
  <c r="H927" i="6" s="1"/>
  <c r="I927" i="6" s="1"/>
  <c r="C928" i="6" s="1"/>
  <c r="D935" i="5"/>
  <c r="E935" i="5" s="1"/>
  <c r="G935" i="5" s="1"/>
  <c r="F935" i="5" s="1"/>
  <c r="B935" i="5"/>
  <c r="H1083" i="2"/>
  <c r="I1083" i="2" s="1"/>
  <c r="C1084" i="2" s="1"/>
  <c r="B1084" i="2" s="1"/>
  <c r="D971" i="4"/>
  <c r="E971" i="4" s="1"/>
  <c r="G971" i="4" s="1"/>
  <c r="F971" i="4" s="1"/>
  <c r="B928" i="6" l="1"/>
  <c r="D928" i="6"/>
  <c r="E928" i="6" s="1"/>
  <c r="G928" i="6" s="1"/>
  <c r="F928" i="6" s="1"/>
  <c r="H928" i="6" s="1"/>
  <c r="I928" i="6" s="1"/>
  <c r="C929" i="6" s="1"/>
  <c r="H935" i="5"/>
  <c r="I935" i="5" s="1"/>
  <c r="C936" i="5" s="1"/>
  <c r="D1084" i="2"/>
  <c r="E1084" i="2" s="1"/>
  <c r="G1084" i="2" s="1"/>
  <c r="F1084" i="2" s="1"/>
  <c r="H1084" i="2" s="1"/>
  <c r="I1084" i="2" s="1"/>
  <c r="C1085" i="2" s="1"/>
  <c r="B1085" i="2" s="1"/>
  <c r="H971" i="4"/>
  <c r="I971" i="4" s="1"/>
  <c r="C972" i="4" s="1"/>
  <c r="B972" i="4" s="1"/>
  <c r="D929" i="6" l="1"/>
  <c r="E929" i="6" s="1"/>
  <c r="G929" i="6" s="1"/>
  <c r="F929" i="6" s="1"/>
  <c r="B929" i="6"/>
  <c r="B936" i="5"/>
  <c r="D936" i="5"/>
  <c r="E936" i="5" s="1"/>
  <c r="G936" i="5" s="1"/>
  <c r="F936" i="5" s="1"/>
  <c r="D972" i="4"/>
  <c r="E972" i="4" s="1"/>
  <c r="G972" i="4" s="1"/>
  <c r="F972" i="4" s="1"/>
  <c r="D1085" i="2"/>
  <c r="E1085" i="2" s="1"/>
  <c r="G1085" i="2" s="1"/>
  <c r="F1085" i="2" s="1"/>
  <c r="H929" i="6" l="1"/>
  <c r="I929" i="6" s="1"/>
  <c r="C930" i="6" s="1"/>
  <c r="H936" i="5"/>
  <c r="I936" i="5" s="1"/>
  <c r="C937" i="5" s="1"/>
  <c r="H972" i="4"/>
  <c r="I972" i="4" s="1"/>
  <c r="C973" i="4" s="1"/>
  <c r="B973" i="4" s="1"/>
  <c r="H1085" i="2"/>
  <c r="I1085" i="2" s="1"/>
  <c r="C1086" i="2" s="1"/>
  <c r="B1086" i="2" s="1"/>
  <c r="B930" i="6" l="1"/>
  <c r="D930" i="6"/>
  <c r="E930" i="6" s="1"/>
  <c r="G930" i="6" s="1"/>
  <c r="F930" i="6" s="1"/>
  <c r="D937" i="5"/>
  <c r="E937" i="5" s="1"/>
  <c r="G937" i="5" s="1"/>
  <c r="F937" i="5" s="1"/>
  <c r="B937" i="5"/>
  <c r="D973" i="4"/>
  <c r="E973" i="4" s="1"/>
  <c r="G973" i="4" s="1"/>
  <c r="F973" i="4" s="1"/>
  <c r="D1086" i="2"/>
  <c r="E1086" i="2" s="1"/>
  <c r="G1086" i="2" s="1"/>
  <c r="F1086" i="2" s="1"/>
  <c r="H930" i="6" l="1"/>
  <c r="I930" i="6" s="1"/>
  <c r="C931" i="6" s="1"/>
  <c r="H937" i="5"/>
  <c r="I937" i="5" s="1"/>
  <c r="C938" i="5" s="1"/>
  <c r="H973" i="4"/>
  <c r="I973" i="4" s="1"/>
  <c r="C974" i="4" s="1"/>
  <c r="B974" i="4" s="1"/>
  <c r="H1086" i="2"/>
  <c r="I1086" i="2" s="1"/>
  <c r="C1087" i="2" s="1"/>
  <c r="D931" i="6" l="1"/>
  <c r="E931" i="6" s="1"/>
  <c r="G931" i="6" s="1"/>
  <c r="F931" i="6" s="1"/>
  <c r="B931" i="6"/>
  <c r="D938" i="5"/>
  <c r="E938" i="5" s="1"/>
  <c r="G938" i="5" s="1"/>
  <c r="B938" i="5"/>
  <c r="D1087" i="2"/>
  <c r="E1087" i="2" s="1"/>
  <c r="G1087" i="2" s="1"/>
  <c r="F1087" i="2" s="1"/>
  <c r="B1087" i="2"/>
  <c r="D974" i="4"/>
  <c r="E974" i="4" s="1"/>
  <c r="G974" i="4" s="1"/>
  <c r="F974" i="4" s="1"/>
  <c r="H931" i="6" l="1"/>
  <c r="I931" i="6" s="1"/>
  <c r="C932" i="6" s="1"/>
  <c r="F938" i="5"/>
  <c r="H938" i="5" s="1"/>
  <c r="I938" i="5" s="1"/>
  <c r="C939" i="5" s="1"/>
  <c r="H1087" i="2"/>
  <c r="I1087" i="2" s="1"/>
  <c r="C1088" i="2" s="1"/>
  <c r="B1088" i="2" s="1"/>
  <c r="H974" i="4"/>
  <c r="I974" i="4" s="1"/>
  <c r="C975" i="4" s="1"/>
  <c r="B975" i="4" s="1"/>
  <c r="B932" i="6" l="1"/>
  <c r="D932" i="6"/>
  <c r="E932" i="6" s="1"/>
  <c r="G932" i="6" s="1"/>
  <c r="F932" i="6" s="1"/>
  <c r="B939" i="5"/>
  <c r="D939" i="5"/>
  <c r="E939" i="5" s="1"/>
  <c r="G939" i="5" s="1"/>
  <c r="F939" i="5" s="1"/>
  <c r="H939" i="5" s="1"/>
  <c r="I939" i="5" s="1"/>
  <c r="C940" i="5" s="1"/>
  <c r="D1088" i="2"/>
  <c r="E1088" i="2" s="1"/>
  <c r="G1088" i="2" s="1"/>
  <c r="F1088" i="2" s="1"/>
  <c r="H1088" i="2" s="1"/>
  <c r="I1088" i="2" s="1"/>
  <c r="C1089" i="2" s="1"/>
  <c r="D975" i="4"/>
  <c r="E975" i="4" s="1"/>
  <c r="G975" i="4" s="1"/>
  <c r="F975" i="4" s="1"/>
  <c r="H932" i="6" l="1"/>
  <c r="I932" i="6" s="1"/>
  <c r="C933" i="6" s="1"/>
  <c r="B940" i="5"/>
  <c r="D940" i="5"/>
  <c r="E940" i="5" s="1"/>
  <c r="G940" i="5" s="1"/>
  <c r="D1089" i="2"/>
  <c r="E1089" i="2" s="1"/>
  <c r="G1089" i="2" s="1"/>
  <c r="F1089" i="2" s="1"/>
  <c r="H1089" i="2" s="1"/>
  <c r="I1089" i="2" s="1"/>
  <c r="C1090" i="2" s="1"/>
  <c r="B1090" i="2" s="1"/>
  <c r="B1089" i="2"/>
  <c r="H975" i="4"/>
  <c r="I975" i="4" s="1"/>
  <c r="C976" i="4" s="1"/>
  <c r="B976" i="4" s="1"/>
  <c r="F933" i="6" l="1"/>
  <c r="D933" i="6"/>
  <c r="E933" i="6" s="1"/>
  <c r="G933" i="6" s="1"/>
  <c r="B933" i="6"/>
  <c r="F940" i="5"/>
  <c r="H940" i="5" s="1"/>
  <c r="I940" i="5" s="1"/>
  <c r="C941" i="5" s="1"/>
  <c r="D976" i="4"/>
  <c r="E976" i="4" s="1"/>
  <c r="G976" i="4" s="1"/>
  <c r="F976" i="4" s="1"/>
  <c r="D1090" i="2"/>
  <c r="E1090" i="2" s="1"/>
  <c r="G1090" i="2" s="1"/>
  <c r="F1090" i="2" s="1"/>
  <c r="H933" i="6" l="1"/>
  <c r="I933" i="6" s="1"/>
  <c r="C934" i="6" s="1"/>
  <c r="D941" i="5"/>
  <c r="E941" i="5" s="1"/>
  <c r="G941" i="5" s="1"/>
  <c r="F941" i="5" s="1"/>
  <c r="H941" i="5" s="1"/>
  <c r="I941" i="5" s="1"/>
  <c r="C942" i="5" s="1"/>
  <c r="B941" i="5"/>
  <c r="H976" i="4"/>
  <c r="I976" i="4" s="1"/>
  <c r="C977" i="4" s="1"/>
  <c r="B977" i="4" s="1"/>
  <c r="H1090" i="2"/>
  <c r="I1090" i="2" s="1"/>
  <c r="C1091" i="2" s="1"/>
  <c r="B1091" i="2" s="1"/>
  <c r="F934" i="6" l="1"/>
  <c r="D934" i="6"/>
  <c r="E934" i="6" s="1"/>
  <c r="G934" i="6" s="1"/>
  <c r="B934" i="6"/>
  <c r="D942" i="5"/>
  <c r="E942" i="5" s="1"/>
  <c r="G942" i="5" s="1"/>
  <c r="F942" i="5" s="1"/>
  <c r="B942" i="5"/>
  <c r="D977" i="4"/>
  <c r="E977" i="4" s="1"/>
  <c r="G977" i="4" s="1"/>
  <c r="F977" i="4" s="1"/>
  <c r="D1091" i="2"/>
  <c r="E1091" i="2" s="1"/>
  <c r="G1091" i="2" s="1"/>
  <c r="F1091" i="2" s="1"/>
  <c r="H934" i="6" l="1"/>
  <c r="I934" i="6" s="1"/>
  <c r="C935" i="6" s="1"/>
  <c r="H942" i="5"/>
  <c r="I942" i="5" s="1"/>
  <c r="C943" i="5" s="1"/>
  <c r="H977" i="4"/>
  <c r="I977" i="4" s="1"/>
  <c r="C978" i="4" s="1"/>
  <c r="B978" i="4" s="1"/>
  <c r="H1091" i="2"/>
  <c r="I1091" i="2" s="1"/>
  <c r="C1092" i="2" s="1"/>
  <c r="B1092" i="2" s="1"/>
  <c r="F935" i="6" l="1"/>
  <c r="D935" i="6"/>
  <c r="E935" i="6" s="1"/>
  <c r="G935" i="6" s="1"/>
  <c r="B935" i="6"/>
  <c r="D943" i="5"/>
  <c r="E943" i="5" s="1"/>
  <c r="G943" i="5" s="1"/>
  <c r="F943" i="5" s="1"/>
  <c r="B943" i="5"/>
  <c r="D978" i="4"/>
  <c r="E978" i="4" s="1"/>
  <c r="G978" i="4" s="1"/>
  <c r="F978" i="4" s="1"/>
  <c r="D1092" i="2"/>
  <c r="E1092" i="2" s="1"/>
  <c r="G1092" i="2" s="1"/>
  <c r="F1092" i="2" s="1"/>
  <c r="H935" i="6" l="1"/>
  <c r="I935" i="6" s="1"/>
  <c r="C936" i="6" s="1"/>
  <c r="H943" i="5"/>
  <c r="I943" i="5" s="1"/>
  <c r="C944" i="5" s="1"/>
  <c r="H978" i="4"/>
  <c r="I978" i="4" s="1"/>
  <c r="C979" i="4" s="1"/>
  <c r="B979" i="4" s="1"/>
  <c r="H1092" i="2"/>
  <c r="I1092" i="2" s="1"/>
  <c r="C1093" i="2" s="1"/>
  <c r="F936" i="6" l="1"/>
  <c r="D936" i="6"/>
  <c r="E936" i="6" s="1"/>
  <c r="G936" i="6" s="1"/>
  <c r="B936" i="6"/>
  <c r="B944" i="5"/>
  <c r="D944" i="5"/>
  <c r="E944" i="5" s="1"/>
  <c r="G944" i="5" s="1"/>
  <c r="F944" i="5" s="1"/>
  <c r="H944" i="5" s="1"/>
  <c r="I944" i="5" s="1"/>
  <c r="C945" i="5" s="1"/>
  <c r="D1093" i="2"/>
  <c r="E1093" i="2" s="1"/>
  <c r="G1093" i="2" s="1"/>
  <c r="F1093" i="2" s="1"/>
  <c r="B1093" i="2"/>
  <c r="D979" i="4"/>
  <c r="E979" i="4" s="1"/>
  <c r="G979" i="4" s="1"/>
  <c r="F979" i="4" s="1"/>
  <c r="H936" i="6" l="1"/>
  <c r="I936" i="6" s="1"/>
  <c r="C937" i="6" s="1"/>
  <c r="D937" i="6" s="1"/>
  <c r="E937" i="6" s="1"/>
  <c r="G937" i="6" s="1"/>
  <c r="B945" i="5"/>
  <c r="D945" i="5"/>
  <c r="E945" i="5" s="1"/>
  <c r="G945" i="5" s="1"/>
  <c r="F945" i="5" s="1"/>
  <c r="H1093" i="2"/>
  <c r="I1093" i="2" s="1"/>
  <c r="C1094" i="2" s="1"/>
  <c r="B1094" i="2" s="1"/>
  <c r="H979" i="4"/>
  <c r="I979" i="4" s="1"/>
  <c r="C980" i="4" s="1"/>
  <c r="B980" i="4" s="1"/>
  <c r="F937" i="6" l="1"/>
  <c r="H937" i="6" s="1"/>
  <c r="I937" i="6" s="1"/>
  <c r="C938" i="6" s="1"/>
  <c r="B937" i="6"/>
  <c r="H945" i="5"/>
  <c r="I945" i="5" s="1"/>
  <c r="C946" i="5" s="1"/>
  <c r="D1094" i="2"/>
  <c r="E1094" i="2" s="1"/>
  <c r="G1094" i="2" s="1"/>
  <c r="F1094" i="2" s="1"/>
  <c r="H1094" i="2" s="1"/>
  <c r="I1094" i="2" s="1"/>
  <c r="C1095" i="2" s="1"/>
  <c r="B1095" i="2" s="1"/>
  <c r="D980" i="4"/>
  <c r="E980" i="4" s="1"/>
  <c r="G980" i="4" s="1"/>
  <c r="F980" i="4" s="1"/>
  <c r="F938" i="6" l="1"/>
  <c r="D938" i="6"/>
  <c r="E938" i="6" s="1"/>
  <c r="G938" i="6" s="1"/>
  <c r="B938" i="6"/>
  <c r="B946" i="5"/>
  <c r="D946" i="5"/>
  <c r="E946" i="5" s="1"/>
  <c r="G946" i="5" s="1"/>
  <c r="F946" i="5" s="1"/>
  <c r="H980" i="4"/>
  <c r="I980" i="4" s="1"/>
  <c r="C981" i="4" s="1"/>
  <c r="D981" i="4" s="1"/>
  <c r="E981" i="4" s="1"/>
  <c r="G981" i="4" s="1"/>
  <c r="D1095" i="2"/>
  <c r="E1095" i="2" s="1"/>
  <c r="G1095" i="2" s="1"/>
  <c r="F1095" i="2" s="1"/>
  <c r="H938" i="6" l="1"/>
  <c r="I938" i="6" s="1"/>
  <c r="C939" i="6" s="1"/>
  <c r="H946" i="5"/>
  <c r="I946" i="5" s="1"/>
  <c r="C947" i="5" s="1"/>
  <c r="B981" i="4"/>
  <c r="F981" i="4"/>
  <c r="H981" i="4" s="1"/>
  <c r="I981" i="4" s="1"/>
  <c r="C982" i="4" s="1"/>
  <c r="D982" i="4" s="1"/>
  <c r="E982" i="4" s="1"/>
  <c r="G982" i="4" s="1"/>
  <c r="H1095" i="2"/>
  <c r="I1095" i="2" s="1"/>
  <c r="C1096" i="2" s="1"/>
  <c r="B1096" i="2" s="1"/>
  <c r="F939" i="6" l="1"/>
  <c r="B939" i="6"/>
  <c r="D939" i="6"/>
  <c r="E939" i="6" s="1"/>
  <c r="G939" i="6" s="1"/>
  <c r="B947" i="5"/>
  <c r="D947" i="5"/>
  <c r="E947" i="5" s="1"/>
  <c r="G947" i="5" s="1"/>
  <c r="F982" i="4"/>
  <c r="H982" i="4" s="1"/>
  <c r="I982" i="4" s="1"/>
  <c r="C983" i="4" s="1"/>
  <c r="B982" i="4"/>
  <c r="D1096" i="2"/>
  <c r="E1096" i="2" s="1"/>
  <c r="G1096" i="2" s="1"/>
  <c r="F1096" i="2" s="1"/>
  <c r="H939" i="6" l="1"/>
  <c r="I939" i="6" s="1"/>
  <c r="C940" i="6" s="1"/>
  <c r="F947" i="5"/>
  <c r="H947" i="5" s="1"/>
  <c r="I947" i="5" s="1"/>
  <c r="C948" i="5" s="1"/>
  <c r="B983" i="4"/>
  <c r="D983" i="4"/>
  <c r="E983" i="4" s="1"/>
  <c r="G983" i="4" s="1"/>
  <c r="F983" i="4" s="1"/>
  <c r="H1096" i="2"/>
  <c r="I1096" i="2" s="1"/>
  <c r="C1097" i="2" s="1"/>
  <c r="B1097" i="2" s="1"/>
  <c r="F940" i="6" l="1"/>
  <c r="D940" i="6"/>
  <c r="E940" i="6" s="1"/>
  <c r="G940" i="6" s="1"/>
  <c r="B940" i="6"/>
  <c r="B948" i="5"/>
  <c r="D948" i="5"/>
  <c r="E948" i="5" s="1"/>
  <c r="G948" i="5" s="1"/>
  <c r="F948" i="5" s="1"/>
  <c r="H948" i="5" s="1"/>
  <c r="I948" i="5" s="1"/>
  <c r="C949" i="5" s="1"/>
  <c r="H983" i="4"/>
  <c r="I983" i="4" s="1"/>
  <c r="C984" i="4" s="1"/>
  <c r="B984" i="4" s="1"/>
  <c r="D1097" i="2"/>
  <c r="E1097" i="2" s="1"/>
  <c r="G1097" i="2" s="1"/>
  <c r="F1097" i="2" s="1"/>
  <c r="H940" i="6" l="1"/>
  <c r="I940" i="6" s="1"/>
  <c r="C941" i="6" s="1"/>
  <c r="B949" i="5"/>
  <c r="D949" i="5"/>
  <c r="E949" i="5" s="1"/>
  <c r="G949" i="5" s="1"/>
  <c r="F949" i="5" s="1"/>
  <c r="D984" i="4"/>
  <c r="E984" i="4" s="1"/>
  <c r="G984" i="4" s="1"/>
  <c r="H1097" i="2"/>
  <c r="I1097" i="2" s="1"/>
  <c r="C1098" i="2" s="1"/>
  <c r="F941" i="6" l="1"/>
  <c r="B941" i="6"/>
  <c r="D941" i="6"/>
  <c r="E941" i="6" s="1"/>
  <c r="G941" i="6" s="1"/>
  <c r="H949" i="5"/>
  <c r="I949" i="5" s="1"/>
  <c r="C950" i="5" s="1"/>
  <c r="D1098" i="2"/>
  <c r="E1098" i="2" s="1"/>
  <c r="G1098" i="2" s="1"/>
  <c r="F1098" i="2" s="1"/>
  <c r="H1098" i="2" s="1"/>
  <c r="I1098" i="2" s="1"/>
  <c r="C1099" i="2" s="1"/>
  <c r="B1099" i="2" s="1"/>
  <c r="B1098" i="2"/>
  <c r="F984" i="4"/>
  <c r="H984" i="4" s="1"/>
  <c r="I984" i="4" s="1"/>
  <c r="C985" i="4" s="1"/>
  <c r="B985" i="4" s="1"/>
  <c r="H941" i="6" l="1"/>
  <c r="I941" i="6" s="1"/>
  <c r="C942" i="6" s="1"/>
  <c r="B950" i="5"/>
  <c r="D950" i="5"/>
  <c r="E950" i="5" s="1"/>
  <c r="G950" i="5" s="1"/>
  <c r="F950" i="5" s="1"/>
  <c r="D985" i="4"/>
  <c r="E985" i="4" s="1"/>
  <c r="G985" i="4" s="1"/>
  <c r="F985" i="4" s="1"/>
  <c r="H985" i="4" s="1"/>
  <c r="I985" i="4" s="1"/>
  <c r="C986" i="4" s="1"/>
  <c r="B986" i="4" s="1"/>
  <c r="D1099" i="2"/>
  <c r="E1099" i="2" s="1"/>
  <c r="G1099" i="2" s="1"/>
  <c r="F1099" i="2" s="1"/>
  <c r="F942" i="6" l="1"/>
  <c r="D942" i="6"/>
  <c r="E942" i="6" s="1"/>
  <c r="G942" i="6" s="1"/>
  <c r="B942" i="6"/>
  <c r="H950" i="5"/>
  <c r="I950" i="5" s="1"/>
  <c r="C951" i="5" s="1"/>
  <c r="D986" i="4"/>
  <c r="E986" i="4" s="1"/>
  <c r="G986" i="4" s="1"/>
  <c r="F986" i="4" s="1"/>
  <c r="H1099" i="2"/>
  <c r="I1099" i="2" s="1"/>
  <c r="C1100" i="2" s="1"/>
  <c r="B1100" i="2" s="1"/>
  <c r="H942" i="6" l="1"/>
  <c r="I942" i="6" s="1"/>
  <c r="C943" i="6" s="1"/>
  <c r="D951" i="5"/>
  <c r="E951" i="5" s="1"/>
  <c r="G951" i="5" s="1"/>
  <c r="F951" i="5" s="1"/>
  <c r="H951" i="5" s="1"/>
  <c r="I951" i="5" s="1"/>
  <c r="C952" i="5" s="1"/>
  <c r="B951" i="5"/>
  <c r="H986" i="4"/>
  <c r="I986" i="4" s="1"/>
  <c r="C987" i="4" s="1"/>
  <c r="B987" i="4" s="1"/>
  <c r="D1100" i="2"/>
  <c r="E1100" i="2" s="1"/>
  <c r="G1100" i="2" s="1"/>
  <c r="F1100" i="2" s="1"/>
  <c r="F943" i="6" l="1"/>
  <c r="B943" i="6"/>
  <c r="D943" i="6"/>
  <c r="E943" i="6" s="1"/>
  <c r="G943" i="6" s="1"/>
  <c r="D952" i="5"/>
  <c r="E952" i="5" s="1"/>
  <c r="G952" i="5" s="1"/>
  <c r="F952" i="5" s="1"/>
  <c r="H952" i="5" s="1"/>
  <c r="I952" i="5" s="1"/>
  <c r="C953" i="5" s="1"/>
  <c r="B952" i="5"/>
  <c r="D987" i="4"/>
  <c r="E987" i="4" s="1"/>
  <c r="G987" i="4" s="1"/>
  <c r="F987" i="4" s="1"/>
  <c r="H1100" i="2"/>
  <c r="I1100" i="2" s="1"/>
  <c r="C1101" i="2" s="1"/>
  <c r="B1101" i="2" s="1"/>
  <c r="H943" i="6" l="1"/>
  <c r="I943" i="6" s="1"/>
  <c r="C944" i="6" s="1"/>
  <c r="D953" i="5"/>
  <c r="E953" i="5" s="1"/>
  <c r="G953" i="5" s="1"/>
  <c r="F953" i="5" s="1"/>
  <c r="B953" i="5"/>
  <c r="H987" i="4"/>
  <c r="I987" i="4" s="1"/>
  <c r="C988" i="4" s="1"/>
  <c r="B988" i="4" s="1"/>
  <c r="D1101" i="2"/>
  <c r="E1101" i="2" s="1"/>
  <c r="G1101" i="2" s="1"/>
  <c r="F1101" i="2" s="1"/>
  <c r="F944" i="6" l="1"/>
  <c r="B944" i="6"/>
  <c r="D944" i="6"/>
  <c r="E944" i="6" s="1"/>
  <c r="G944" i="6" s="1"/>
  <c r="H953" i="5"/>
  <c r="I953" i="5" s="1"/>
  <c r="C954" i="5" s="1"/>
  <c r="D988" i="4"/>
  <c r="E988" i="4" s="1"/>
  <c r="G988" i="4" s="1"/>
  <c r="F988" i="4" s="1"/>
  <c r="H1101" i="2"/>
  <c r="I1101" i="2" s="1"/>
  <c r="C1102" i="2" s="1"/>
  <c r="B1102" i="2" s="1"/>
  <c r="H944" i="6" l="1"/>
  <c r="I944" i="6" s="1"/>
  <c r="C945" i="6" s="1"/>
  <c r="D954" i="5"/>
  <c r="E954" i="5" s="1"/>
  <c r="G954" i="5" s="1"/>
  <c r="F954" i="5" s="1"/>
  <c r="H954" i="5" s="1"/>
  <c r="I954" i="5" s="1"/>
  <c r="C955" i="5" s="1"/>
  <c r="B954" i="5"/>
  <c r="H988" i="4"/>
  <c r="I988" i="4" s="1"/>
  <c r="C989" i="4" s="1"/>
  <c r="B989" i="4" s="1"/>
  <c r="D1102" i="2"/>
  <c r="E1102" i="2" s="1"/>
  <c r="G1102" i="2" s="1"/>
  <c r="F945" i="6" l="1"/>
  <c r="D945" i="6"/>
  <c r="E945" i="6" s="1"/>
  <c r="G945" i="6" s="1"/>
  <c r="B945" i="6"/>
  <c r="D955" i="5"/>
  <c r="E955" i="5" s="1"/>
  <c r="G955" i="5" s="1"/>
  <c r="F955" i="5" s="1"/>
  <c r="H955" i="5" s="1"/>
  <c r="I955" i="5" s="1"/>
  <c r="C956" i="5" s="1"/>
  <c r="B955" i="5"/>
  <c r="D989" i="4"/>
  <c r="E989" i="4" s="1"/>
  <c r="G989" i="4" s="1"/>
  <c r="F989" i="4" s="1"/>
  <c r="F1102" i="2"/>
  <c r="H1102" i="2" s="1"/>
  <c r="I1102" i="2" s="1"/>
  <c r="C1103" i="2" s="1"/>
  <c r="B1103" i="2" s="1"/>
  <c r="H945" i="6" l="1"/>
  <c r="I945" i="6" s="1"/>
  <c r="C946" i="6" s="1"/>
  <c r="D956" i="5"/>
  <c r="E956" i="5" s="1"/>
  <c r="G956" i="5" s="1"/>
  <c r="F956" i="5" s="1"/>
  <c r="H956" i="5" s="1"/>
  <c r="I956" i="5" s="1"/>
  <c r="C957" i="5" s="1"/>
  <c r="B956" i="5"/>
  <c r="H989" i="4"/>
  <c r="I989" i="4" s="1"/>
  <c r="C990" i="4" s="1"/>
  <c r="B990" i="4" s="1"/>
  <c r="D1103" i="2"/>
  <c r="E1103" i="2" s="1"/>
  <c r="G1103" i="2" s="1"/>
  <c r="F1103" i="2" s="1"/>
  <c r="H1103" i="2" s="1"/>
  <c r="I1103" i="2" s="1"/>
  <c r="C1104" i="2" s="1"/>
  <c r="B1104" i="2" s="1"/>
  <c r="F946" i="6" l="1"/>
  <c r="D946" i="6"/>
  <c r="E946" i="6" s="1"/>
  <c r="G946" i="6" s="1"/>
  <c r="B946" i="6"/>
  <c r="B957" i="5"/>
  <c r="D957" i="5"/>
  <c r="E957" i="5" s="1"/>
  <c r="G957" i="5" s="1"/>
  <c r="F957" i="5" s="1"/>
  <c r="D990" i="4"/>
  <c r="E990" i="4" s="1"/>
  <c r="G990" i="4" s="1"/>
  <c r="F990" i="4" s="1"/>
  <c r="D1104" i="2"/>
  <c r="E1104" i="2" s="1"/>
  <c r="G1104" i="2" s="1"/>
  <c r="F1104" i="2" s="1"/>
  <c r="H1104" i="2" s="1"/>
  <c r="I1104" i="2" s="1"/>
  <c r="C1105" i="2" s="1"/>
  <c r="B1105" i="2" s="1"/>
  <c r="H946" i="6" l="1"/>
  <c r="I946" i="6" s="1"/>
  <c r="C947" i="6" s="1"/>
  <c r="H957" i="5"/>
  <c r="I957" i="5" s="1"/>
  <c r="C958" i="5" s="1"/>
  <c r="H990" i="4"/>
  <c r="I990" i="4" s="1"/>
  <c r="C991" i="4" s="1"/>
  <c r="B991" i="4" s="1"/>
  <c r="D1105" i="2"/>
  <c r="E1105" i="2" s="1"/>
  <c r="G1105" i="2" s="1"/>
  <c r="F947" i="6" l="1"/>
  <c r="B947" i="6"/>
  <c r="D947" i="6"/>
  <c r="E947" i="6" s="1"/>
  <c r="G947" i="6" s="1"/>
  <c r="D958" i="5"/>
  <c r="E958" i="5" s="1"/>
  <c r="G958" i="5" s="1"/>
  <c r="F958" i="5" s="1"/>
  <c r="B958" i="5"/>
  <c r="D991" i="4"/>
  <c r="E991" i="4" s="1"/>
  <c r="G991" i="4" s="1"/>
  <c r="F991" i="4" s="1"/>
  <c r="F1105" i="2"/>
  <c r="H1105" i="2" s="1"/>
  <c r="I1105" i="2" s="1"/>
  <c r="C1106" i="2" s="1"/>
  <c r="B1106" i="2" s="1"/>
  <c r="H947" i="6" l="1"/>
  <c r="I947" i="6" s="1"/>
  <c r="C948" i="6" s="1"/>
  <c r="H958" i="5"/>
  <c r="I958" i="5" s="1"/>
  <c r="C959" i="5" s="1"/>
  <c r="H991" i="4"/>
  <c r="I991" i="4" s="1"/>
  <c r="C992" i="4" s="1"/>
  <c r="B992" i="4" s="1"/>
  <c r="D1106" i="2"/>
  <c r="E1106" i="2" s="1"/>
  <c r="G1106" i="2" s="1"/>
  <c r="F948" i="6" l="1"/>
  <c r="B948" i="6"/>
  <c r="D948" i="6"/>
  <c r="E948" i="6" s="1"/>
  <c r="G948" i="6" s="1"/>
  <c r="D959" i="5"/>
  <c r="E959" i="5" s="1"/>
  <c r="G959" i="5" s="1"/>
  <c r="F959" i="5" s="1"/>
  <c r="H959" i="5" s="1"/>
  <c r="I959" i="5" s="1"/>
  <c r="C960" i="5" s="1"/>
  <c r="B959" i="5"/>
  <c r="D992" i="4"/>
  <c r="E992" i="4" s="1"/>
  <c r="G992" i="4" s="1"/>
  <c r="F992" i="4" s="1"/>
  <c r="F1106" i="2"/>
  <c r="H1106" i="2" s="1"/>
  <c r="I1106" i="2" s="1"/>
  <c r="C1107" i="2" s="1"/>
  <c r="B1107" i="2" s="1"/>
  <c r="H948" i="6" l="1"/>
  <c r="I948" i="6" s="1"/>
  <c r="C949" i="6" s="1"/>
  <c r="B960" i="5"/>
  <c r="D960" i="5"/>
  <c r="E960" i="5" s="1"/>
  <c r="G960" i="5" s="1"/>
  <c r="F960" i="5" s="1"/>
  <c r="H992" i="4"/>
  <c r="I992" i="4" s="1"/>
  <c r="C993" i="4" s="1"/>
  <c r="B993" i="4" s="1"/>
  <c r="D1107" i="2"/>
  <c r="E1107" i="2" s="1"/>
  <c r="G1107" i="2" s="1"/>
  <c r="F1107" i="2" s="1"/>
  <c r="H1107" i="2" s="1"/>
  <c r="I1107" i="2" s="1"/>
  <c r="C1108" i="2" s="1"/>
  <c r="B1108" i="2" s="1"/>
  <c r="F949" i="6" l="1"/>
  <c r="D949" i="6"/>
  <c r="E949" i="6" s="1"/>
  <c r="G949" i="6" s="1"/>
  <c r="B949" i="6"/>
  <c r="H960" i="5"/>
  <c r="I960" i="5" s="1"/>
  <c r="C961" i="5" s="1"/>
  <c r="D993" i="4"/>
  <c r="E993" i="4" s="1"/>
  <c r="G993" i="4" s="1"/>
  <c r="F993" i="4" s="1"/>
  <c r="D1108" i="2"/>
  <c r="E1108" i="2" s="1"/>
  <c r="G1108" i="2" s="1"/>
  <c r="F1108" i="2" s="1"/>
  <c r="H1108" i="2" s="1"/>
  <c r="I1108" i="2" s="1"/>
  <c r="C1109" i="2" s="1"/>
  <c r="B1109" i="2" s="1"/>
  <c r="H949" i="6" l="1"/>
  <c r="I949" i="6" s="1"/>
  <c r="C950" i="6" s="1"/>
  <c r="B961" i="5"/>
  <c r="D961" i="5"/>
  <c r="E961" i="5" s="1"/>
  <c r="G961" i="5" s="1"/>
  <c r="F961" i="5" s="1"/>
  <c r="H993" i="4"/>
  <c r="I993" i="4" s="1"/>
  <c r="C994" i="4" s="1"/>
  <c r="B994" i="4" s="1"/>
  <c r="D1109" i="2"/>
  <c r="E1109" i="2" s="1"/>
  <c r="G1109" i="2" s="1"/>
  <c r="F1109" i="2" s="1"/>
  <c r="F950" i="6" l="1"/>
  <c r="D950" i="6"/>
  <c r="E950" i="6" s="1"/>
  <c r="G950" i="6" s="1"/>
  <c r="B950" i="6"/>
  <c r="H961" i="5"/>
  <c r="I961" i="5" s="1"/>
  <c r="C962" i="5" s="1"/>
  <c r="D994" i="4"/>
  <c r="E994" i="4" s="1"/>
  <c r="G994" i="4" s="1"/>
  <c r="F994" i="4" s="1"/>
  <c r="H1109" i="2"/>
  <c r="I1109" i="2" s="1"/>
  <c r="C1110" i="2" s="1"/>
  <c r="B1110" i="2" s="1"/>
  <c r="H950" i="6" l="1"/>
  <c r="I950" i="6" s="1"/>
  <c r="C951" i="6" s="1"/>
  <c r="B962" i="5"/>
  <c r="D962" i="5"/>
  <c r="E962" i="5" s="1"/>
  <c r="G962" i="5" s="1"/>
  <c r="F962" i="5" s="1"/>
  <c r="H962" i="5" s="1"/>
  <c r="I962" i="5" s="1"/>
  <c r="C963" i="5" s="1"/>
  <c r="H994" i="4"/>
  <c r="I994" i="4" s="1"/>
  <c r="C995" i="4" s="1"/>
  <c r="B995" i="4" s="1"/>
  <c r="D1110" i="2"/>
  <c r="E1110" i="2" s="1"/>
  <c r="G1110" i="2" s="1"/>
  <c r="F1110" i="2" s="1"/>
  <c r="F951" i="6" l="1"/>
  <c r="D951" i="6"/>
  <c r="E951" i="6" s="1"/>
  <c r="G951" i="6" s="1"/>
  <c r="B951" i="6"/>
  <c r="D963" i="5"/>
  <c r="E963" i="5" s="1"/>
  <c r="G963" i="5" s="1"/>
  <c r="F963" i="5" s="1"/>
  <c r="B963" i="5"/>
  <c r="D995" i="4"/>
  <c r="E995" i="4" s="1"/>
  <c r="G995" i="4" s="1"/>
  <c r="F995" i="4" s="1"/>
  <c r="H1110" i="2"/>
  <c r="I1110" i="2" s="1"/>
  <c r="C1111" i="2" s="1"/>
  <c r="B1111" i="2" s="1"/>
  <c r="H951" i="6" l="1"/>
  <c r="I951" i="6" s="1"/>
  <c r="C952" i="6" s="1"/>
  <c r="H963" i="5"/>
  <c r="I963" i="5" s="1"/>
  <c r="C964" i="5" s="1"/>
  <c r="H995" i="4"/>
  <c r="I995" i="4" s="1"/>
  <c r="C996" i="4" s="1"/>
  <c r="B996" i="4" s="1"/>
  <c r="D1111" i="2"/>
  <c r="E1111" i="2" s="1"/>
  <c r="G1111" i="2" s="1"/>
  <c r="F1111" i="2" s="1"/>
  <c r="F952" i="6" l="1"/>
  <c r="B952" i="6"/>
  <c r="D952" i="6"/>
  <c r="E952" i="6" s="1"/>
  <c r="G952" i="6" s="1"/>
  <c r="B964" i="5"/>
  <c r="D964" i="5"/>
  <c r="E964" i="5" s="1"/>
  <c r="G964" i="5" s="1"/>
  <c r="F964" i="5" s="1"/>
  <c r="D996" i="4"/>
  <c r="E996" i="4" s="1"/>
  <c r="G996" i="4" s="1"/>
  <c r="F996" i="4" s="1"/>
  <c r="H1111" i="2"/>
  <c r="I1111" i="2" s="1"/>
  <c r="C1112" i="2" s="1"/>
  <c r="H952" i="6" l="1"/>
  <c r="I952" i="6" s="1"/>
  <c r="C953" i="6" s="1"/>
  <c r="H964" i="5"/>
  <c r="I964" i="5" s="1"/>
  <c r="C965" i="5" s="1"/>
  <c r="D1112" i="2"/>
  <c r="E1112" i="2" s="1"/>
  <c r="G1112" i="2" s="1"/>
  <c r="F1112" i="2" s="1"/>
  <c r="B1112" i="2"/>
  <c r="H996" i="4"/>
  <c r="I996" i="4" s="1"/>
  <c r="C997" i="4" s="1"/>
  <c r="B997" i="4" s="1"/>
  <c r="F953" i="6" l="1"/>
  <c r="B953" i="6"/>
  <c r="D953" i="6"/>
  <c r="E953" i="6" s="1"/>
  <c r="G953" i="6" s="1"/>
  <c r="B965" i="5"/>
  <c r="D965" i="5"/>
  <c r="E965" i="5" s="1"/>
  <c r="G965" i="5" s="1"/>
  <c r="F965" i="5" s="1"/>
  <c r="H1112" i="2"/>
  <c r="I1112" i="2" s="1"/>
  <c r="C1113" i="2" s="1"/>
  <c r="B1113" i="2" s="1"/>
  <c r="D997" i="4"/>
  <c r="E997" i="4" s="1"/>
  <c r="G997" i="4" s="1"/>
  <c r="F997" i="4" s="1"/>
  <c r="H953" i="6" l="1"/>
  <c r="I953" i="6" s="1"/>
  <c r="C954" i="6" s="1"/>
  <c r="H965" i="5"/>
  <c r="I965" i="5" s="1"/>
  <c r="C966" i="5" s="1"/>
  <c r="D1113" i="2"/>
  <c r="E1113" i="2" s="1"/>
  <c r="G1113" i="2" s="1"/>
  <c r="F1113" i="2" s="1"/>
  <c r="H1113" i="2" s="1"/>
  <c r="I1113" i="2" s="1"/>
  <c r="C1114" i="2" s="1"/>
  <c r="B1114" i="2" s="1"/>
  <c r="H997" i="4"/>
  <c r="I997" i="4" s="1"/>
  <c r="C998" i="4" s="1"/>
  <c r="B998" i="4" s="1"/>
  <c r="F954" i="6" l="1"/>
  <c r="B954" i="6"/>
  <c r="D954" i="6"/>
  <c r="E954" i="6" s="1"/>
  <c r="G954" i="6" s="1"/>
  <c r="B966" i="5"/>
  <c r="D966" i="5"/>
  <c r="E966" i="5" s="1"/>
  <c r="G966" i="5" s="1"/>
  <c r="F966" i="5" s="1"/>
  <c r="D1114" i="2"/>
  <c r="E1114" i="2" s="1"/>
  <c r="G1114" i="2" s="1"/>
  <c r="F1114" i="2" s="1"/>
  <c r="H1114" i="2" s="1"/>
  <c r="I1114" i="2" s="1"/>
  <c r="C1115" i="2" s="1"/>
  <c r="B1115" i="2" s="1"/>
  <c r="D998" i="4"/>
  <c r="E998" i="4" s="1"/>
  <c r="G998" i="4" s="1"/>
  <c r="F998" i="4" s="1"/>
  <c r="H954" i="6" l="1"/>
  <c r="I954" i="6" s="1"/>
  <c r="C955" i="6" s="1"/>
  <c r="H966" i="5"/>
  <c r="I966" i="5" s="1"/>
  <c r="C967" i="5" s="1"/>
  <c r="H998" i="4"/>
  <c r="I998" i="4" s="1"/>
  <c r="C999" i="4" s="1"/>
  <c r="B999" i="4" s="1"/>
  <c r="D1115" i="2"/>
  <c r="E1115" i="2" s="1"/>
  <c r="G1115" i="2" s="1"/>
  <c r="F1115" i="2" s="1"/>
  <c r="H1115" i="2" s="1"/>
  <c r="I1115" i="2" s="1"/>
  <c r="C1116" i="2" s="1"/>
  <c r="F955" i="6" l="1"/>
  <c r="B955" i="6"/>
  <c r="D955" i="6"/>
  <c r="E955" i="6" s="1"/>
  <c r="G955" i="6" s="1"/>
  <c r="B967" i="5"/>
  <c r="D967" i="5"/>
  <c r="E967" i="5" s="1"/>
  <c r="G967" i="5" s="1"/>
  <c r="F967" i="5" s="1"/>
  <c r="D1116" i="2"/>
  <c r="E1116" i="2" s="1"/>
  <c r="G1116" i="2" s="1"/>
  <c r="F1116" i="2" s="1"/>
  <c r="B1116" i="2"/>
  <c r="D999" i="4"/>
  <c r="E999" i="4" s="1"/>
  <c r="G999" i="4" s="1"/>
  <c r="F999" i="4" s="1"/>
  <c r="H955" i="6" l="1"/>
  <c r="I955" i="6" s="1"/>
  <c r="C956" i="6" s="1"/>
  <c r="H967" i="5"/>
  <c r="I967" i="5" s="1"/>
  <c r="C968" i="5" s="1"/>
  <c r="H1116" i="2"/>
  <c r="I1116" i="2" s="1"/>
  <c r="C1117" i="2" s="1"/>
  <c r="B1117" i="2" s="1"/>
  <c r="H999" i="4"/>
  <c r="I999" i="4" s="1"/>
  <c r="C1000" i="4" s="1"/>
  <c r="B1000" i="4" s="1"/>
  <c r="F956" i="6" l="1"/>
  <c r="D956" i="6"/>
  <c r="E956" i="6" s="1"/>
  <c r="G956" i="6" s="1"/>
  <c r="B956" i="6"/>
  <c r="B968" i="5"/>
  <c r="D968" i="5"/>
  <c r="E968" i="5" s="1"/>
  <c r="G968" i="5" s="1"/>
  <c r="F968" i="5" s="1"/>
  <c r="D1117" i="2"/>
  <c r="E1117" i="2" s="1"/>
  <c r="G1117" i="2" s="1"/>
  <c r="F1117" i="2" s="1"/>
  <c r="H1117" i="2" s="1"/>
  <c r="I1117" i="2" s="1"/>
  <c r="C1118" i="2" s="1"/>
  <c r="B1118" i="2" s="1"/>
  <c r="D1000" i="4"/>
  <c r="E1000" i="4" s="1"/>
  <c r="G1000" i="4" s="1"/>
  <c r="F1000" i="4" s="1"/>
  <c r="H956" i="6" l="1"/>
  <c r="I956" i="6" s="1"/>
  <c r="C957" i="6" s="1"/>
  <c r="H968" i="5"/>
  <c r="I968" i="5" s="1"/>
  <c r="C969" i="5" s="1"/>
  <c r="H1000" i="4"/>
  <c r="I1000" i="4" s="1"/>
  <c r="C1001" i="4" s="1"/>
  <c r="B1001" i="4" s="1"/>
  <c r="D1118" i="2"/>
  <c r="E1118" i="2" s="1"/>
  <c r="G1118" i="2" s="1"/>
  <c r="F1118" i="2" s="1"/>
  <c r="F957" i="6" l="1"/>
  <c r="D957" i="6"/>
  <c r="E957" i="6" s="1"/>
  <c r="G957" i="6" s="1"/>
  <c r="B957" i="6"/>
  <c r="D969" i="5"/>
  <c r="E969" i="5" s="1"/>
  <c r="G969" i="5" s="1"/>
  <c r="F969" i="5" s="1"/>
  <c r="B969" i="5"/>
  <c r="D1001" i="4"/>
  <c r="E1001" i="4" s="1"/>
  <c r="G1001" i="4" s="1"/>
  <c r="F1001" i="4" s="1"/>
  <c r="H1001" i="4" s="1"/>
  <c r="I1001" i="4" s="1"/>
  <c r="C1002" i="4" s="1"/>
  <c r="B1002" i="4" s="1"/>
  <c r="H1118" i="2"/>
  <c r="I1118" i="2" s="1"/>
  <c r="C1119" i="2" s="1"/>
  <c r="H957" i="6" l="1"/>
  <c r="I957" i="6" s="1"/>
  <c r="C958" i="6" s="1"/>
  <c r="H969" i="5"/>
  <c r="I969" i="5" s="1"/>
  <c r="C970" i="5" s="1"/>
  <c r="D1119" i="2"/>
  <c r="E1119" i="2" s="1"/>
  <c r="G1119" i="2" s="1"/>
  <c r="F1119" i="2" s="1"/>
  <c r="H1119" i="2" s="1"/>
  <c r="I1119" i="2" s="1"/>
  <c r="C1120" i="2" s="1"/>
  <c r="B1120" i="2" s="1"/>
  <c r="B1119" i="2"/>
  <c r="D1002" i="4"/>
  <c r="E1002" i="4" s="1"/>
  <c r="G1002" i="4" s="1"/>
  <c r="F1002" i="4" s="1"/>
  <c r="F958" i="6" l="1"/>
  <c r="D958" i="6"/>
  <c r="E958" i="6" s="1"/>
  <c r="G958" i="6" s="1"/>
  <c r="B958" i="6"/>
  <c r="D970" i="5"/>
  <c r="E970" i="5" s="1"/>
  <c r="G970" i="5" s="1"/>
  <c r="F970" i="5" s="1"/>
  <c r="H970" i="5" s="1"/>
  <c r="I970" i="5" s="1"/>
  <c r="C971" i="5" s="1"/>
  <c r="B970" i="5"/>
  <c r="H1002" i="4"/>
  <c r="I1002" i="4" s="1"/>
  <c r="C1003" i="4" s="1"/>
  <c r="B1003" i="4" s="1"/>
  <c r="D1120" i="2"/>
  <c r="E1120" i="2" s="1"/>
  <c r="G1120" i="2" s="1"/>
  <c r="F1120" i="2" s="1"/>
  <c r="H958" i="6" l="1"/>
  <c r="I958" i="6" s="1"/>
  <c r="C959" i="6" s="1"/>
  <c r="B971" i="5"/>
  <c r="D971" i="5"/>
  <c r="E971" i="5" s="1"/>
  <c r="G971" i="5" s="1"/>
  <c r="F971" i="5" s="1"/>
  <c r="H971" i="5" s="1"/>
  <c r="I971" i="5" s="1"/>
  <c r="C972" i="5" s="1"/>
  <c r="H1120" i="2"/>
  <c r="I1120" i="2" s="1"/>
  <c r="C1121" i="2" s="1"/>
  <c r="D1003" i="4"/>
  <c r="E1003" i="4" s="1"/>
  <c r="G1003" i="4" s="1"/>
  <c r="F1003" i="4" s="1"/>
  <c r="F959" i="6" l="1"/>
  <c r="D959" i="6"/>
  <c r="E959" i="6" s="1"/>
  <c r="G959" i="6" s="1"/>
  <c r="B959" i="6"/>
  <c r="D972" i="5"/>
  <c r="E972" i="5" s="1"/>
  <c r="G972" i="5" s="1"/>
  <c r="F972" i="5" s="1"/>
  <c r="B972" i="5"/>
  <c r="D1121" i="2"/>
  <c r="E1121" i="2" s="1"/>
  <c r="G1121" i="2" s="1"/>
  <c r="F1121" i="2" s="1"/>
  <c r="B1121" i="2"/>
  <c r="H1003" i="4"/>
  <c r="I1003" i="4" s="1"/>
  <c r="C1004" i="4" s="1"/>
  <c r="B1004" i="4" s="1"/>
  <c r="H959" i="6" l="1"/>
  <c r="I959" i="6" s="1"/>
  <c r="C960" i="6" s="1"/>
  <c r="H972" i="5"/>
  <c r="I972" i="5" s="1"/>
  <c r="C973" i="5" s="1"/>
  <c r="H1121" i="2"/>
  <c r="I1121" i="2" s="1"/>
  <c r="C1122" i="2" s="1"/>
  <c r="B1122" i="2" s="1"/>
  <c r="D1004" i="4"/>
  <c r="E1004" i="4" s="1"/>
  <c r="G1004" i="4" s="1"/>
  <c r="F1004" i="4" s="1"/>
  <c r="F960" i="6" l="1"/>
  <c r="D960" i="6"/>
  <c r="E960" i="6" s="1"/>
  <c r="G960" i="6" s="1"/>
  <c r="B960" i="6"/>
  <c r="D973" i="5"/>
  <c r="E973" i="5" s="1"/>
  <c r="G973" i="5" s="1"/>
  <c r="F973" i="5" s="1"/>
  <c r="B973" i="5"/>
  <c r="D1122" i="2"/>
  <c r="E1122" i="2" s="1"/>
  <c r="G1122" i="2" s="1"/>
  <c r="F1122" i="2" s="1"/>
  <c r="H1122" i="2" s="1"/>
  <c r="I1122" i="2" s="1"/>
  <c r="C1123" i="2" s="1"/>
  <c r="H1004" i="4"/>
  <c r="I1004" i="4" s="1"/>
  <c r="C1005" i="4" s="1"/>
  <c r="B1005" i="4" s="1"/>
  <c r="H960" i="6" l="1"/>
  <c r="I960" i="6" s="1"/>
  <c r="C961" i="6" s="1"/>
  <c r="H973" i="5"/>
  <c r="I973" i="5" s="1"/>
  <c r="C974" i="5" s="1"/>
  <c r="D1123" i="2"/>
  <c r="E1123" i="2" s="1"/>
  <c r="G1123" i="2" s="1"/>
  <c r="F1123" i="2" s="1"/>
  <c r="B1123" i="2"/>
  <c r="D1005" i="4"/>
  <c r="E1005" i="4" s="1"/>
  <c r="G1005" i="4" s="1"/>
  <c r="F1005" i="4" s="1"/>
  <c r="F961" i="6" l="1"/>
  <c r="B961" i="6"/>
  <c r="D961" i="6"/>
  <c r="E961" i="6" s="1"/>
  <c r="G961" i="6" s="1"/>
  <c r="D974" i="5"/>
  <c r="E974" i="5" s="1"/>
  <c r="G974" i="5" s="1"/>
  <c r="F974" i="5" s="1"/>
  <c r="B974" i="5"/>
  <c r="H1123" i="2"/>
  <c r="I1123" i="2" s="1"/>
  <c r="C1124" i="2" s="1"/>
  <c r="H1005" i="4"/>
  <c r="I1005" i="4" s="1"/>
  <c r="C1006" i="4" s="1"/>
  <c r="B1006" i="4" s="1"/>
  <c r="H961" i="6" l="1"/>
  <c r="I961" i="6" s="1"/>
  <c r="C962" i="6" s="1"/>
  <c r="H974" i="5"/>
  <c r="I974" i="5" s="1"/>
  <c r="C975" i="5" s="1"/>
  <c r="D1124" i="2"/>
  <c r="E1124" i="2" s="1"/>
  <c r="G1124" i="2" s="1"/>
  <c r="F1124" i="2" s="1"/>
  <c r="B1124" i="2"/>
  <c r="D1006" i="4"/>
  <c r="E1006" i="4" s="1"/>
  <c r="G1006" i="4" s="1"/>
  <c r="F1006" i="4" s="1"/>
  <c r="F962" i="6" l="1"/>
  <c r="B962" i="6"/>
  <c r="D962" i="6"/>
  <c r="E962" i="6" s="1"/>
  <c r="G962" i="6" s="1"/>
  <c r="B975" i="5"/>
  <c r="D975" i="5"/>
  <c r="E975" i="5" s="1"/>
  <c r="G975" i="5" s="1"/>
  <c r="F975" i="5" s="1"/>
  <c r="H1124" i="2"/>
  <c r="I1124" i="2" s="1"/>
  <c r="C1125" i="2" s="1"/>
  <c r="D1125" i="2" s="1"/>
  <c r="E1125" i="2" s="1"/>
  <c r="G1125" i="2" s="1"/>
  <c r="F1125" i="2" s="1"/>
  <c r="H1125" i="2" s="1"/>
  <c r="I1125" i="2" s="1"/>
  <c r="C1126" i="2" s="1"/>
  <c r="B1126" i="2" s="1"/>
  <c r="H1006" i="4"/>
  <c r="I1006" i="4" s="1"/>
  <c r="C1007" i="4" s="1"/>
  <c r="B1007" i="4" s="1"/>
  <c r="H962" i="6" l="1"/>
  <c r="I962" i="6" s="1"/>
  <c r="C963" i="6" s="1"/>
  <c r="H975" i="5"/>
  <c r="I975" i="5" s="1"/>
  <c r="C976" i="5" s="1"/>
  <c r="B1125" i="2"/>
  <c r="D1007" i="4"/>
  <c r="E1007" i="4" s="1"/>
  <c r="G1007" i="4" s="1"/>
  <c r="F1007" i="4" s="1"/>
  <c r="D1126" i="2"/>
  <c r="E1126" i="2" s="1"/>
  <c r="G1126" i="2" s="1"/>
  <c r="F1126" i="2" s="1"/>
  <c r="F963" i="6" l="1"/>
  <c r="B963" i="6"/>
  <c r="D963" i="6"/>
  <c r="E963" i="6" s="1"/>
  <c r="G963" i="6" s="1"/>
  <c r="B976" i="5"/>
  <c r="D976" i="5"/>
  <c r="E976" i="5" s="1"/>
  <c r="G976" i="5" s="1"/>
  <c r="F976" i="5" s="1"/>
  <c r="H976" i="5" s="1"/>
  <c r="I976" i="5" s="1"/>
  <c r="C977" i="5" s="1"/>
  <c r="H1126" i="2"/>
  <c r="I1126" i="2" s="1"/>
  <c r="C1127" i="2" s="1"/>
  <c r="B1127" i="2" s="1"/>
  <c r="H1007" i="4"/>
  <c r="I1007" i="4" s="1"/>
  <c r="C1008" i="4" s="1"/>
  <c r="B1008" i="4" s="1"/>
  <c r="H963" i="6" l="1"/>
  <c r="I963" i="6" s="1"/>
  <c r="C964" i="6" s="1"/>
  <c r="B977" i="5"/>
  <c r="D977" i="5"/>
  <c r="E977" i="5" s="1"/>
  <c r="G977" i="5" s="1"/>
  <c r="F977" i="5" s="1"/>
  <c r="D1127" i="2"/>
  <c r="E1127" i="2" s="1"/>
  <c r="G1127" i="2" s="1"/>
  <c r="D1008" i="4"/>
  <c r="E1008" i="4" s="1"/>
  <c r="G1008" i="4" s="1"/>
  <c r="F1008" i="4" s="1"/>
  <c r="F964" i="6" l="1"/>
  <c r="B964" i="6"/>
  <c r="D964" i="6"/>
  <c r="E964" i="6" s="1"/>
  <c r="G964" i="6" s="1"/>
  <c r="H977" i="5"/>
  <c r="I977" i="5" s="1"/>
  <c r="C978" i="5" s="1"/>
  <c r="F1127" i="2"/>
  <c r="H1127" i="2" s="1"/>
  <c r="I1127" i="2" s="1"/>
  <c r="C1128" i="2" s="1"/>
  <c r="B1128" i="2" s="1"/>
  <c r="H1008" i="4"/>
  <c r="I1008" i="4" s="1"/>
  <c r="C1009" i="4" s="1"/>
  <c r="B1009" i="4" s="1"/>
  <c r="H964" i="6" l="1"/>
  <c r="I964" i="6" s="1"/>
  <c r="C965" i="6" s="1"/>
  <c r="D965" i="6" s="1"/>
  <c r="E965" i="6" s="1"/>
  <c r="G965" i="6" s="1"/>
  <c r="B978" i="5"/>
  <c r="D978" i="5"/>
  <c r="E978" i="5" s="1"/>
  <c r="G978" i="5" s="1"/>
  <c r="F978" i="5" s="1"/>
  <c r="D1128" i="2"/>
  <c r="E1128" i="2" s="1"/>
  <c r="G1128" i="2" s="1"/>
  <c r="F1128" i="2" s="1"/>
  <c r="H1128" i="2" s="1"/>
  <c r="I1128" i="2" s="1"/>
  <c r="C1129" i="2" s="1"/>
  <c r="B1129" i="2" s="1"/>
  <c r="D1009" i="4"/>
  <c r="E1009" i="4" s="1"/>
  <c r="G1009" i="4" s="1"/>
  <c r="F1009" i="4" s="1"/>
  <c r="B965" i="6" l="1"/>
  <c r="F965" i="6"/>
  <c r="H965" i="6" s="1"/>
  <c r="I965" i="6" s="1"/>
  <c r="C966" i="6" s="1"/>
  <c r="H978" i="5"/>
  <c r="I978" i="5" s="1"/>
  <c r="C979" i="5" s="1"/>
  <c r="D1129" i="2"/>
  <c r="E1129" i="2" s="1"/>
  <c r="G1129" i="2" s="1"/>
  <c r="H1009" i="4"/>
  <c r="I1009" i="4" s="1"/>
  <c r="C1010" i="4" s="1"/>
  <c r="B1010" i="4" s="1"/>
  <c r="F966" i="6" l="1"/>
  <c r="D966" i="6"/>
  <c r="E966" i="6" s="1"/>
  <c r="G966" i="6" s="1"/>
  <c r="B966" i="6"/>
  <c r="D979" i="5"/>
  <c r="E979" i="5" s="1"/>
  <c r="G979" i="5" s="1"/>
  <c r="F979" i="5" s="1"/>
  <c r="B979" i="5"/>
  <c r="F1129" i="2"/>
  <c r="H1129" i="2" s="1"/>
  <c r="I1129" i="2" s="1"/>
  <c r="C1130" i="2" s="1"/>
  <c r="B1130" i="2" s="1"/>
  <c r="D1010" i="4"/>
  <c r="E1010" i="4" s="1"/>
  <c r="G1010" i="4" s="1"/>
  <c r="F1010" i="4" s="1"/>
  <c r="H966" i="6" l="1"/>
  <c r="I966" i="6" s="1"/>
  <c r="C967" i="6" s="1"/>
  <c r="H979" i="5"/>
  <c r="I979" i="5" s="1"/>
  <c r="C980" i="5" s="1"/>
  <c r="D1130" i="2"/>
  <c r="E1130" i="2" s="1"/>
  <c r="G1130" i="2" s="1"/>
  <c r="F1130" i="2" s="1"/>
  <c r="H1010" i="4"/>
  <c r="I1010" i="4" s="1"/>
  <c r="C1011" i="4" s="1"/>
  <c r="B1011" i="4" s="1"/>
  <c r="F967" i="6" l="1"/>
  <c r="D967" i="6"/>
  <c r="E967" i="6" s="1"/>
  <c r="G967" i="6" s="1"/>
  <c r="B967" i="6"/>
  <c r="B980" i="5"/>
  <c r="D980" i="5"/>
  <c r="E980" i="5" s="1"/>
  <c r="G980" i="5" s="1"/>
  <c r="F980" i="5" s="1"/>
  <c r="H1130" i="2"/>
  <c r="I1130" i="2" s="1"/>
  <c r="C1131" i="2" s="1"/>
  <c r="B1131" i="2" s="1"/>
  <c r="D1011" i="4"/>
  <c r="E1011" i="4" s="1"/>
  <c r="G1011" i="4" s="1"/>
  <c r="F1011" i="4" s="1"/>
  <c r="H967" i="6" l="1"/>
  <c r="I967" i="6" s="1"/>
  <c r="C968" i="6" s="1"/>
  <c r="H980" i="5"/>
  <c r="I980" i="5" s="1"/>
  <c r="C981" i="5" s="1"/>
  <c r="D1131" i="2"/>
  <c r="E1131" i="2" s="1"/>
  <c r="G1131" i="2" s="1"/>
  <c r="F1131" i="2" s="1"/>
  <c r="H1131" i="2" s="1"/>
  <c r="I1131" i="2" s="1"/>
  <c r="C1132" i="2" s="1"/>
  <c r="B1132" i="2" s="1"/>
  <c r="H1011" i="4"/>
  <c r="I1011" i="4" s="1"/>
  <c r="C1012" i="4" s="1"/>
  <c r="B1012" i="4" s="1"/>
  <c r="F968" i="6" l="1"/>
  <c r="D968" i="6"/>
  <c r="E968" i="6" s="1"/>
  <c r="G968" i="6" s="1"/>
  <c r="B968" i="6"/>
  <c r="B981" i="5"/>
  <c r="D981" i="5"/>
  <c r="E981" i="5" s="1"/>
  <c r="G981" i="5" s="1"/>
  <c r="F981" i="5" s="1"/>
  <c r="D1132" i="2"/>
  <c r="E1132" i="2" s="1"/>
  <c r="G1132" i="2" s="1"/>
  <c r="F1132" i="2" s="1"/>
  <c r="H1132" i="2" s="1"/>
  <c r="I1132" i="2" s="1"/>
  <c r="C1133" i="2" s="1"/>
  <c r="D1012" i="4"/>
  <c r="E1012" i="4" s="1"/>
  <c r="G1012" i="4" s="1"/>
  <c r="F1012" i="4" s="1"/>
  <c r="H968" i="6" l="1"/>
  <c r="I968" i="6" s="1"/>
  <c r="C969" i="6" s="1"/>
  <c r="H981" i="5"/>
  <c r="I981" i="5" s="1"/>
  <c r="C982" i="5" s="1"/>
  <c r="D1133" i="2"/>
  <c r="E1133" i="2" s="1"/>
  <c r="G1133" i="2" s="1"/>
  <c r="F1133" i="2" s="1"/>
  <c r="B1133" i="2"/>
  <c r="H1012" i="4"/>
  <c r="I1012" i="4" s="1"/>
  <c r="C1013" i="4" s="1"/>
  <c r="B1013" i="4" s="1"/>
  <c r="F969" i="6" l="1"/>
  <c r="D969" i="6"/>
  <c r="E969" i="6" s="1"/>
  <c r="G969" i="6" s="1"/>
  <c r="B969" i="6"/>
  <c r="D982" i="5"/>
  <c r="E982" i="5" s="1"/>
  <c r="G982" i="5" s="1"/>
  <c r="F982" i="5" s="1"/>
  <c r="B982" i="5"/>
  <c r="H1133" i="2"/>
  <c r="I1133" i="2" s="1"/>
  <c r="C1134" i="2" s="1"/>
  <c r="B1134" i="2" s="1"/>
  <c r="D1013" i="4"/>
  <c r="E1013" i="4" s="1"/>
  <c r="G1013" i="4" s="1"/>
  <c r="F1013" i="4" s="1"/>
  <c r="H969" i="6" l="1"/>
  <c r="I969" i="6" s="1"/>
  <c r="C970" i="6" s="1"/>
  <c r="H982" i="5"/>
  <c r="I982" i="5" s="1"/>
  <c r="C983" i="5" s="1"/>
  <c r="D1134" i="2"/>
  <c r="E1134" i="2" s="1"/>
  <c r="G1134" i="2" s="1"/>
  <c r="F1134" i="2" s="1"/>
  <c r="H1134" i="2" s="1"/>
  <c r="I1134" i="2" s="1"/>
  <c r="C1135" i="2" s="1"/>
  <c r="B1135" i="2" s="1"/>
  <c r="H1013" i="4"/>
  <c r="I1013" i="4" s="1"/>
  <c r="C1014" i="4" s="1"/>
  <c r="B1014" i="4" s="1"/>
  <c r="F970" i="6" l="1"/>
  <c r="B970" i="6"/>
  <c r="D970" i="6"/>
  <c r="E970" i="6" s="1"/>
  <c r="G970" i="6" s="1"/>
  <c r="B983" i="5"/>
  <c r="D983" i="5"/>
  <c r="E983" i="5" s="1"/>
  <c r="G983" i="5" s="1"/>
  <c r="F983" i="5" s="1"/>
  <c r="D1135" i="2"/>
  <c r="E1135" i="2" s="1"/>
  <c r="G1135" i="2" s="1"/>
  <c r="F1135" i="2" s="1"/>
  <c r="H1135" i="2" s="1"/>
  <c r="I1135" i="2" s="1"/>
  <c r="C1136" i="2" s="1"/>
  <c r="B1136" i="2" s="1"/>
  <c r="D1014" i="4"/>
  <c r="E1014" i="4" s="1"/>
  <c r="G1014" i="4" s="1"/>
  <c r="F1014" i="4" s="1"/>
  <c r="H970" i="6" l="1"/>
  <c r="I970" i="6" s="1"/>
  <c r="C971" i="6" s="1"/>
  <c r="H983" i="5"/>
  <c r="I983" i="5" s="1"/>
  <c r="C984" i="5" s="1"/>
  <c r="D1136" i="2"/>
  <c r="E1136" i="2" s="1"/>
  <c r="G1136" i="2" s="1"/>
  <c r="F1136" i="2" s="1"/>
  <c r="H1014" i="4"/>
  <c r="I1014" i="4" s="1"/>
  <c r="C1015" i="4" s="1"/>
  <c r="B1015" i="4" s="1"/>
  <c r="F971" i="6" l="1"/>
  <c r="B971" i="6"/>
  <c r="D971" i="6"/>
  <c r="E971" i="6" s="1"/>
  <c r="G971" i="6" s="1"/>
  <c r="B984" i="5"/>
  <c r="D984" i="5"/>
  <c r="E984" i="5" s="1"/>
  <c r="G984" i="5" s="1"/>
  <c r="F984" i="5" s="1"/>
  <c r="H1136" i="2"/>
  <c r="I1136" i="2" s="1"/>
  <c r="C1137" i="2" s="1"/>
  <c r="D1015" i="4"/>
  <c r="E1015" i="4" s="1"/>
  <c r="G1015" i="4" s="1"/>
  <c r="F1015" i="4" s="1"/>
  <c r="H971" i="6" l="1"/>
  <c r="I971" i="6" s="1"/>
  <c r="C972" i="6" s="1"/>
  <c r="H984" i="5"/>
  <c r="I984" i="5" s="1"/>
  <c r="C985" i="5" s="1"/>
  <c r="D1137" i="2"/>
  <c r="E1137" i="2" s="1"/>
  <c r="G1137" i="2" s="1"/>
  <c r="F1137" i="2" s="1"/>
  <c r="H1137" i="2" s="1"/>
  <c r="I1137" i="2" s="1"/>
  <c r="C1138" i="2" s="1"/>
  <c r="B1138" i="2" s="1"/>
  <c r="B1137" i="2"/>
  <c r="H1015" i="4"/>
  <c r="I1015" i="4" s="1"/>
  <c r="C1016" i="4" s="1"/>
  <c r="B1016" i="4" s="1"/>
  <c r="F972" i="6" l="1"/>
  <c r="B972" i="6"/>
  <c r="D972" i="6"/>
  <c r="E972" i="6" s="1"/>
  <c r="G972" i="6" s="1"/>
  <c r="B985" i="5"/>
  <c r="D985" i="5"/>
  <c r="E985" i="5" s="1"/>
  <c r="G985" i="5" s="1"/>
  <c r="F985" i="5" s="1"/>
  <c r="D1138" i="2"/>
  <c r="E1138" i="2" s="1"/>
  <c r="G1138" i="2" s="1"/>
  <c r="F1138" i="2" s="1"/>
  <c r="H1138" i="2" s="1"/>
  <c r="I1138" i="2" s="1"/>
  <c r="C1139" i="2" s="1"/>
  <c r="D1016" i="4"/>
  <c r="E1016" i="4" s="1"/>
  <c r="G1016" i="4" s="1"/>
  <c r="F1016" i="4" s="1"/>
  <c r="H972" i="6" l="1"/>
  <c r="I972" i="6" s="1"/>
  <c r="C973" i="6" s="1"/>
  <c r="H985" i="5"/>
  <c r="I985" i="5" s="1"/>
  <c r="C986" i="5" s="1"/>
  <c r="D1139" i="2"/>
  <c r="E1139" i="2" s="1"/>
  <c r="G1139" i="2" s="1"/>
  <c r="F1139" i="2" s="1"/>
  <c r="B1139" i="2"/>
  <c r="H1016" i="4"/>
  <c r="I1016" i="4" s="1"/>
  <c r="C1017" i="4" s="1"/>
  <c r="B1017" i="4" s="1"/>
  <c r="F973" i="6" l="1"/>
  <c r="B973" i="6"/>
  <c r="D973" i="6"/>
  <c r="E973" i="6" s="1"/>
  <c r="G973" i="6" s="1"/>
  <c r="D986" i="5"/>
  <c r="E986" i="5" s="1"/>
  <c r="G986" i="5" s="1"/>
  <c r="F986" i="5" s="1"/>
  <c r="B986" i="5"/>
  <c r="H1139" i="2"/>
  <c r="I1139" i="2" s="1"/>
  <c r="C1140" i="2" s="1"/>
  <c r="B1140" i="2" s="1"/>
  <c r="D1017" i="4"/>
  <c r="E1017" i="4" s="1"/>
  <c r="G1017" i="4" s="1"/>
  <c r="F1017" i="4" s="1"/>
  <c r="H973" i="6" l="1"/>
  <c r="I973" i="6" s="1"/>
  <c r="C974" i="6" s="1"/>
  <c r="H986" i="5"/>
  <c r="I986" i="5" s="1"/>
  <c r="C987" i="5" s="1"/>
  <c r="D1140" i="2"/>
  <c r="E1140" i="2" s="1"/>
  <c r="G1140" i="2" s="1"/>
  <c r="F1140" i="2" s="1"/>
  <c r="H1140" i="2" s="1"/>
  <c r="I1140" i="2" s="1"/>
  <c r="C1141" i="2" s="1"/>
  <c r="B1141" i="2" s="1"/>
  <c r="H1017" i="4"/>
  <c r="I1017" i="4" s="1"/>
  <c r="C1018" i="4" s="1"/>
  <c r="B1018" i="4" s="1"/>
  <c r="F974" i="6" l="1"/>
  <c r="B974" i="6"/>
  <c r="D974" i="6"/>
  <c r="E974" i="6" s="1"/>
  <c r="G974" i="6" s="1"/>
  <c r="B987" i="5"/>
  <c r="D987" i="5"/>
  <c r="E987" i="5" s="1"/>
  <c r="G987" i="5" s="1"/>
  <c r="F987" i="5" s="1"/>
  <c r="D1141" i="2"/>
  <c r="E1141" i="2" s="1"/>
  <c r="G1141" i="2" s="1"/>
  <c r="F1141" i="2" s="1"/>
  <c r="H1141" i="2" s="1"/>
  <c r="I1141" i="2" s="1"/>
  <c r="C1142" i="2" s="1"/>
  <c r="B1142" i="2" s="1"/>
  <c r="D1018" i="4"/>
  <c r="E1018" i="4" s="1"/>
  <c r="G1018" i="4" s="1"/>
  <c r="F1018" i="4" s="1"/>
  <c r="H974" i="6" l="1"/>
  <c r="I974" i="6" s="1"/>
  <c r="C975" i="6" s="1"/>
  <c r="H987" i="5"/>
  <c r="I987" i="5" s="1"/>
  <c r="C988" i="5" s="1"/>
  <c r="D1142" i="2"/>
  <c r="E1142" i="2" s="1"/>
  <c r="G1142" i="2" s="1"/>
  <c r="F1142" i="2" s="1"/>
  <c r="H1142" i="2" s="1"/>
  <c r="I1142" i="2" s="1"/>
  <c r="C1143" i="2" s="1"/>
  <c r="B1143" i="2" s="1"/>
  <c r="H1018" i="4"/>
  <c r="I1018" i="4" s="1"/>
  <c r="C1019" i="4" s="1"/>
  <c r="B1019" i="4" s="1"/>
  <c r="F975" i="6" l="1"/>
  <c r="B975" i="6"/>
  <c r="D975" i="6"/>
  <c r="E975" i="6" s="1"/>
  <c r="G975" i="6" s="1"/>
  <c r="B988" i="5"/>
  <c r="D988" i="5"/>
  <c r="E988" i="5" s="1"/>
  <c r="G988" i="5" s="1"/>
  <c r="F988" i="5" s="1"/>
  <c r="D1143" i="2"/>
  <c r="E1143" i="2" s="1"/>
  <c r="G1143" i="2" s="1"/>
  <c r="F1143" i="2" s="1"/>
  <c r="H1143" i="2" s="1"/>
  <c r="I1143" i="2" s="1"/>
  <c r="C1144" i="2" s="1"/>
  <c r="B1144" i="2" s="1"/>
  <c r="D1019" i="4"/>
  <c r="E1019" i="4" s="1"/>
  <c r="G1019" i="4" s="1"/>
  <c r="F1019" i="4" s="1"/>
  <c r="H975" i="6" l="1"/>
  <c r="I975" i="6" s="1"/>
  <c r="C976" i="6" s="1"/>
  <c r="H988" i="5"/>
  <c r="I988" i="5" s="1"/>
  <c r="C989" i="5" s="1"/>
  <c r="D1144" i="2"/>
  <c r="E1144" i="2" s="1"/>
  <c r="G1144" i="2" s="1"/>
  <c r="F1144" i="2" s="1"/>
  <c r="H1019" i="4"/>
  <c r="I1019" i="4" s="1"/>
  <c r="C1020" i="4" s="1"/>
  <c r="B1020" i="4" s="1"/>
  <c r="D976" i="6" l="1"/>
  <c r="E976" i="6" s="1"/>
  <c r="G976" i="6" s="1"/>
  <c r="F976" i="6"/>
  <c r="B976" i="6"/>
  <c r="B989" i="5"/>
  <c r="D989" i="5"/>
  <c r="E989" i="5" s="1"/>
  <c r="G989" i="5" s="1"/>
  <c r="F989" i="5" s="1"/>
  <c r="H1144" i="2"/>
  <c r="I1144" i="2" s="1"/>
  <c r="C1145" i="2" s="1"/>
  <c r="D1020" i="4"/>
  <c r="E1020" i="4" s="1"/>
  <c r="G1020" i="4" s="1"/>
  <c r="F1020" i="4" s="1"/>
  <c r="H976" i="6" l="1"/>
  <c r="I976" i="6" s="1"/>
  <c r="C977" i="6" s="1"/>
  <c r="D977" i="6" s="1"/>
  <c r="E977" i="6" s="1"/>
  <c r="G977" i="6" s="1"/>
  <c r="H989" i="5"/>
  <c r="I989" i="5" s="1"/>
  <c r="C990" i="5" s="1"/>
  <c r="D1145" i="2"/>
  <c r="E1145" i="2" s="1"/>
  <c r="G1145" i="2" s="1"/>
  <c r="F1145" i="2" s="1"/>
  <c r="H1145" i="2" s="1"/>
  <c r="I1145" i="2" s="1"/>
  <c r="C1146" i="2" s="1"/>
  <c r="B1146" i="2" s="1"/>
  <c r="B1145" i="2"/>
  <c r="H1020" i="4"/>
  <c r="I1020" i="4" s="1"/>
  <c r="C1021" i="4" s="1"/>
  <c r="B1021" i="4" s="1"/>
  <c r="B977" i="6" l="1"/>
  <c r="F977" i="6"/>
  <c r="H977" i="6" s="1"/>
  <c r="I977" i="6" s="1"/>
  <c r="C978" i="6" s="1"/>
  <c r="B990" i="5"/>
  <c r="D990" i="5"/>
  <c r="E990" i="5" s="1"/>
  <c r="G990" i="5" s="1"/>
  <c r="F990" i="5" s="1"/>
  <c r="D1146" i="2"/>
  <c r="E1146" i="2" s="1"/>
  <c r="G1146" i="2" s="1"/>
  <c r="F1146" i="2" s="1"/>
  <c r="H1146" i="2" s="1"/>
  <c r="I1146" i="2" s="1"/>
  <c r="C1147" i="2" s="1"/>
  <c r="B1147" i="2" s="1"/>
  <c r="D1021" i="4"/>
  <c r="E1021" i="4" s="1"/>
  <c r="G1021" i="4" s="1"/>
  <c r="F1021" i="4" s="1"/>
  <c r="B978" i="6" l="1"/>
  <c r="F978" i="6"/>
  <c r="D978" i="6"/>
  <c r="E978" i="6" s="1"/>
  <c r="G978" i="6" s="1"/>
  <c r="H990" i="5"/>
  <c r="I990" i="5" s="1"/>
  <c r="C991" i="5" s="1"/>
  <c r="H1021" i="4"/>
  <c r="I1021" i="4" s="1"/>
  <c r="C1022" i="4" s="1"/>
  <c r="B1022" i="4" s="1"/>
  <c r="D1147" i="2"/>
  <c r="E1147" i="2" s="1"/>
  <c r="G1147" i="2" s="1"/>
  <c r="F1147" i="2" s="1"/>
  <c r="H978" i="6" l="1"/>
  <c r="I978" i="6" s="1"/>
  <c r="C979" i="6" s="1"/>
  <c r="B979" i="6" s="1"/>
  <c r="B991" i="5"/>
  <c r="D991" i="5"/>
  <c r="E991" i="5" s="1"/>
  <c r="G991" i="5" s="1"/>
  <c r="F991" i="5" s="1"/>
  <c r="D1022" i="4"/>
  <c r="E1022" i="4" s="1"/>
  <c r="G1022" i="4" s="1"/>
  <c r="F1022" i="4" s="1"/>
  <c r="H1147" i="2"/>
  <c r="I1147" i="2" s="1"/>
  <c r="C1148" i="2" s="1"/>
  <c r="B1148" i="2" s="1"/>
  <c r="D979" i="6" l="1"/>
  <c r="E979" i="6" s="1"/>
  <c r="G979" i="6" s="1"/>
  <c r="F979" i="6"/>
  <c r="H991" i="5"/>
  <c r="I991" i="5" s="1"/>
  <c r="C992" i="5" s="1"/>
  <c r="H1022" i="4"/>
  <c r="I1022" i="4" s="1"/>
  <c r="C1023" i="4" s="1"/>
  <c r="B1023" i="4" s="1"/>
  <c r="D1148" i="2"/>
  <c r="E1148" i="2" s="1"/>
  <c r="G1148" i="2" s="1"/>
  <c r="F1148" i="2" s="1"/>
  <c r="H979" i="6" l="1"/>
  <c r="I979" i="6" s="1"/>
  <c r="C980" i="6" s="1"/>
  <c r="D980" i="6" s="1"/>
  <c r="E980" i="6" s="1"/>
  <c r="G980" i="6" s="1"/>
  <c r="D992" i="5"/>
  <c r="E992" i="5" s="1"/>
  <c r="G992" i="5" s="1"/>
  <c r="F992" i="5" s="1"/>
  <c r="B992" i="5"/>
  <c r="H1148" i="2"/>
  <c r="I1148" i="2" s="1"/>
  <c r="C1149" i="2" s="1"/>
  <c r="D1023" i="4"/>
  <c r="E1023" i="4" s="1"/>
  <c r="G1023" i="4" s="1"/>
  <c r="F1023" i="4" s="1"/>
  <c r="B980" i="6" l="1"/>
  <c r="F980" i="6"/>
  <c r="H980" i="6" s="1"/>
  <c r="I980" i="6" s="1"/>
  <c r="C981" i="6" s="1"/>
  <c r="F981" i="6" s="1"/>
  <c r="H992" i="5"/>
  <c r="I992" i="5" s="1"/>
  <c r="C993" i="5" s="1"/>
  <c r="D1149" i="2"/>
  <c r="E1149" i="2" s="1"/>
  <c r="G1149" i="2" s="1"/>
  <c r="F1149" i="2" s="1"/>
  <c r="B1149" i="2"/>
  <c r="H1023" i="4"/>
  <c r="I1023" i="4" s="1"/>
  <c r="C1024" i="4" s="1"/>
  <c r="B1024" i="4" s="1"/>
  <c r="D981" i="6" l="1"/>
  <c r="E981" i="6" s="1"/>
  <c r="G981" i="6" s="1"/>
  <c r="H981" i="6" s="1"/>
  <c r="I981" i="6" s="1"/>
  <c r="C982" i="6" s="1"/>
  <c r="B981" i="6"/>
  <c r="D993" i="5"/>
  <c r="E993" i="5" s="1"/>
  <c r="G993" i="5" s="1"/>
  <c r="F993" i="5" s="1"/>
  <c r="B993" i="5"/>
  <c r="H1149" i="2"/>
  <c r="I1149" i="2" s="1"/>
  <c r="C1150" i="2" s="1"/>
  <c r="B1150" i="2" s="1"/>
  <c r="D1024" i="4"/>
  <c r="E1024" i="4" s="1"/>
  <c r="G1024" i="4" s="1"/>
  <c r="F1024" i="4" s="1"/>
  <c r="F982" i="6" l="1"/>
  <c r="B982" i="6"/>
  <c r="D982" i="6"/>
  <c r="E982" i="6" s="1"/>
  <c r="G982" i="6" s="1"/>
  <c r="H993" i="5"/>
  <c r="I993" i="5" s="1"/>
  <c r="C994" i="5" s="1"/>
  <c r="D1150" i="2"/>
  <c r="E1150" i="2" s="1"/>
  <c r="G1150" i="2" s="1"/>
  <c r="F1150" i="2" s="1"/>
  <c r="H1150" i="2" s="1"/>
  <c r="I1150" i="2" s="1"/>
  <c r="C1151" i="2" s="1"/>
  <c r="B1151" i="2" s="1"/>
  <c r="H1024" i="4"/>
  <c r="I1024" i="4" s="1"/>
  <c r="C1025" i="4" s="1"/>
  <c r="B1025" i="4" s="1"/>
  <c r="H982" i="6" l="1"/>
  <c r="I982" i="6" s="1"/>
  <c r="C983" i="6" s="1"/>
  <c r="B994" i="5"/>
  <c r="D994" i="5"/>
  <c r="E994" i="5" s="1"/>
  <c r="G994" i="5" s="1"/>
  <c r="F994" i="5" s="1"/>
  <c r="D1025" i="4"/>
  <c r="E1025" i="4" s="1"/>
  <c r="G1025" i="4" s="1"/>
  <c r="F1025" i="4" s="1"/>
  <c r="D1151" i="2"/>
  <c r="E1151" i="2" s="1"/>
  <c r="G1151" i="2" s="1"/>
  <c r="F1151" i="2" s="1"/>
  <c r="F983" i="6" l="1"/>
  <c r="D983" i="6"/>
  <c r="E983" i="6" s="1"/>
  <c r="G983" i="6" s="1"/>
  <c r="B983" i="6"/>
  <c r="H994" i="5"/>
  <c r="I994" i="5" s="1"/>
  <c r="C995" i="5" s="1"/>
  <c r="H1025" i="4"/>
  <c r="I1025" i="4" s="1"/>
  <c r="C1026" i="4" s="1"/>
  <c r="B1026" i="4" s="1"/>
  <c r="H1151" i="2"/>
  <c r="I1151" i="2" s="1"/>
  <c r="C1152" i="2" s="1"/>
  <c r="H983" i="6" l="1"/>
  <c r="I983" i="6" s="1"/>
  <c r="C984" i="6" s="1"/>
  <c r="B995" i="5"/>
  <c r="D995" i="5"/>
  <c r="E995" i="5" s="1"/>
  <c r="G995" i="5" s="1"/>
  <c r="F995" i="5" s="1"/>
  <c r="D1152" i="2"/>
  <c r="E1152" i="2" s="1"/>
  <c r="G1152" i="2" s="1"/>
  <c r="F1152" i="2" s="1"/>
  <c r="H1152" i="2" s="1"/>
  <c r="I1152" i="2" s="1"/>
  <c r="C1153" i="2" s="1"/>
  <c r="B1153" i="2" s="1"/>
  <c r="B1152" i="2"/>
  <c r="D1026" i="4"/>
  <c r="E1026" i="4" s="1"/>
  <c r="G1026" i="4" s="1"/>
  <c r="F1026" i="4" s="1"/>
  <c r="F984" i="6" l="1"/>
  <c r="D984" i="6"/>
  <c r="E984" i="6" s="1"/>
  <c r="G984" i="6" s="1"/>
  <c r="B984" i="6"/>
  <c r="H995" i="5"/>
  <c r="I995" i="5" s="1"/>
  <c r="C996" i="5" s="1"/>
  <c r="H1026" i="4"/>
  <c r="I1026" i="4" s="1"/>
  <c r="C1027" i="4" s="1"/>
  <c r="B1027" i="4" s="1"/>
  <c r="D1153" i="2"/>
  <c r="E1153" i="2" s="1"/>
  <c r="G1153" i="2" s="1"/>
  <c r="F1153" i="2" s="1"/>
  <c r="H984" i="6" l="1"/>
  <c r="I984" i="6" s="1"/>
  <c r="C985" i="6" s="1"/>
  <c r="B996" i="5"/>
  <c r="D996" i="5"/>
  <c r="E996" i="5" s="1"/>
  <c r="G996" i="5" s="1"/>
  <c r="F996" i="5" s="1"/>
  <c r="H996" i="5" s="1"/>
  <c r="I996" i="5" s="1"/>
  <c r="C997" i="5" s="1"/>
  <c r="D1027" i="4"/>
  <c r="E1027" i="4" s="1"/>
  <c r="G1027" i="4" s="1"/>
  <c r="F1027" i="4" s="1"/>
  <c r="H1153" i="2"/>
  <c r="I1153" i="2" s="1"/>
  <c r="C1154" i="2" s="1"/>
  <c r="B1154" i="2" s="1"/>
  <c r="F985" i="6" l="1"/>
  <c r="B985" i="6"/>
  <c r="D985" i="6"/>
  <c r="E985" i="6" s="1"/>
  <c r="G985" i="6" s="1"/>
  <c r="D997" i="5"/>
  <c r="E997" i="5" s="1"/>
  <c r="G997" i="5" s="1"/>
  <c r="F997" i="5" s="1"/>
  <c r="H997" i="5" s="1"/>
  <c r="I997" i="5" s="1"/>
  <c r="C998" i="5" s="1"/>
  <c r="B997" i="5"/>
  <c r="H1027" i="4"/>
  <c r="I1027" i="4" s="1"/>
  <c r="C1028" i="4" s="1"/>
  <c r="B1028" i="4" s="1"/>
  <c r="D1154" i="2"/>
  <c r="E1154" i="2" s="1"/>
  <c r="G1154" i="2" s="1"/>
  <c r="F1154" i="2" s="1"/>
  <c r="H985" i="6" l="1"/>
  <c r="I985" i="6" s="1"/>
  <c r="C986" i="6" s="1"/>
  <c r="B998" i="5"/>
  <c r="D998" i="5"/>
  <c r="E998" i="5" s="1"/>
  <c r="G998" i="5" s="1"/>
  <c r="F998" i="5" s="1"/>
  <c r="D1028" i="4"/>
  <c r="E1028" i="4" s="1"/>
  <c r="G1028" i="4" s="1"/>
  <c r="F1028" i="4" s="1"/>
  <c r="H1154" i="2"/>
  <c r="I1154" i="2" s="1"/>
  <c r="C1155" i="2" s="1"/>
  <c r="B1155" i="2" s="1"/>
  <c r="F986" i="6" l="1"/>
  <c r="D986" i="6"/>
  <c r="E986" i="6" s="1"/>
  <c r="G986" i="6" s="1"/>
  <c r="B986" i="6"/>
  <c r="H998" i="5"/>
  <c r="I998" i="5" s="1"/>
  <c r="C999" i="5" s="1"/>
  <c r="H1028" i="4"/>
  <c r="I1028" i="4" s="1"/>
  <c r="C1029" i="4" s="1"/>
  <c r="B1029" i="4" s="1"/>
  <c r="D1155" i="2"/>
  <c r="E1155" i="2" s="1"/>
  <c r="G1155" i="2" s="1"/>
  <c r="F1155" i="2" s="1"/>
  <c r="H986" i="6" l="1"/>
  <c r="I986" i="6" s="1"/>
  <c r="C987" i="6" s="1"/>
  <c r="B999" i="5"/>
  <c r="D999" i="5"/>
  <c r="E999" i="5" s="1"/>
  <c r="G999" i="5" s="1"/>
  <c r="F999" i="5" s="1"/>
  <c r="H999" i="5" s="1"/>
  <c r="I999" i="5" s="1"/>
  <c r="C1000" i="5" s="1"/>
  <c r="D1029" i="4"/>
  <c r="E1029" i="4" s="1"/>
  <c r="G1029" i="4" s="1"/>
  <c r="F1029" i="4" s="1"/>
  <c r="H1155" i="2"/>
  <c r="I1155" i="2" s="1"/>
  <c r="C1156" i="2" s="1"/>
  <c r="B1156" i="2" s="1"/>
  <c r="F987" i="6" l="1"/>
  <c r="D987" i="6"/>
  <c r="E987" i="6" s="1"/>
  <c r="G987" i="6" s="1"/>
  <c r="B987" i="6"/>
  <c r="D1000" i="5"/>
  <c r="E1000" i="5" s="1"/>
  <c r="G1000" i="5" s="1"/>
  <c r="F1000" i="5" s="1"/>
  <c r="H1000" i="5" s="1"/>
  <c r="I1000" i="5" s="1"/>
  <c r="C1001" i="5" s="1"/>
  <c r="B1000" i="5"/>
  <c r="H1029" i="4"/>
  <c r="I1029" i="4" s="1"/>
  <c r="C1030" i="4" s="1"/>
  <c r="B1030" i="4" s="1"/>
  <c r="D1156" i="2"/>
  <c r="E1156" i="2" s="1"/>
  <c r="G1156" i="2" s="1"/>
  <c r="F1156" i="2" s="1"/>
  <c r="H987" i="6" l="1"/>
  <c r="I987" i="6" s="1"/>
  <c r="C988" i="6" s="1"/>
  <c r="B1001" i="5"/>
  <c r="D1001" i="5"/>
  <c r="E1001" i="5" s="1"/>
  <c r="G1001" i="5" s="1"/>
  <c r="F1001" i="5" s="1"/>
  <c r="D1030" i="4"/>
  <c r="E1030" i="4" s="1"/>
  <c r="G1030" i="4" s="1"/>
  <c r="F1030" i="4" s="1"/>
  <c r="H1156" i="2"/>
  <c r="I1156" i="2" s="1"/>
  <c r="C1157" i="2" s="1"/>
  <c r="B1157" i="2" s="1"/>
  <c r="F988" i="6" l="1"/>
  <c r="B988" i="6"/>
  <c r="D988" i="6"/>
  <c r="E988" i="6" s="1"/>
  <c r="G988" i="6" s="1"/>
  <c r="H1001" i="5"/>
  <c r="I1001" i="5" s="1"/>
  <c r="C1002" i="5" s="1"/>
  <c r="H1030" i="4"/>
  <c r="I1030" i="4" s="1"/>
  <c r="C1031" i="4" s="1"/>
  <c r="B1031" i="4" s="1"/>
  <c r="D1157" i="2"/>
  <c r="E1157" i="2" s="1"/>
  <c r="G1157" i="2" s="1"/>
  <c r="F1157" i="2" s="1"/>
  <c r="H988" i="6" l="1"/>
  <c r="I988" i="6" s="1"/>
  <c r="C989" i="6" s="1"/>
  <c r="B1002" i="5"/>
  <c r="D1002" i="5"/>
  <c r="E1002" i="5" s="1"/>
  <c r="G1002" i="5" s="1"/>
  <c r="F1002" i="5" s="1"/>
  <c r="D1031" i="4"/>
  <c r="E1031" i="4" s="1"/>
  <c r="G1031" i="4" s="1"/>
  <c r="F1031" i="4" s="1"/>
  <c r="H1157" i="2"/>
  <c r="I1157" i="2" s="1"/>
  <c r="C1158" i="2" s="1"/>
  <c r="B1158" i="2" s="1"/>
  <c r="F989" i="6" l="1"/>
  <c r="D989" i="6"/>
  <c r="E989" i="6" s="1"/>
  <c r="G989" i="6" s="1"/>
  <c r="B989" i="6"/>
  <c r="H1002" i="5"/>
  <c r="I1002" i="5" s="1"/>
  <c r="C1003" i="5" s="1"/>
  <c r="H1031" i="4"/>
  <c r="I1031" i="4" s="1"/>
  <c r="C1032" i="4" s="1"/>
  <c r="B1032" i="4" s="1"/>
  <c r="D1158" i="2"/>
  <c r="E1158" i="2" s="1"/>
  <c r="G1158" i="2" s="1"/>
  <c r="F1158" i="2" s="1"/>
  <c r="H989" i="6" l="1"/>
  <c r="I989" i="6" s="1"/>
  <c r="C990" i="6" s="1"/>
  <c r="D1003" i="5"/>
  <c r="E1003" i="5" s="1"/>
  <c r="G1003" i="5" s="1"/>
  <c r="F1003" i="5" s="1"/>
  <c r="B1003" i="5"/>
  <c r="D1032" i="4"/>
  <c r="E1032" i="4" s="1"/>
  <c r="G1032" i="4" s="1"/>
  <c r="F1032" i="4" s="1"/>
  <c r="H1158" i="2"/>
  <c r="I1158" i="2" s="1"/>
  <c r="C1159" i="2" s="1"/>
  <c r="B1159" i="2" s="1"/>
  <c r="F990" i="6" l="1"/>
  <c r="D990" i="6"/>
  <c r="E990" i="6" s="1"/>
  <c r="G990" i="6" s="1"/>
  <c r="B990" i="6"/>
  <c r="H1003" i="5"/>
  <c r="I1003" i="5" s="1"/>
  <c r="C1004" i="5" s="1"/>
  <c r="H1032" i="4"/>
  <c r="I1032" i="4" s="1"/>
  <c r="C1033" i="4" s="1"/>
  <c r="B1033" i="4" s="1"/>
  <c r="D1159" i="2"/>
  <c r="E1159" i="2" s="1"/>
  <c r="G1159" i="2" s="1"/>
  <c r="F1159" i="2" s="1"/>
  <c r="H990" i="6" l="1"/>
  <c r="I990" i="6" s="1"/>
  <c r="C991" i="6" s="1"/>
  <c r="D1004" i="5"/>
  <c r="E1004" i="5" s="1"/>
  <c r="G1004" i="5" s="1"/>
  <c r="F1004" i="5" s="1"/>
  <c r="B1004" i="5"/>
  <c r="D1033" i="4"/>
  <c r="E1033" i="4" s="1"/>
  <c r="G1033" i="4" s="1"/>
  <c r="F1033" i="4" s="1"/>
  <c r="H1159" i="2"/>
  <c r="I1159" i="2" s="1"/>
  <c r="C1160" i="2" s="1"/>
  <c r="B1160" i="2" s="1"/>
  <c r="F991" i="6" l="1"/>
  <c r="B991" i="6"/>
  <c r="D991" i="6"/>
  <c r="E991" i="6" s="1"/>
  <c r="G991" i="6" s="1"/>
  <c r="H1004" i="5"/>
  <c r="I1004" i="5" s="1"/>
  <c r="C1005" i="5" s="1"/>
  <c r="H1033" i="4"/>
  <c r="I1033" i="4" s="1"/>
  <c r="C1034" i="4" s="1"/>
  <c r="B1034" i="4" s="1"/>
  <c r="D1160" i="2"/>
  <c r="E1160" i="2" s="1"/>
  <c r="G1160" i="2" s="1"/>
  <c r="F1160" i="2" s="1"/>
  <c r="H991" i="6" l="1"/>
  <c r="I991" i="6" s="1"/>
  <c r="C992" i="6" s="1"/>
  <c r="B1005" i="5"/>
  <c r="D1005" i="5"/>
  <c r="E1005" i="5" s="1"/>
  <c r="G1005" i="5" s="1"/>
  <c r="F1005" i="5" s="1"/>
  <c r="D1034" i="4"/>
  <c r="E1034" i="4" s="1"/>
  <c r="G1034" i="4" s="1"/>
  <c r="F1034" i="4" s="1"/>
  <c r="H1160" i="2"/>
  <c r="I1160" i="2" s="1"/>
  <c r="C1161" i="2" s="1"/>
  <c r="F992" i="6" l="1"/>
  <c r="B992" i="6"/>
  <c r="D992" i="6"/>
  <c r="E992" i="6" s="1"/>
  <c r="G992" i="6" s="1"/>
  <c r="H1005" i="5"/>
  <c r="I1005" i="5" s="1"/>
  <c r="C1006" i="5" s="1"/>
  <c r="D1161" i="2"/>
  <c r="E1161" i="2" s="1"/>
  <c r="G1161" i="2" s="1"/>
  <c r="F1161" i="2" s="1"/>
  <c r="B1161" i="2"/>
  <c r="H1034" i="4"/>
  <c r="I1034" i="4" s="1"/>
  <c r="C1035" i="4" s="1"/>
  <c r="B1035" i="4" s="1"/>
  <c r="H992" i="6" l="1"/>
  <c r="I992" i="6" s="1"/>
  <c r="C993" i="6" s="1"/>
  <c r="F993" i="6" s="1"/>
  <c r="D1006" i="5"/>
  <c r="E1006" i="5" s="1"/>
  <c r="G1006" i="5" s="1"/>
  <c r="F1006" i="5" s="1"/>
  <c r="B1006" i="5"/>
  <c r="H1161" i="2"/>
  <c r="I1161" i="2" s="1"/>
  <c r="C1162" i="2" s="1"/>
  <c r="B1162" i="2" s="1"/>
  <c r="D1035" i="4"/>
  <c r="E1035" i="4" s="1"/>
  <c r="G1035" i="4" s="1"/>
  <c r="F1035" i="4" s="1"/>
  <c r="D993" i="6" l="1"/>
  <c r="E993" i="6" s="1"/>
  <c r="G993" i="6" s="1"/>
  <c r="H993" i="6" s="1"/>
  <c r="I993" i="6" s="1"/>
  <c r="C994" i="6" s="1"/>
  <c r="B993" i="6"/>
  <c r="H1006" i="5"/>
  <c r="I1006" i="5" s="1"/>
  <c r="C1007" i="5" s="1"/>
  <c r="D1162" i="2"/>
  <c r="E1162" i="2" s="1"/>
  <c r="G1162" i="2" s="1"/>
  <c r="F1162" i="2" s="1"/>
  <c r="H1162" i="2" s="1"/>
  <c r="I1162" i="2" s="1"/>
  <c r="C1163" i="2" s="1"/>
  <c r="B1163" i="2" s="1"/>
  <c r="H1035" i="4"/>
  <c r="I1035" i="4" s="1"/>
  <c r="C1036" i="4" s="1"/>
  <c r="B1036" i="4" s="1"/>
  <c r="F994" i="6" l="1"/>
  <c r="B994" i="6"/>
  <c r="D994" i="6"/>
  <c r="E994" i="6" s="1"/>
  <c r="G994" i="6" s="1"/>
  <c r="B1007" i="5"/>
  <c r="D1007" i="5"/>
  <c r="E1007" i="5" s="1"/>
  <c r="G1007" i="5" s="1"/>
  <c r="F1007" i="5" s="1"/>
  <c r="D1036" i="4"/>
  <c r="E1036" i="4" s="1"/>
  <c r="G1036" i="4" s="1"/>
  <c r="F1036" i="4" s="1"/>
  <c r="D1163" i="2"/>
  <c r="E1163" i="2" s="1"/>
  <c r="G1163" i="2" s="1"/>
  <c r="F1163" i="2" s="1"/>
  <c r="H994" i="6" l="1"/>
  <c r="I994" i="6" s="1"/>
  <c r="C995" i="6" s="1"/>
  <c r="H1007" i="5"/>
  <c r="I1007" i="5" s="1"/>
  <c r="C1008" i="5" s="1"/>
  <c r="H1163" i="2"/>
  <c r="I1163" i="2" s="1"/>
  <c r="C1164" i="2" s="1"/>
  <c r="H1036" i="4"/>
  <c r="I1036" i="4" s="1"/>
  <c r="C1037" i="4" s="1"/>
  <c r="B1037" i="4" s="1"/>
  <c r="F995" i="6" l="1"/>
  <c r="D995" i="6"/>
  <c r="E995" i="6" s="1"/>
  <c r="G995" i="6" s="1"/>
  <c r="B995" i="6"/>
  <c r="B1008" i="5"/>
  <c r="D1008" i="5"/>
  <c r="E1008" i="5" s="1"/>
  <c r="G1008" i="5" s="1"/>
  <c r="F1008" i="5" s="1"/>
  <c r="D1164" i="2"/>
  <c r="E1164" i="2" s="1"/>
  <c r="G1164" i="2" s="1"/>
  <c r="F1164" i="2" s="1"/>
  <c r="H1164" i="2" s="1"/>
  <c r="I1164" i="2" s="1"/>
  <c r="C1165" i="2" s="1"/>
  <c r="B1165" i="2" s="1"/>
  <c r="B1164" i="2"/>
  <c r="D1037" i="4"/>
  <c r="E1037" i="4" s="1"/>
  <c r="G1037" i="4" s="1"/>
  <c r="F1037" i="4" s="1"/>
  <c r="H995" i="6" l="1"/>
  <c r="I995" i="6" s="1"/>
  <c r="C996" i="6" s="1"/>
  <c r="H1008" i="5"/>
  <c r="I1008" i="5" s="1"/>
  <c r="C1009" i="5" s="1"/>
  <c r="H1037" i="4"/>
  <c r="I1037" i="4" s="1"/>
  <c r="C1038" i="4" s="1"/>
  <c r="B1038" i="4" s="1"/>
  <c r="D1165" i="2"/>
  <c r="E1165" i="2" s="1"/>
  <c r="G1165" i="2" s="1"/>
  <c r="F1165" i="2" s="1"/>
  <c r="F996" i="6" l="1"/>
  <c r="B996" i="6"/>
  <c r="D996" i="6"/>
  <c r="E996" i="6" s="1"/>
  <c r="G996" i="6" s="1"/>
  <c r="B1009" i="5"/>
  <c r="D1009" i="5"/>
  <c r="E1009" i="5" s="1"/>
  <c r="G1009" i="5" s="1"/>
  <c r="F1009" i="5" s="1"/>
  <c r="H1165" i="2"/>
  <c r="I1165" i="2" s="1"/>
  <c r="C1166" i="2" s="1"/>
  <c r="D1038" i="4"/>
  <c r="E1038" i="4" s="1"/>
  <c r="G1038" i="4" s="1"/>
  <c r="F1038" i="4" s="1"/>
  <c r="H996" i="6" l="1"/>
  <c r="I996" i="6" s="1"/>
  <c r="C997" i="6" s="1"/>
  <c r="H1009" i="5"/>
  <c r="I1009" i="5" s="1"/>
  <c r="C1010" i="5" s="1"/>
  <c r="D1166" i="2"/>
  <c r="E1166" i="2" s="1"/>
  <c r="G1166" i="2" s="1"/>
  <c r="F1166" i="2" s="1"/>
  <c r="H1166" i="2" s="1"/>
  <c r="I1166" i="2" s="1"/>
  <c r="C1167" i="2" s="1"/>
  <c r="B1166" i="2"/>
  <c r="H1038" i="4"/>
  <c r="I1038" i="4" s="1"/>
  <c r="C1039" i="4" s="1"/>
  <c r="B1039" i="4" s="1"/>
  <c r="F997" i="6" l="1"/>
  <c r="D997" i="6"/>
  <c r="E997" i="6" s="1"/>
  <c r="G997" i="6" s="1"/>
  <c r="B997" i="6"/>
  <c r="B1010" i="5"/>
  <c r="D1010" i="5"/>
  <c r="E1010" i="5" s="1"/>
  <c r="G1010" i="5" s="1"/>
  <c r="F1010" i="5" s="1"/>
  <c r="D1167" i="2"/>
  <c r="E1167" i="2" s="1"/>
  <c r="G1167" i="2" s="1"/>
  <c r="F1167" i="2" s="1"/>
  <c r="H1167" i="2" s="1"/>
  <c r="I1167" i="2" s="1"/>
  <c r="C1168" i="2" s="1"/>
  <c r="B1168" i="2" s="1"/>
  <c r="B1167" i="2"/>
  <c r="D1039" i="4"/>
  <c r="E1039" i="4" s="1"/>
  <c r="G1039" i="4" s="1"/>
  <c r="F1039" i="4" s="1"/>
  <c r="H997" i="6" l="1"/>
  <c r="I997" i="6" s="1"/>
  <c r="C998" i="6" s="1"/>
  <c r="H1010" i="5"/>
  <c r="I1010" i="5" s="1"/>
  <c r="C1011" i="5" s="1"/>
  <c r="H1039" i="4"/>
  <c r="I1039" i="4" s="1"/>
  <c r="C1040" i="4" s="1"/>
  <c r="B1040" i="4" s="1"/>
  <c r="D1168" i="2"/>
  <c r="E1168" i="2" s="1"/>
  <c r="G1168" i="2" s="1"/>
  <c r="F1168" i="2" s="1"/>
  <c r="F998" i="6" l="1"/>
  <c r="B998" i="6"/>
  <c r="D998" i="6"/>
  <c r="E998" i="6" s="1"/>
  <c r="G998" i="6" s="1"/>
  <c r="B1011" i="5"/>
  <c r="D1011" i="5"/>
  <c r="E1011" i="5" s="1"/>
  <c r="G1011" i="5" s="1"/>
  <c r="F1011" i="5" s="1"/>
  <c r="H1168" i="2"/>
  <c r="I1168" i="2" s="1"/>
  <c r="C1169" i="2" s="1"/>
  <c r="B1169" i="2" s="1"/>
  <c r="D1040" i="4"/>
  <c r="E1040" i="4" s="1"/>
  <c r="G1040" i="4" s="1"/>
  <c r="F1040" i="4" s="1"/>
  <c r="H998" i="6" l="1"/>
  <c r="I998" i="6" s="1"/>
  <c r="C999" i="6" s="1"/>
  <c r="H1011" i="5"/>
  <c r="I1011" i="5" s="1"/>
  <c r="C1012" i="5" s="1"/>
  <c r="D1169" i="2"/>
  <c r="E1169" i="2" s="1"/>
  <c r="G1169" i="2" s="1"/>
  <c r="H1040" i="4"/>
  <c r="I1040" i="4" s="1"/>
  <c r="C1041" i="4" s="1"/>
  <c r="B1041" i="4" s="1"/>
  <c r="F999" i="6" l="1"/>
  <c r="D999" i="6"/>
  <c r="E999" i="6" s="1"/>
  <c r="G999" i="6" s="1"/>
  <c r="B999" i="6"/>
  <c r="D1012" i="5"/>
  <c r="E1012" i="5" s="1"/>
  <c r="G1012" i="5" s="1"/>
  <c r="F1012" i="5" s="1"/>
  <c r="B1012" i="5"/>
  <c r="F1169" i="2"/>
  <c r="H1169" i="2" s="1"/>
  <c r="I1169" i="2" s="1"/>
  <c r="C1170" i="2" s="1"/>
  <c r="B1170" i="2" s="1"/>
  <c r="D1041" i="4"/>
  <c r="E1041" i="4" s="1"/>
  <c r="G1041" i="4" s="1"/>
  <c r="F1041" i="4" s="1"/>
  <c r="H999" i="6" l="1"/>
  <c r="I999" i="6" s="1"/>
  <c r="C1000" i="6" s="1"/>
  <c r="H1012" i="5"/>
  <c r="I1012" i="5" s="1"/>
  <c r="C1013" i="5" s="1"/>
  <c r="D1170" i="2"/>
  <c r="E1170" i="2" s="1"/>
  <c r="G1170" i="2" s="1"/>
  <c r="F1170" i="2" s="1"/>
  <c r="H1041" i="4"/>
  <c r="I1041" i="4" s="1"/>
  <c r="C1042" i="4" s="1"/>
  <c r="B1042" i="4" s="1"/>
  <c r="F1000" i="6" l="1"/>
  <c r="D1000" i="6"/>
  <c r="E1000" i="6" s="1"/>
  <c r="G1000" i="6" s="1"/>
  <c r="B1000" i="6"/>
  <c r="B1013" i="5"/>
  <c r="D1013" i="5"/>
  <c r="E1013" i="5" s="1"/>
  <c r="G1013" i="5" s="1"/>
  <c r="F1013" i="5" s="1"/>
  <c r="H1170" i="2"/>
  <c r="I1170" i="2" s="1"/>
  <c r="C1171" i="2" s="1"/>
  <c r="D1042" i="4"/>
  <c r="E1042" i="4" s="1"/>
  <c r="G1042" i="4" s="1"/>
  <c r="F1042" i="4" s="1"/>
  <c r="H1000" i="6" l="1"/>
  <c r="I1000" i="6" s="1"/>
  <c r="C1001" i="6" s="1"/>
  <c r="H1013" i="5"/>
  <c r="I1013" i="5" s="1"/>
  <c r="C1014" i="5" s="1"/>
  <c r="D1171" i="2"/>
  <c r="E1171" i="2" s="1"/>
  <c r="G1171" i="2" s="1"/>
  <c r="F1171" i="2" s="1"/>
  <c r="H1171" i="2" s="1"/>
  <c r="I1171" i="2" s="1"/>
  <c r="C1172" i="2" s="1"/>
  <c r="B1172" i="2" s="1"/>
  <c r="B1171" i="2"/>
  <c r="H1042" i="4"/>
  <c r="I1042" i="4" s="1"/>
  <c r="C1043" i="4" s="1"/>
  <c r="B1043" i="4" s="1"/>
  <c r="F1001" i="6" l="1"/>
  <c r="B1001" i="6"/>
  <c r="D1001" i="6"/>
  <c r="E1001" i="6" s="1"/>
  <c r="G1001" i="6" s="1"/>
  <c r="D1014" i="5"/>
  <c r="E1014" i="5" s="1"/>
  <c r="G1014" i="5" s="1"/>
  <c r="F1014" i="5" s="1"/>
  <c r="B1014" i="5"/>
  <c r="D1043" i="4"/>
  <c r="E1043" i="4" s="1"/>
  <c r="G1043" i="4" s="1"/>
  <c r="F1043" i="4" s="1"/>
  <c r="D1172" i="2"/>
  <c r="E1172" i="2" s="1"/>
  <c r="G1172" i="2" s="1"/>
  <c r="H1001" i="6" l="1"/>
  <c r="I1001" i="6" s="1"/>
  <c r="C1002" i="6" s="1"/>
  <c r="H1014" i="5"/>
  <c r="I1014" i="5" s="1"/>
  <c r="C1015" i="5" s="1"/>
  <c r="F1172" i="2"/>
  <c r="H1172" i="2" s="1"/>
  <c r="I1172" i="2" s="1"/>
  <c r="C1173" i="2" s="1"/>
  <c r="B1173" i="2" s="1"/>
  <c r="H1043" i="4"/>
  <c r="I1043" i="4" s="1"/>
  <c r="C1044" i="4" s="1"/>
  <c r="B1044" i="4" s="1"/>
  <c r="F1002" i="6" l="1"/>
  <c r="D1002" i="6"/>
  <c r="E1002" i="6" s="1"/>
  <c r="G1002" i="6" s="1"/>
  <c r="B1002" i="6"/>
  <c r="B1015" i="5"/>
  <c r="D1015" i="5"/>
  <c r="E1015" i="5" s="1"/>
  <c r="G1015" i="5" s="1"/>
  <c r="F1015" i="5" s="1"/>
  <c r="D1173" i="2"/>
  <c r="E1173" i="2" s="1"/>
  <c r="G1173" i="2" s="1"/>
  <c r="F1173" i="2" s="1"/>
  <c r="H1173" i="2" s="1"/>
  <c r="I1173" i="2" s="1"/>
  <c r="C1174" i="2" s="1"/>
  <c r="B1174" i="2" s="1"/>
  <c r="D1044" i="4"/>
  <c r="E1044" i="4" s="1"/>
  <c r="G1044" i="4" s="1"/>
  <c r="F1044" i="4" s="1"/>
  <c r="H1002" i="6" l="1"/>
  <c r="I1002" i="6" s="1"/>
  <c r="C1003" i="6" s="1"/>
  <c r="H1015" i="5"/>
  <c r="I1015" i="5" s="1"/>
  <c r="C1016" i="5" s="1"/>
  <c r="H1044" i="4"/>
  <c r="I1044" i="4" s="1"/>
  <c r="C1045" i="4" s="1"/>
  <c r="B1045" i="4" s="1"/>
  <c r="D1174" i="2"/>
  <c r="E1174" i="2" s="1"/>
  <c r="G1174" i="2" s="1"/>
  <c r="F1003" i="6" l="1"/>
  <c r="B1003" i="6"/>
  <c r="D1003" i="6"/>
  <c r="E1003" i="6" s="1"/>
  <c r="G1003" i="6" s="1"/>
  <c r="B1016" i="5"/>
  <c r="D1016" i="5"/>
  <c r="E1016" i="5" s="1"/>
  <c r="G1016" i="5" s="1"/>
  <c r="F1016" i="5" s="1"/>
  <c r="F1174" i="2"/>
  <c r="H1174" i="2" s="1"/>
  <c r="I1174" i="2" s="1"/>
  <c r="C1175" i="2" s="1"/>
  <c r="B1175" i="2" s="1"/>
  <c r="D1045" i="4"/>
  <c r="E1045" i="4" s="1"/>
  <c r="G1045" i="4" s="1"/>
  <c r="F1045" i="4" s="1"/>
  <c r="H1003" i="6" l="1"/>
  <c r="I1003" i="6" s="1"/>
  <c r="C1004" i="6" s="1"/>
  <c r="H1016" i="5"/>
  <c r="I1016" i="5" s="1"/>
  <c r="C1017" i="5" s="1"/>
  <c r="D1175" i="2"/>
  <c r="E1175" i="2" s="1"/>
  <c r="G1175" i="2" s="1"/>
  <c r="F1175" i="2" s="1"/>
  <c r="H1175" i="2" s="1"/>
  <c r="I1175" i="2" s="1"/>
  <c r="C1176" i="2" s="1"/>
  <c r="B1176" i="2" s="1"/>
  <c r="H1045" i="4"/>
  <c r="I1045" i="4" s="1"/>
  <c r="C1046" i="4" s="1"/>
  <c r="B1046" i="4" s="1"/>
  <c r="F1004" i="6" l="1"/>
  <c r="D1004" i="6"/>
  <c r="E1004" i="6" s="1"/>
  <c r="G1004" i="6" s="1"/>
  <c r="B1004" i="6"/>
  <c r="B1017" i="5"/>
  <c r="D1017" i="5"/>
  <c r="E1017" i="5" s="1"/>
  <c r="G1017" i="5" s="1"/>
  <c r="F1017" i="5" s="1"/>
  <c r="D1046" i="4"/>
  <c r="E1046" i="4" s="1"/>
  <c r="G1046" i="4" s="1"/>
  <c r="F1046" i="4" s="1"/>
  <c r="D1176" i="2"/>
  <c r="E1176" i="2" s="1"/>
  <c r="G1176" i="2" s="1"/>
  <c r="F1176" i="2" s="1"/>
  <c r="H1004" i="6" l="1"/>
  <c r="I1004" i="6" s="1"/>
  <c r="C1005" i="6" s="1"/>
  <c r="H1017" i="5"/>
  <c r="I1017" i="5" s="1"/>
  <c r="C1018" i="5" s="1"/>
  <c r="H1046" i="4"/>
  <c r="I1046" i="4" s="1"/>
  <c r="C1047" i="4" s="1"/>
  <c r="B1047" i="4" s="1"/>
  <c r="H1176" i="2"/>
  <c r="I1176" i="2" s="1"/>
  <c r="C1177" i="2" s="1"/>
  <c r="B1177" i="2" s="1"/>
  <c r="F1005" i="6" l="1"/>
  <c r="D1005" i="6"/>
  <c r="E1005" i="6" s="1"/>
  <c r="G1005" i="6" s="1"/>
  <c r="B1005" i="6"/>
  <c r="D1018" i="5"/>
  <c r="E1018" i="5" s="1"/>
  <c r="G1018" i="5" s="1"/>
  <c r="F1018" i="5" s="1"/>
  <c r="B1018" i="5"/>
  <c r="D1047" i="4"/>
  <c r="E1047" i="4" s="1"/>
  <c r="G1047" i="4" s="1"/>
  <c r="F1047" i="4" s="1"/>
  <c r="D1177" i="2"/>
  <c r="E1177" i="2" s="1"/>
  <c r="G1177" i="2" s="1"/>
  <c r="F1177" i="2" s="1"/>
  <c r="H1005" i="6" l="1"/>
  <c r="I1005" i="6" s="1"/>
  <c r="C1006" i="6" s="1"/>
  <c r="H1018" i="5"/>
  <c r="I1018" i="5" s="1"/>
  <c r="C1019" i="5" s="1"/>
  <c r="H1047" i="4"/>
  <c r="I1047" i="4" s="1"/>
  <c r="C1048" i="4" s="1"/>
  <c r="B1048" i="4" s="1"/>
  <c r="H1177" i="2"/>
  <c r="I1177" i="2" s="1"/>
  <c r="C1178" i="2" s="1"/>
  <c r="B1178" i="2" s="1"/>
  <c r="F1006" i="6" l="1"/>
  <c r="D1006" i="6"/>
  <c r="E1006" i="6" s="1"/>
  <c r="G1006" i="6" s="1"/>
  <c r="B1006" i="6"/>
  <c r="B1019" i="5"/>
  <c r="D1019" i="5"/>
  <c r="E1019" i="5" s="1"/>
  <c r="G1019" i="5" s="1"/>
  <c r="F1019" i="5" s="1"/>
  <c r="D1048" i="4"/>
  <c r="E1048" i="4" s="1"/>
  <c r="G1048" i="4" s="1"/>
  <c r="F1048" i="4" s="1"/>
  <c r="D1178" i="2"/>
  <c r="E1178" i="2" s="1"/>
  <c r="G1178" i="2" s="1"/>
  <c r="F1178" i="2" s="1"/>
  <c r="H1006" i="6" l="1"/>
  <c r="I1006" i="6" s="1"/>
  <c r="C1007" i="6" s="1"/>
  <c r="H1019" i="5"/>
  <c r="I1019" i="5" s="1"/>
  <c r="C1020" i="5" s="1"/>
  <c r="H1048" i="4"/>
  <c r="I1048" i="4" s="1"/>
  <c r="C1049" i="4" s="1"/>
  <c r="B1049" i="4" s="1"/>
  <c r="H1178" i="2"/>
  <c r="I1178" i="2" s="1"/>
  <c r="C1179" i="2" s="1"/>
  <c r="B1179" i="2" s="1"/>
  <c r="F1007" i="6" l="1"/>
  <c r="D1007" i="6"/>
  <c r="E1007" i="6" s="1"/>
  <c r="G1007" i="6" s="1"/>
  <c r="B1007" i="6"/>
  <c r="D1020" i="5"/>
  <c r="E1020" i="5" s="1"/>
  <c r="G1020" i="5" s="1"/>
  <c r="F1020" i="5" s="1"/>
  <c r="B1020" i="5"/>
  <c r="D1049" i="4"/>
  <c r="E1049" i="4" s="1"/>
  <c r="G1049" i="4" s="1"/>
  <c r="F1049" i="4" s="1"/>
  <c r="D1179" i="2"/>
  <c r="E1179" i="2" s="1"/>
  <c r="G1179" i="2" s="1"/>
  <c r="F1179" i="2" s="1"/>
  <c r="H1007" i="6" l="1"/>
  <c r="I1007" i="6" s="1"/>
  <c r="C1008" i="6" s="1"/>
  <c r="H1020" i="5"/>
  <c r="I1020" i="5" s="1"/>
  <c r="C1021" i="5" s="1"/>
  <c r="H1049" i="4"/>
  <c r="I1049" i="4" s="1"/>
  <c r="C1050" i="4" s="1"/>
  <c r="B1050" i="4" s="1"/>
  <c r="H1179" i="2"/>
  <c r="I1179" i="2" s="1"/>
  <c r="C1180" i="2" s="1"/>
  <c r="B1180" i="2" s="1"/>
  <c r="F1008" i="6" l="1"/>
  <c r="D1008" i="6"/>
  <c r="E1008" i="6" s="1"/>
  <c r="G1008" i="6" s="1"/>
  <c r="B1008" i="6"/>
  <c r="B1021" i="5"/>
  <c r="D1021" i="5"/>
  <c r="E1021" i="5" s="1"/>
  <c r="G1021" i="5" s="1"/>
  <c r="F1021" i="5" s="1"/>
  <c r="D1050" i="4"/>
  <c r="E1050" i="4" s="1"/>
  <c r="G1050" i="4" s="1"/>
  <c r="F1050" i="4" s="1"/>
  <c r="D1180" i="2"/>
  <c r="E1180" i="2" s="1"/>
  <c r="G1180" i="2" s="1"/>
  <c r="F1180" i="2" s="1"/>
  <c r="H1008" i="6" l="1"/>
  <c r="I1008" i="6" s="1"/>
  <c r="C1009" i="6" s="1"/>
  <c r="H1021" i="5"/>
  <c r="I1021" i="5" s="1"/>
  <c r="C1022" i="5" s="1"/>
  <c r="H1050" i="4"/>
  <c r="I1050" i="4" s="1"/>
  <c r="C1051" i="4" s="1"/>
  <c r="B1051" i="4" s="1"/>
  <c r="H1180" i="2"/>
  <c r="I1180" i="2" s="1"/>
  <c r="C1181" i="2" s="1"/>
  <c r="F1009" i="6" l="1"/>
  <c r="D1009" i="6"/>
  <c r="E1009" i="6" s="1"/>
  <c r="G1009" i="6" s="1"/>
  <c r="B1009" i="6"/>
  <c r="B1022" i="5"/>
  <c r="D1022" i="5"/>
  <c r="E1022" i="5" s="1"/>
  <c r="G1022" i="5" s="1"/>
  <c r="F1022" i="5" s="1"/>
  <c r="D1181" i="2"/>
  <c r="E1181" i="2" s="1"/>
  <c r="G1181" i="2" s="1"/>
  <c r="F1181" i="2" s="1"/>
  <c r="H1181" i="2" s="1"/>
  <c r="I1181" i="2" s="1"/>
  <c r="C1182" i="2" s="1"/>
  <c r="B1182" i="2" s="1"/>
  <c r="B1181" i="2"/>
  <c r="D1051" i="4"/>
  <c r="E1051" i="4" s="1"/>
  <c r="G1051" i="4" s="1"/>
  <c r="F1051" i="4" s="1"/>
  <c r="H1009" i="6" l="1"/>
  <c r="I1009" i="6" s="1"/>
  <c r="C1010" i="6" s="1"/>
  <c r="H1022" i="5"/>
  <c r="I1022" i="5" s="1"/>
  <c r="C1023" i="5" s="1"/>
  <c r="D1182" i="2"/>
  <c r="E1182" i="2" s="1"/>
  <c r="G1182" i="2" s="1"/>
  <c r="H1051" i="4"/>
  <c r="I1051" i="4" s="1"/>
  <c r="C1052" i="4" s="1"/>
  <c r="B1052" i="4" s="1"/>
  <c r="F1010" i="6" l="1"/>
  <c r="D1010" i="6"/>
  <c r="E1010" i="6" s="1"/>
  <c r="G1010" i="6" s="1"/>
  <c r="B1010" i="6"/>
  <c r="B1023" i="5"/>
  <c r="D1023" i="5"/>
  <c r="E1023" i="5" s="1"/>
  <c r="G1023" i="5" s="1"/>
  <c r="F1023" i="5" s="1"/>
  <c r="F1182" i="2"/>
  <c r="H1182" i="2" s="1"/>
  <c r="I1182" i="2" s="1"/>
  <c r="C1183" i="2" s="1"/>
  <c r="B1183" i="2" s="1"/>
  <c r="D1052" i="4"/>
  <c r="E1052" i="4" s="1"/>
  <c r="G1052" i="4" s="1"/>
  <c r="F1052" i="4" s="1"/>
  <c r="H1010" i="6" l="1"/>
  <c r="I1010" i="6" s="1"/>
  <c r="C1011" i="6" s="1"/>
  <c r="H1023" i="5"/>
  <c r="I1023" i="5" s="1"/>
  <c r="C1024" i="5" s="1"/>
  <c r="D1183" i="2"/>
  <c r="E1183" i="2" s="1"/>
  <c r="G1183" i="2" s="1"/>
  <c r="F1183" i="2" s="1"/>
  <c r="H1183" i="2" s="1"/>
  <c r="I1183" i="2" s="1"/>
  <c r="C1184" i="2" s="1"/>
  <c r="B1184" i="2" s="1"/>
  <c r="H1052" i="4"/>
  <c r="I1052" i="4" s="1"/>
  <c r="C1053" i="4" s="1"/>
  <c r="B1053" i="4" s="1"/>
  <c r="F1011" i="6" l="1"/>
  <c r="B1011" i="6"/>
  <c r="D1011" i="6"/>
  <c r="E1011" i="6" s="1"/>
  <c r="G1011" i="6" s="1"/>
  <c r="B1024" i="5"/>
  <c r="D1024" i="5"/>
  <c r="E1024" i="5" s="1"/>
  <c r="G1024" i="5" s="1"/>
  <c r="F1024" i="5" s="1"/>
  <c r="D1184" i="2"/>
  <c r="E1184" i="2" s="1"/>
  <c r="G1184" i="2" s="1"/>
  <c r="F1184" i="2" s="1"/>
  <c r="H1184" i="2" s="1"/>
  <c r="I1184" i="2" s="1"/>
  <c r="C1185" i="2" s="1"/>
  <c r="B1185" i="2" s="1"/>
  <c r="D1053" i="4"/>
  <c r="E1053" i="4" s="1"/>
  <c r="G1053" i="4" s="1"/>
  <c r="F1053" i="4" s="1"/>
  <c r="H1011" i="6" l="1"/>
  <c r="I1011" i="6" s="1"/>
  <c r="C1012" i="6" s="1"/>
  <c r="H1024" i="5"/>
  <c r="I1024" i="5" s="1"/>
  <c r="C1025" i="5" s="1"/>
  <c r="H1053" i="4"/>
  <c r="I1053" i="4" s="1"/>
  <c r="C1054" i="4" s="1"/>
  <c r="B1054" i="4" s="1"/>
  <c r="D1185" i="2"/>
  <c r="E1185" i="2" s="1"/>
  <c r="G1185" i="2" s="1"/>
  <c r="F1185" i="2" s="1"/>
  <c r="F1012" i="6" l="1"/>
  <c r="B1012" i="6"/>
  <c r="D1012" i="6"/>
  <c r="E1012" i="6" s="1"/>
  <c r="G1012" i="6" s="1"/>
  <c r="B1025" i="5"/>
  <c r="D1025" i="5"/>
  <c r="E1025" i="5" s="1"/>
  <c r="G1025" i="5" s="1"/>
  <c r="F1025" i="5" s="1"/>
  <c r="D1054" i="4"/>
  <c r="E1054" i="4" s="1"/>
  <c r="G1054" i="4" s="1"/>
  <c r="F1054" i="4" s="1"/>
  <c r="H1185" i="2"/>
  <c r="I1185" i="2" s="1"/>
  <c r="C1186" i="2" s="1"/>
  <c r="B1186" i="2" s="1"/>
  <c r="H1012" i="6" l="1"/>
  <c r="I1012" i="6" s="1"/>
  <c r="C1013" i="6" s="1"/>
  <c r="H1025" i="5"/>
  <c r="I1025" i="5" s="1"/>
  <c r="C1026" i="5" s="1"/>
  <c r="H1054" i="4"/>
  <c r="I1054" i="4" s="1"/>
  <c r="C1055" i="4" s="1"/>
  <c r="D1186" i="2"/>
  <c r="E1186" i="2" s="1"/>
  <c r="G1186" i="2" s="1"/>
  <c r="F1186" i="2" s="1"/>
  <c r="F1013" i="6" l="1"/>
  <c r="D1013" i="6"/>
  <c r="E1013" i="6" s="1"/>
  <c r="G1013" i="6" s="1"/>
  <c r="B1013" i="6"/>
  <c r="B1026" i="5"/>
  <c r="D1026" i="5"/>
  <c r="E1026" i="5" s="1"/>
  <c r="G1026" i="5" s="1"/>
  <c r="F1026" i="5" s="1"/>
  <c r="B1055" i="4"/>
  <c r="D1055" i="4"/>
  <c r="E1055" i="4" s="1"/>
  <c r="G1055" i="4" s="1"/>
  <c r="F1055" i="4" s="1"/>
  <c r="H1186" i="2"/>
  <c r="I1186" i="2" s="1"/>
  <c r="C1187" i="2" s="1"/>
  <c r="B1187" i="2" s="1"/>
  <c r="H1013" i="6" l="1"/>
  <c r="I1013" i="6" s="1"/>
  <c r="C1014" i="6" s="1"/>
  <c r="H1026" i="5"/>
  <c r="I1026" i="5" s="1"/>
  <c r="C1027" i="5" s="1"/>
  <c r="H1055" i="4"/>
  <c r="I1055" i="4" s="1"/>
  <c r="C1056" i="4" s="1"/>
  <c r="B1056" i="4" s="1"/>
  <c r="D1187" i="2"/>
  <c r="E1187" i="2" s="1"/>
  <c r="G1187" i="2" s="1"/>
  <c r="F1187" i="2" s="1"/>
  <c r="F1014" i="6" l="1"/>
  <c r="B1014" i="6"/>
  <c r="D1014" i="6"/>
  <c r="E1014" i="6" s="1"/>
  <c r="G1014" i="6" s="1"/>
  <c r="B1027" i="5"/>
  <c r="D1027" i="5"/>
  <c r="E1027" i="5" s="1"/>
  <c r="G1027" i="5" s="1"/>
  <c r="F1027" i="5" s="1"/>
  <c r="D1056" i="4"/>
  <c r="E1056" i="4" s="1"/>
  <c r="G1056" i="4" s="1"/>
  <c r="F1056" i="4" s="1"/>
  <c r="H1187" i="2"/>
  <c r="I1187" i="2" s="1"/>
  <c r="C1188" i="2" s="1"/>
  <c r="B1188" i="2" s="1"/>
  <c r="H1014" i="6" l="1"/>
  <c r="I1014" i="6" s="1"/>
  <c r="C1015" i="6" s="1"/>
  <c r="H1027" i="5"/>
  <c r="I1027" i="5" s="1"/>
  <c r="C1028" i="5" s="1"/>
  <c r="H1056" i="4"/>
  <c r="I1056" i="4" s="1"/>
  <c r="C1057" i="4" s="1"/>
  <c r="B1057" i="4" s="1"/>
  <c r="D1188" i="2"/>
  <c r="E1188" i="2" s="1"/>
  <c r="G1188" i="2" s="1"/>
  <c r="F1188" i="2" s="1"/>
  <c r="F1015" i="6" l="1"/>
  <c r="D1015" i="6"/>
  <c r="E1015" i="6" s="1"/>
  <c r="G1015" i="6" s="1"/>
  <c r="B1015" i="6"/>
  <c r="B1028" i="5"/>
  <c r="D1028" i="5"/>
  <c r="E1028" i="5" s="1"/>
  <c r="G1028" i="5" s="1"/>
  <c r="F1028" i="5" s="1"/>
  <c r="D1057" i="4"/>
  <c r="E1057" i="4" s="1"/>
  <c r="G1057" i="4" s="1"/>
  <c r="F1057" i="4" s="1"/>
  <c r="H1188" i="2"/>
  <c r="I1188" i="2" s="1"/>
  <c r="C1189" i="2" s="1"/>
  <c r="B1189" i="2" s="1"/>
  <c r="H1015" i="6" l="1"/>
  <c r="I1015" i="6" s="1"/>
  <c r="C1016" i="6" s="1"/>
  <c r="H1028" i="5"/>
  <c r="I1028" i="5" s="1"/>
  <c r="C1029" i="5" s="1"/>
  <c r="H1057" i="4"/>
  <c r="I1057" i="4" s="1"/>
  <c r="C1058" i="4" s="1"/>
  <c r="B1058" i="4" s="1"/>
  <c r="D1189" i="2"/>
  <c r="E1189" i="2" s="1"/>
  <c r="G1189" i="2" s="1"/>
  <c r="F1016" i="6" l="1"/>
  <c r="D1016" i="6"/>
  <c r="E1016" i="6" s="1"/>
  <c r="G1016" i="6" s="1"/>
  <c r="B1016" i="6"/>
  <c r="B1029" i="5"/>
  <c r="D1029" i="5"/>
  <c r="E1029" i="5" s="1"/>
  <c r="G1029" i="5" s="1"/>
  <c r="F1029" i="5" s="1"/>
  <c r="F1189" i="2"/>
  <c r="H1189" i="2" s="1"/>
  <c r="I1189" i="2" s="1"/>
  <c r="C1190" i="2" s="1"/>
  <c r="B1190" i="2" s="1"/>
  <c r="D1058" i="4"/>
  <c r="E1058" i="4" s="1"/>
  <c r="G1058" i="4" s="1"/>
  <c r="F1058" i="4" s="1"/>
  <c r="H1016" i="6" l="1"/>
  <c r="I1016" i="6" s="1"/>
  <c r="C1017" i="6" s="1"/>
  <c r="H1029" i="5"/>
  <c r="I1029" i="5" s="1"/>
  <c r="C1030" i="5" s="1"/>
  <c r="D1190" i="2"/>
  <c r="E1190" i="2" s="1"/>
  <c r="G1190" i="2" s="1"/>
  <c r="F1190" i="2" s="1"/>
  <c r="H1058" i="4"/>
  <c r="I1058" i="4" s="1"/>
  <c r="C1059" i="4" s="1"/>
  <c r="B1059" i="4" s="1"/>
  <c r="F1017" i="6" l="1"/>
  <c r="B1017" i="6"/>
  <c r="D1017" i="6"/>
  <c r="E1017" i="6" s="1"/>
  <c r="G1017" i="6" s="1"/>
  <c r="B1030" i="5"/>
  <c r="D1030" i="5"/>
  <c r="E1030" i="5" s="1"/>
  <c r="G1030" i="5" s="1"/>
  <c r="F1030" i="5" s="1"/>
  <c r="H1190" i="2"/>
  <c r="I1190" i="2" s="1"/>
  <c r="C1191" i="2" s="1"/>
  <c r="D1059" i="4"/>
  <c r="E1059" i="4" s="1"/>
  <c r="G1059" i="4" s="1"/>
  <c r="F1059" i="4" s="1"/>
  <c r="H1017" i="6" l="1"/>
  <c r="I1017" i="6" s="1"/>
  <c r="C1018" i="6" s="1"/>
  <c r="H1030" i="5"/>
  <c r="I1030" i="5" s="1"/>
  <c r="C1031" i="5" s="1"/>
  <c r="D1191" i="2"/>
  <c r="E1191" i="2" s="1"/>
  <c r="G1191" i="2" s="1"/>
  <c r="F1191" i="2" s="1"/>
  <c r="B1191" i="2"/>
  <c r="H1059" i="4"/>
  <c r="I1059" i="4" s="1"/>
  <c r="C1060" i="4" s="1"/>
  <c r="B1060" i="4" s="1"/>
  <c r="F1018" i="6" l="1"/>
  <c r="D1018" i="6"/>
  <c r="E1018" i="6" s="1"/>
  <c r="G1018" i="6" s="1"/>
  <c r="B1018" i="6"/>
  <c r="B1031" i="5"/>
  <c r="D1031" i="5"/>
  <c r="E1031" i="5" s="1"/>
  <c r="G1031" i="5" s="1"/>
  <c r="F1031" i="5" s="1"/>
  <c r="H1191" i="2"/>
  <c r="I1191" i="2" s="1"/>
  <c r="C1192" i="2" s="1"/>
  <c r="D1060" i="4"/>
  <c r="E1060" i="4" s="1"/>
  <c r="G1060" i="4" s="1"/>
  <c r="F1060" i="4" s="1"/>
  <c r="H1018" i="6" l="1"/>
  <c r="I1018" i="6" s="1"/>
  <c r="C1019" i="6" s="1"/>
  <c r="H1031" i="5"/>
  <c r="I1031" i="5" s="1"/>
  <c r="C1032" i="5" s="1"/>
  <c r="D1192" i="2"/>
  <c r="E1192" i="2" s="1"/>
  <c r="G1192" i="2" s="1"/>
  <c r="B1192" i="2"/>
  <c r="H1060" i="4"/>
  <c r="I1060" i="4" s="1"/>
  <c r="C1061" i="4" s="1"/>
  <c r="B1061" i="4" s="1"/>
  <c r="F1019" i="6" l="1"/>
  <c r="B1019" i="6"/>
  <c r="D1019" i="6"/>
  <c r="E1019" i="6" s="1"/>
  <c r="G1019" i="6" s="1"/>
  <c r="B1032" i="5"/>
  <c r="D1032" i="5"/>
  <c r="E1032" i="5" s="1"/>
  <c r="G1032" i="5" s="1"/>
  <c r="F1032" i="5" s="1"/>
  <c r="H1032" i="5" s="1"/>
  <c r="I1032" i="5" s="1"/>
  <c r="C1033" i="5" s="1"/>
  <c r="F1192" i="2"/>
  <c r="H1192" i="2" s="1"/>
  <c r="I1192" i="2" s="1"/>
  <c r="C1193" i="2" s="1"/>
  <c r="D1061" i="4"/>
  <c r="E1061" i="4" s="1"/>
  <c r="G1061" i="4" s="1"/>
  <c r="F1061" i="4" s="1"/>
  <c r="H1019" i="6" l="1"/>
  <c r="I1019" i="6" s="1"/>
  <c r="C1020" i="6" s="1"/>
  <c r="B1033" i="5"/>
  <c r="D1033" i="5"/>
  <c r="E1033" i="5" s="1"/>
  <c r="G1033" i="5" s="1"/>
  <c r="F1033" i="5" s="1"/>
  <c r="D1193" i="2"/>
  <c r="E1193" i="2" s="1"/>
  <c r="G1193" i="2" s="1"/>
  <c r="F1193" i="2" s="1"/>
  <c r="H1193" i="2" s="1"/>
  <c r="I1193" i="2" s="1"/>
  <c r="C1194" i="2" s="1"/>
  <c r="D1194" i="2" s="1"/>
  <c r="E1194" i="2" s="1"/>
  <c r="G1194" i="2" s="1"/>
  <c r="B1193" i="2"/>
  <c r="H1061" i="4"/>
  <c r="I1061" i="4" s="1"/>
  <c r="C1062" i="4" s="1"/>
  <c r="B1062" i="4" s="1"/>
  <c r="F1020" i="6" l="1"/>
  <c r="D1020" i="6"/>
  <c r="E1020" i="6" s="1"/>
  <c r="G1020" i="6" s="1"/>
  <c r="B1020" i="6"/>
  <c r="H1033" i="5"/>
  <c r="I1033" i="5" s="1"/>
  <c r="C1034" i="5" s="1"/>
  <c r="F1194" i="2"/>
  <c r="H1194" i="2" s="1"/>
  <c r="I1194" i="2" s="1"/>
  <c r="C1195" i="2" s="1"/>
  <c r="B1195" i="2" s="1"/>
  <c r="B1194" i="2"/>
  <c r="D1062" i="4"/>
  <c r="E1062" i="4" s="1"/>
  <c r="G1062" i="4" s="1"/>
  <c r="F1062" i="4" s="1"/>
  <c r="H1020" i="6" l="1"/>
  <c r="I1020" i="6" s="1"/>
  <c r="C1021" i="6" s="1"/>
  <c r="D1034" i="5"/>
  <c r="E1034" i="5" s="1"/>
  <c r="G1034" i="5" s="1"/>
  <c r="F1034" i="5" s="1"/>
  <c r="B1034" i="5"/>
  <c r="D1195" i="2"/>
  <c r="E1195" i="2" s="1"/>
  <c r="G1195" i="2" s="1"/>
  <c r="F1195" i="2" s="1"/>
  <c r="H1195" i="2" s="1"/>
  <c r="I1195" i="2" s="1"/>
  <c r="C1196" i="2" s="1"/>
  <c r="B1196" i="2" s="1"/>
  <c r="H1062" i="4"/>
  <c r="I1062" i="4" s="1"/>
  <c r="C1063" i="4" s="1"/>
  <c r="B1063" i="4" s="1"/>
  <c r="F1021" i="6" l="1"/>
  <c r="D1021" i="6"/>
  <c r="E1021" i="6" s="1"/>
  <c r="G1021" i="6" s="1"/>
  <c r="B1021" i="6"/>
  <c r="H1034" i="5"/>
  <c r="I1034" i="5" s="1"/>
  <c r="C1035" i="5" s="1"/>
  <c r="D1196" i="2"/>
  <c r="E1196" i="2" s="1"/>
  <c r="G1196" i="2" s="1"/>
  <c r="F1196" i="2" s="1"/>
  <c r="H1196" i="2" s="1"/>
  <c r="I1196" i="2" s="1"/>
  <c r="C1197" i="2" s="1"/>
  <c r="B1197" i="2" s="1"/>
  <c r="D1063" i="4"/>
  <c r="E1063" i="4" s="1"/>
  <c r="G1063" i="4" s="1"/>
  <c r="F1063" i="4" s="1"/>
  <c r="H1021" i="6" l="1"/>
  <c r="I1021" i="6" s="1"/>
  <c r="C1022" i="6" s="1"/>
  <c r="D1035" i="5"/>
  <c r="E1035" i="5" s="1"/>
  <c r="G1035" i="5" s="1"/>
  <c r="F1035" i="5" s="1"/>
  <c r="B1035" i="5"/>
  <c r="H1063" i="4"/>
  <c r="I1063" i="4" s="1"/>
  <c r="C1064" i="4" s="1"/>
  <c r="B1064" i="4" s="1"/>
  <c r="D1197" i="2"/>
  <c r="E1197" i="2" s="1"/>
  <c r="G1197" i="2" s="1"/>
  <c r="F1197" i="2" s="1"/>
  <c r="F1022" i="6" l="1"/>
  <c r="B1022" i="6"/>
  <c r="D1022" i="6"/>
  <c r="E1022" i="6" s="1"/>
  <c r="G1022" i="6" s="1"/>
  <c r="H1035" i="5"/>
  <c r="I1035" i="5" s="1"/>
  <c r="C1036" i="5" s="1"/>
  <c r="D1064" i="4"/>
  <c r="E1064" i="4" s="1"/>
  <c r="G1064" i="4" s="1"/>
  <c r="F1064" i="4" s="1"/>
  <c r="H1197" i="2"/>
  <c r="I1197" i="2" s="1"/>
  <c r="C1198" i="2" s="1"/>
  <c r="B1198" i="2" s="1"/>
  <c r="H1022" i="6" l="1"/>
  <c r="I1022" i="6" s="1"/>
  <c r="C1023" i="6" s="1"/>
  <c r="D1036" i="5"/>
  <c r="E1036" i="5" s="1"/>
  <c r="G1036" i="5" s="1"/>
  <c r="F1036" i="5" s="1"/>
  <c r="B1036" i="5"/>
  <c r="H1064" i="4"/>
  <c r="I1064" i="4" s="1"/>
  <c r="C1065" i="4" s="1"/>
  <c r="B1065" i="4" s="1"/>
  <c r="D1198" i="2"/>
  <c r="E1198" i="2" s="1"/>
  <c r="G1198" i="2" s="1"/>
  <c r="F1198" i="2" s="1"/>
  <c r="F1023" i="6" l="1"/>
  <c r="D1023" i="6"/>
  <c r="E1023" i="6" s="1"/>
  <c r="G1023" i="6" s="1"/>
  <c r="B1023" i="6"/>
  <c r="H1036" i="5"/>
  <c r="I1036" i="5" s="1"/>
  <c r="C1037" i="5" s="1"/>
  <c r="D1065" i="4"/>
  <c r="E1065" i="4" s="1"/>
  <c r="G1065" i="4" s="1"/>
  <c r="F1065" i="4" s="1"/>
  <c r="H1198" i="2"/>
  <c r="I1198" i="2" s="1"/>
  <c r="C1199" i="2" s="1"/>
  <c r="B1199" i="2" s="1"/>
  <c r="H1023" i="6" l="1"/>
  <c r="I1023" i="6" s="1"/>
  <c r="C1024" i="6" s="1"/>
  <c r="D1037" i="5"/>
  <c r="E1037" i="5" s="1"/>
  <c r="G1037" i="5" s="1"/>
  <c r="F1037" i="5" s="1"/>
  <c r="B1037" i="5"/>
  <c r="H1065" i="4"/>
  <c r="I1065" i="4" s="1"/>
  <c r="C1066" i="4" s="1"/>
  <c r="B1066" i="4" s="1"/>
  <c r="D1199" i="2"/>
  <c r="E1199" i="2" s="1"/>
  <c r="G1199" i="2" s="1"/>
  <c r="F1199" i="2" s="1"/>
  <c r="F1024" i="6" l="1"/>
  <c r="D1024" i="6"/>
  <c r="E1024" i="6" s="1"/>
  <c r="G1024" i="6" s="1"/>
  <c r="B1024" i="6"/>
  <c r="H1037" i="5"/>
  <c r="I1037" i="5" s="1"/>
  <c r="C1038" i="5" s="1"/>
  <c r="D1066" i="4"/>
  <c r="E1066" i="4" s="1"/>
  <c r="G1066" i="4" s="1"/>
  <c r="F1066" i="4" s="1"/>
  <c r="H1199" i="2"/>
  <c r="I1199" i="2" s="1"/>
  <c r="C1200" i="2" s="1"/>
  <c r="B1200" i="2" s="1"/>
  <c r="H1024" i="6" l="1"/>
  <c r="I1024" i="6" s="1"/>
  <c r="C1025" i="6" s="1"/>
  <c r="B1038" i="5"/>
  <c r="D1038" i="5"/>
  <c r="E1038" i="5" s="1"/>
  <c r="G1038" i="5" s="1"/>
  <c r="F1038" i="5" s="1"/>
  <c r="H1066" i="4"/>
  <c r="I1066" i="4" s="1"/>
  <c r="C1067" i="4" s="1"/>
  <c r="B1067" i="4" s="1"/>
  <c r="D1200" i="2"/>
  <c r="E1200" i="2" s="1"/>
  <c r="G1200" i="2" s="1"/>
  <c r="F1025" i="6" l="1"/>
  <c r="B1025" i="6"/>
  <c r="D1025" i="6"/>
  <c r="E1025" i="6" s="1"/>
  <c r="G1025" i="6" s="1"/>
  <c r="H1038" i="5"/>
  <c r="I1038" i="5" s="1"/>
  <c r="C1039" i="5" s="1"/>
  <c r="D1067" i="4"/>
  <c r="E1067" i="4" s="1"/>
  <c r="G1067" i="4" s="1"/>
  <c r="F1067" i="4" s="1"/>
  <c r="F1200" i="2"/>
  <c r="H1200" i="2" s="1"/>
  <c r="I1200" i="2" s="1"/>
  <c r="C1201" i="2" s="1"/>
  <c r="B1201" i="2" s="1"/>
  <c r="H1025" i="6" l="1"/>
  <c r="I1025" i="6" s="1"/>
  <c r="C1026" i="6" s="1"/>
  <c r="D1039" i="5"/>
  <c r="E1039" i="5" s="1"/>
  <c r="G1039" i="5" s="1"/>
  <c r="F1039" i="5" s="1"/>
  <c r="B1039" i="5"/>
  <c r="H1067" i="4"/>
  <c r="I1067" i="4" s="1"/>
  <c r="C1068" i="4" s="1"/>
  <c r="B1068" i="4" s="1"/>
  <c r="D1201" i="2"/>
  <c r="E1201" i="2" s="1"/>
  <c r="G1201" i="2" s="1"/>
  <c r="F1201" i="2" s="1"/>
  <c r="H1201" i="2" s="1"/>
  <c r="I1201" i="2" s="1"/>
  <c r="C1202" i="2" s="1"/>
  <c r="B1202" i="2" s="1"/>
  <c r="F1026" i="6" l="1"/>
  <c r="D1026" i="6"/>
  <c r="E1026" i="6" s="1"/>
  <c r="G1026" i="6" s="1"/>
  <c r="B1026" i="6"/>
  <c r="H1039" i="5"/>
  <c r="I1039" i="5" s="1"/>
  <c r="C1040" i="5" s="1"/>
  <c r="D1068" i="4"/>
  <c r="E1068" i="4" s="1"/>
  <c r="G1068" i="4" s="1"/>
  <c r="F1068" i="4" s="1"/>
  <c r="D1202" i="2"/>
  <c r="E1202" i="2" s="1"/>
  <c r="G1202" i="2" s="1"/>
  <c r="F1202" i="2" s="1"/>
  <c r="H1202" i="2" s="1"/>
  <c r="I1202" i="2" s="1"/>
  <c r="C1203" i="2" s="1"/>
  <c r="B1203" i="2" s="1"/>
  <c r="H1026" i="6" l="1"/>
  <c r="I1026" i="6" s="1"/>
  <c r="C1027" i="6" s="1"/>
  <c r="B1040" i="5"/>
  <c r="D1040" i="5"/>
  <c r="E1040" i="5" s="1"/>
  <c r="G1040" i="5" s="1"/>
  <c r="F1040" i="5" s="1"/>
  <c r="H1068" i="4"/>
  <c r="I1068" i="4" s="1"/>
  <c r="C1069" i="4" s="1"/>
  <c r="B1069" i="4" s="1"/>
  <c r="D1203" i="2"/>
  <c r="E1203" i="2" s="1"/>
  <c r="G1203" i="2" s="1"/>
  <c r="F1203" i="2" s="1"/>
  <c r="F1027" i="6" l="1"/>
  <c r="B1027" i="6"/>
  <c r="D1027" i="6"/>
  <c r="E1027" i="6" s="1"/>
  <c r="G1027" i="6" s="1"/>
  <c r="H1040" i="5"/>
  <c r="I1040" i="5" s="1"/>
  <c r="C1041" i="5" s="1"/>
  <c r="D1069" i="4"/>
  <c r="E1069" i="4" s="1"/>
  <c r="G1069" i="4" s="1"/>
  <c r="F1069" i="4" s="1"/>
  <c r="H1203" i="2"/>
  <c r="I1203" i="2" s="1"/>
  <c r="C1204" i="2" s="1"/>
  <c r="B1204" i="2" s="1"/>
  <c r="H1027" i="6" l="1"/>
  <c r="I1027" i="6" s="1"/>
  <c r="C1028" i="6" s="1"/>
  <c r="D1041" i="5"/>
  <c r="E1041" i="5" s="1"/>
  <c r="G1041" i="5" s="1"/>
  <c r="F1041" i="5" s="1"/>
  <c r="B1041" i="5"/>
  <c r="H1069" i="4"/>
  <c r="I1069" i="4" s="1"/>
  <c r="C1070" i="4" s="1"/>
  <c r="B1070" i="4" s="1"/>
  <c r="D1204" i="2"/>
  <c r="E1204" i="2" s="1"/>
  <c r="G1204" i="2" s="1"/>
  <c r="F1204" i="2" s="1"/>
  <c r="F1028" i="6" l="1"/>
  <c r="D1028" i="6"/>
  <c r="E1028" i="6" s="1"/>
  <c r="G1028" i="6" s="1"/>
  <c r="B1028" i="6"/>
  <c r="H1041" i="5"/>
  <c r="I1041" i="5" s="1"/>
  <c r="C1042" i="5" s="1"/>
  <c r="D1070" i="4"/>
  <c r="E1070" i="4" s="1"/>
  <c r="G1070" i="4" s="1"/>
  <c r="F1070" i="4" s="1"/>
  <c r="H1204" i="2"/>
  <c r="I1204" i="2" s="1"/>
  <c r="C1205" i="2" s="1"/>
  <c r="H1028" i="6" l="1"/>
  <c r="I1028" i="6" s="1"/>
  <c r="C1029" i="6" s="1"/>
  <c r="D1042" i="5"/>
  <c r="E1042" i="5" s="1"/>
  <c r="G1042" i="5" s="1"/>
  <c r="F1042" i="5" s="1"/>
  <c r="B1042" i="5"/>
  <c r="D1205" i="2"/>
  <c r="E1205" i="2" s="1"/>
  <c r="G1205" i="2" s="1"/>
  <c r="F1205" i="2" s="1"/>
  <c r="H1205" i="2" s="1"/>
  <c r="I1205" i="2" s="1"/>
  <c r="C1206" i="2" s="1"/>
  <c r="B1206" i="2" s="1"/>
  <c r="B1205" i="2"/>
  <c r="H1070" i="4"/>
  <c r="I1070" i="4" s="1"/>
  <c r="C1071" i="4" s="1"/>
  <c r="B1071" i="4" s="1"/>
  <c r="F1029" i="6" l="1"/>
  <c r="B1029" i="6"/>
  <c r="D1029" i="6"/>
  <c r="E1029" i="6" s="1"/>
  <c r="G1029" i="6" s="1"/>
  <c r="H1042" i="5"/>
  <c r="I1042" i="5" s="1"/>
  <c r="C1043" i="5" s="1"/>
  <c r="D1071" i="4"/>
  <c r="E1071" i="4" s="1"/>
  <c r="G1071" i="4" s="1"/>
  <c r="F1071" i="4" s="1"/>
  <c r="D1206" i="2"/>
  <c r="E1206" i="2" s="1"/>
  <c r="G1206" i="2" s="1"/>
  <c r="H1029" i="6" l="1"/>
  <c r="I1029" i="6" s="1"/>
  <c r="C1030" i="6" s="1"/>
  <c r="D1043" i="5"/>
  <c r="E1043" i="5" s="1"/>
  <c r="G1043" i="5" s="1"/>
  <c r="F1043" i="5" s="1"/>
  <c r="B1043" i="5"/>
  <c r="H1071" i="4"/>
  <c r="I1071" i="4" s="1"/>
  <c r="C1072" i="4" s="1"/>
  <c r="B1072" i="4" s="1"/>
  <c r="F1206" i="2"/>
  <c r="H1206" i="2" s="1"/>
  <c r="I1206" i="2" s="1"/>
  <c r="C1207" i="2" s="1"/>
  <c r="B1207" i="2" s="1"/>
  <c r="F1030" i="6" l="1"/>
  <c r="B1030" i="6"/>
  <c r="D1030" i="6"/>
  <c r="E1030" i="6" s="1"/>
  <c r="G1030" i="6" s="1"/>
  <c r="H1043" i="5"/>
  <c r="I1043" i="5" s="1"/>
  <c r="C1044" i="5" s="1"/>
  <c r="D1072" i="4"/>
  <c r="E1072" i="4" s="1"/>
  <c r="G1072" i="4" s="1"/>
  <c r="F1072" i="4" s="1"/>
  <c r="D1207" i="2"/>
  <c r="E1207" i="2" s="1"/>
  <c r="G1207" i="2" s="1"/>
  <c r="F1207" i="2" s="1"/>
  <c r="H1207" i="2" s="1"/>
  <c r="I1207" i="2" s="1"/>
  <c r="C1208" i="2" s="1"/>
  <c r="B1208" i="2" s="1"/>
  <c r="H1030" i="6" l="1"/>
  <c r="I1030" i="6" s="1"/>
  <c r="C1031" i="6" s="1"/>
  <c r="B1044" i="5"/>
  <c r="D1044" i="5"/>
  <c r="E1044" i="5" s="1"/>
  <c r="G1044" i="5" s="1"/>
  <c r="F1044" i="5" s="1"/>
  <c r="H1072" i="4"/>
  <c r="I1072" i="4" s="1"/>
  <c r="C1073" i="4" s="1"/>
  <c r="B1073" i="4" s="1"/>
  <c r="D1208" i="2"/>
  <c r="E1208" i="2" s="1"/>
  <c r="G1208" i="2" s="1"/>
  <c r="F1031" i="6" l="1"/>
  <c r="D1031" i="6"/>
  <c r="E1031" i="6" s="1"/>
  <c r="G1031" i="6" s="1"/>
  <c r="B1031" i="6"/>
  <c r="H1044" i="5"/>
  <c r="I1044" i="5" s="1"/>
  <c r="C1045" i="5" s="1"/>
  <c r="D1073" i="4"/>
  <c r="E1073" i="4" s="1"/>
  <c r="G1073" i="4" s="1"/>
  <c r="F1073" i="4" s="1"/>
  <c r="F1208" i="2"/>
  <c r="H1208" i="2" s="1"/>
  <c r="I1208" i="2" s="1"/>
  <c r="C1209" i="2" s="1"/>
  <c r="B1209" i="2" s="1"/>
  <c r="H1031" i="6" l="1"/>
  <c r="I1031" i="6" s="1"/>
  <c r="C1032" i="6" s="1"/>
  <c r="D1045" i="5"/>
  <c r="E1045" i="5" s="1"/>
  <c r="G1045" i="5" s="1"/>
  <c r="F1045" i="5" s="1"/>
  <c r="B1045" i="5"/>
  <c r="H1073" i="4"/>
  <c r="I1073" i="4" s="1"/>
  <c r="C1074" i="4" s="1"/>
  <c r="B1074" i="4" s="1"/>
  <c r="D1209" i="2"/>
  <c r="E1209" i="2" s="1"/>
  <c r="G1209" i="2" s="1"/>
  <c r="F1209" i="2" s="1"/>
  <c r="H1209" i="2" s="1"/>
  <c r="I1209" i="2" s="1"/>
  <c r="C1210" i="2" s="1"/>
  <c r="B1210" i="2" s="1"/>
  <c r="F1032" i="6" l="1"/>
  <c r="D1032" i="6"/>
  <c r="E1032" i="6" s="1"/>
  <c r="G1032" i="6" s="1"/>
  <c r="B1032" i="6"/>
  <c r="H1045" i="5"/>
  <c r="I1045" i="5" s="1"/>
  <c r="C1046" i="5" s="1"/>
  <c r="D1074" i="4"/>
  <c r="E1074" i="4" s="1"/>
  <c r="G1074" i="4" s="1"/>
  <c r="F1074" i="4" s="1"/>
  <c r="D1210" i="2"/>
  <c r="E1210" i="2" s="1"/>
  <c r="G1210" i="2" s="1"/>
  <c r="F1210" i="2" s="1"/>
  <c r="H1032" i="6" l="1"/>
  <c r="I1032" i="6" s="1"/>
  <c r="C1033" i="6" s="1"/>
  <c r="D1046" i="5"/>
  <c r="E1046" i="5" s="1"/>
  <c r="G1046" i="5" s="1"/>
  <c r="F1046" i="5" s="1"/>
  <c r="B1046" i="5"/>
  <c r="H1074" i="4"/>
  <c r="I1074" i="4" s="1"/>
  <c r="C1075" i="4" s="1"/>
  <c r="B1075" i="4" s="1"/>
  <c r="H1210" i="2"/>
  <c r="I1210" i="2" s="1"/>
  <c r="C1211" i="2" s="1"/>
  <c r="F1033" i="6" l="1"/>
  <c r="B1033" i="6"/>
  <c r="D1033" i="6"/>
  <c r="E1033" i="6" s="1"/>
  <c r="G1033" i="6" s="1"/>
  <c r="H1046" i="5"/>
  <c r="I1046" i="5" s="1"/>
  <c r="C1047" i="5" s="1"/>
  <c r="D1211" i="2"/>
  <c r="E1211" i="2" s="1"/>
  <c r="G1211" i="2" s="1"/>
  <c r="F1211" i="2" s="1"/>
  <c r="B1211" i="2"/>
  <c r="D1075" i="4"/>
  <c r="E1075" i="4" s="1"/>
  <c r="G1075" i="4" s="1"/>
  <c r="F1075" i="4" s="1"/>
  <c r="H1033" i="6" l="1"/>
  <c r="I1033" i="6" s="1"/>
  <c r="C1034" i="6" s="1"/>
  <c r="B1047" i="5"/>
  <c r="D1047" i="5"/>
  <c r="E1047" i="5" s="1"/>
  <c r="G1047" i="5" s="1"/>
  <c r="F1047" i="5" s="1"/>
  <c r="H1211" i="2"/>
  <c r="I1211" i="2" s="1"/>
  <c r="C1212" i="2" s="1"/>
  <c r="B1212" i="2" s="1"/>
  <c r="H1075" i="4"/>
  <c r="I1075" i="4" s="1"/>
  <c r="C1076" i="4" s="1"/>
  <c r="B1076" i="4" s="1"/>
  <c r="F1034" i="6" l="1"/>
  <c r="B1034" i="6"/>
  <c r="D1034" i="6"/>
  <c r="E1034" i="6" s="1"/>
  <c r="G1034" i="6" s="1"/>
  <c r="H1047" i="5"/>
  <c r="I1047" i="5" s="1"/>
  <c r="C1048" i="5" s="1"/>
  <c r="D1212" i="2"/>
  <c r="E1212" i="2" s="1"/>
  <c r="G1212" i="2" s="1"/>
  <c r="F1212" i="2" s="1"/>
  <c r="D1076" i="4"/>
  <c r="E1076" i="4" s="1"/>
  <c r="G1076" i="4" s="1"/>
  <c r="F1076" i="4" s="1"/>
  <c r="H1034" i="6" l="1"/>
  <c r="I1034" i="6" s="1"/>
  <c r="C1035" i="6" s="1"/>
  <c r="F1035" i="6" s="1"/>
  <c r="B1048" i="5"/>
  <c r="D1048" i="5"/>
  <c r="E1048" i="5" s="1"/>
  <c r="G1048" i="5" s="1"/>
  <c r="F1048" i="5" s="1"/>
  <c r="H1212" i="2"/>
  <c r="I1212" i="2" s="1"/>
  <c r="C1213" i="2" s="1"/>
  <c r="B1213" i="2" s="1"/>
  <c r="H1076" i="4"/>
  <c r="I1076" i="4" s="1"/>
  <c r="C1077" i="4" s="1"/>
  <c r="B1077" i="4" s="1"/>
  <c r="D1035" i="6" l="1"/>
  <c r="E1035" i="6" s="1"/>
  <c r="G1035" i="6" s="1"/>
  <c r="H1035" i="6" s="1"/>
  <c r="I1035" i="6" s="1"/>
  <c r="C1036" i="6" s="1"/>
  <c r="B1035" i="6"/>
  <c r="H1048" i="5"/>
  <c r="I1048" i="5" s="1"/>
  <c r="C1049" i="5" s="1"/>
  <c r="D1213" i="2"/>
  <c r="E1213" i="2" s="1"/>
  <c r="G1213" i="2" s="1"/>
  <c r="F1213" i="2" s="1"/>
  <c r="H1213" i="2" s="1"/>
  <c r="I1213" i="2" s="1"/>
  <c r="C1214" i="2" s="1"/>
  <c r="B1214" i="2" s="1"/>
  <c r="D1077" i="4"/>
  <c r="E1077" i="4" s="1"/>
  <c r="G1077" i="4" s="1"/>
  <c r="F1077" i="4" s="1"/>
  <c r="H1077" i="4" s="1"/>
  <c r="I1077" i="4" s="1"/>
  <c r="C1078" i="4" s="1"/>
  <c r="B1078" i="4" s="1"/>
  <c r="F1036" i="6" l="1"/>
  <c r="D1036" i="6"/>
  <c r="E1036" i="6" s="1"/>
  <c r="G1036" i="6" s="1"/>
  <c r="B1036" i="6"/>
  <c r="B1049" i="5"/>
  <c r="D1049" i="5"/>
  <c r="E1049" i="5" s="1"/>
  <c r="G1049" i="5" s="1"/>
  <c r="F1049" i="5" s="1"/>
  <c r="D1214" i="2"/>
  <c r="E1214" i="2" s="1"/>
  <c r="G1214" i="2" s="1"/>
  <c r="F1214" i="2" s="1"/>
  <c r="H1214" i="2" s="1"/>
  <c r="I1214" i="2" s="1"/>
  <c r="C1215" i="2" s="1"/>
  <c r="B1215" i="2" s="1"/>
  <c r="D1078" i="4"/>
  <c r="E1078" i="4" s="1"/>
  <c r="G1078" i="4" s="1"/>
  <c r="F1078" i="4" s="1"/>
  <c r="H1036" i="6" l="1"/>
  <c r="I1036" i="6" s="1"/>
  <c r="C1037" i="6" s="1"/>
  <c r="H1049" i="5"/>
  <c r="I1049" i="5" s="1"/>
  <c r="C1050" i="5" s="1"/>
  <c r="H1078" i="4"/>
  <c r="I1078" i="4" s="1"/>
  <c r="C1079" i="4" s="1"/>
  <c r="B1079" i="4" s="1"/>
  <c r="D1215" i="2"/>
  <c r="E1215" i="2" s="1"/>
  <c r="G1215" i="2" s="1"/>
  <c r="F1215" i="2" s="1"/>
  <c r="F1037" i="6" l="1"/>
  <c r="B1037" i="6"/>
  <c r="D1037" i="6"/>
  <c r="E1037" i="6" s="1"/>
  <c r="G1037" i="6" s="1"/>
  <c r="D1050" i="5"/>
  <c r="E1050" i="5" s="1"/>
  <c r="G1050" i="5" s="1"/>
  <c r="F1050" i="5" s="1"/>
  <c r="B1050" i="5"/>
  <c r="D1079" i="4"/>
  <c r="E1079" i="4" s="1"/>
  <c r="G1079" i="4" s="1"/>
  <c r="F1079" i="4" s="1"/>
  <c r="H1215" i="2"/>
  <c r="I1215" i="2" s="1"/>
  <c r="C1216" i="2" s="1"/>
  <c r="B1216" i="2" s="1"/>
  <c r="H1037" i="6" l="1"/>
  <c r="I1037" i="6" s="1"/>
  <c r="C1038" i="6" s="1"/>
  <c r="H1050" i="5"/>
  <c r="I1050" i="5" s="1"/>
  <c r="C1051" i="5" s="1"/>
  <c r="H1079" i="4"/>
  <c r="I1079" i="4" s="1"/>
  <c r="C1080" i="4" s="1"/>
  <c r="D1216" i="2"/>
  <c r="E1216" i="2" s="1"/>
  <c r="G1216" i="2" s="1"/>
  <c r="F1038" i="6" l="1"/>
  <c r="B1038" i="6"/>
  <c r="D1038" i="6"/>
  <c r="E1038" i="6" s="1"/>
  <c r="G1038" i="6" s="1"/>
  <c r="B1051" i="5"/>
  <c r="D1051" i="5"/>
  <c r="E1051" i="5" s="1"/>
  <c r="G1051" i="5" s="1"/>
  <c r="F1051" i="5" s="1"/>
  <c r="B1080" i="4"/>
  <c r="D1080" i="4"/>
  <c r="E1080" i="4" s="1"/>
  <c r="G1080" i="4" s="1"/>
  <c r="F1080" i="4" s="1"/>
  <c r="F1216" i="2"/>
  <c r="H1216" i="2" s="1"/>
  <c r="I1216" i="2" s="1"/>
  <c r="C1217" i="2" s="1"/>
  <c r="B1217" i="2" s="1"/>
  <c r="H1038" i="6" l="1"/>
  <c r="I1038" i="6" s="1"/>
  <c r="C1039" i="6" s="1"/>
  <c r="H1051" i="5"/>
  <c r="I1051" i="5" s="1"/>
  <c r="C1052" i="5" s="1"/>
  <c r="H1080" i="4"/>
  <c r="I1080" i="4" s="1"/>
  <c r="C1081" i="4" s="1"/>
  <c r="D1217" i="2"/>
  <c r="E1217" i="2" s="1"/>
  <c r="G1217" i="2" s="1"/>
  <c r="F1217" i="2" s="1"/>
  <c r="H1217" i="2" s="1"/>
  <c r="I1217" i="2" s="1"/>
  <c r="C1218" i="2" s="1"/>
  <c r="B1218" i="2" s="1"/>
  <c r="F1039" i="6" l="1"/>
  <c r="D1039" i="6"/>
  <c r="E1039" i="6" s="1"/>
  <c r="G1039" i="6" s="1"/>
  <c r="B1039" i="6"/>
  <c r="B1052" i="5"/>
  <c r="D1052" i="5"/>
  <c r="E1052" i="5" s="1"/>
  <c r="G1052" i="5" s="1"/>
  <c r="F1052" i="5" s="1"/>
  <c r="B1081" i="4"/>
  <c r="D1081" i="4"/>
  <c r="E1081" i="4" s="1"/>
  <c r="G1081" i="4" s="1"/>
  <c r="F1081" i="4" s="1"/>
  <c r="D1218" i="2"/>
  <c r="E1218" i="2" s="1"/>
  <c r="G1218" i="2" s="1"/>
  <c r="F1218" i="2" s="1"/>
  <c r="H1039" i="6" l="1"/>
  <c r="I1039" i="6" s="1"/>
  <c r="C1040" i="6" s="1"/>
  <c r="H1052" i="5"/>
  <c r="I1052" i="5" s="1"/>
  <c r="C1053" i="5" s="1"/>
  <c r="H1081" i="4"/>
  <c r="I1081" i="4" s="1"/>
  <c r="C1082" i="4" s="1"/>
  <c r="H1218" i="2"/>
  <c r="I1218" i="2" s="1"/>
  <c r="C1219" i="2" s="1"/>
  <c r="B1219" i="2" s="1"/>
  <c r="F1040" i="6" l="1"/>
  <c r="D1040" i="6"/>
  <c r="E1040" i="6" s="1"/>
  <c r="G1040" i="6" s="1"/>
  <c r="B1040" i="6"/>
  <c r="B1053" i="5"/>
  <c r="D1053" i="5"/>
  <c r="E1053" i="5" s="1"/>
  <c r="G1053" i="5" s="1"/>
  <c r="F1053" i="5" s="1"/>
  <c r="B1082" i="4"/>
  <c r="D1082" i="4"/>
  <c r="E1082" i="4" s="1"/>
  <c r="G1082" i="4" s="1"/>
  <c r="F1082" i="4" s="1"/>
  <c r="D1219" i="2"/>
  <c r="E1219" i="2" s="1"/>
  <c r="G1219" i="2" s="1"/>
  <c r="F1219" i="2" s="1"/>
  <c r="H1040" i="6" l="1"/>
  <c r="I1040" i="6" s="1"/>
  <c r="C1041" i="6" s="1"/>
  <c r="H1053" i="5"/>
  <c r="I1053" i="5" s="1"/>
  <c r="C1054" i="5" s="1"/>
  <c r="H1082" i="4"/>
  <c r="I1082" i="4" s="1"/>
  <c r="C1083" i="4" s="1"/>
  <c r="H1219" i="2"/>
  <c r="I1219" i="2" s="1"/>
  <c r="C1220" i="2" s="1"/>
  <c r="F1041" i="6" l="1"/>
  <c r="D1041" i="6"/>
  <c r="E1041" i="6" s="1"/>
  <c r="G1041" i="6" s="1"/>
  <c r="B1041" i="6"/>
  <c r="D1054" i="5"/>
  <c r="E1054" i="5" s="1"/>
  <c r="G1054" i="5" s="1"/>
  <c r="F1054" i="5" s="1"/>
  <c r="B1054" i="5"/>
  <c r="D1220" i="2"/>
  <c r="E1220" i="2" s="1"/>
  <c r="G1220" i="2" s="1"/>
  <c r="F1220" i="2" s="1"/>
  <c r="B1220" i="2"/>
  <c r="B1083" i="4"/>
  <c r="D1083" i="4"/>
  <c r="E1083" i="4" s="1"/>
  <c r="G1083" i="4" s="1"/>
  <c r="F1083" i="4" s="1"/>
  <c r="H1041" i="6" l="1"/>
  <c r="I1041" i="6" s="1"/>
  <c r="C1042" i="6" s="1"/>
  <c r="H1054" i="5"/>
  <c r="I1054" i="5" s="1"/>
  <c r="C1055" i="5" s="1"/>
  <c r="H1220" i="2"/>
  <c r="I1220" i="2" s="1"/>
  <c r="C1221" i="2" s="1"/>
  <c r="D1221" i="2" s="1"/>
  <c r="E1221" i="2" s="1"/>
  <c r="G1221" i="2" s="1"/>
  <c r="H1083" i="4"/>
  <c r="I1083" i="4" s="1"/>
  <c r="C1084" i="4" s="1"/>
  <c r="F1042" i="6" l="1"/>
  <c r="D1042" i="6"/>
  <c r="E1042" i="6" s="1"/>
  <c r="G1042" i="6" s="1"/>
  <c r="B1042" i="6"/>
  <c r="D1055" i="5"/>
  <c r="E1055" i="5" s="1"/>
  <c r="G1055" i="5" s="1"/>
  <c r="F1055" i="5" s="1"/>
  <c r="H1055" i="5" s="1"/>
  <c r="I1055" i="5" s="1"/>
  <c r="C1056" i="5" s="1"/>
  <c r="B1055" i="5"/>
  <c r="F1221" i="2"/>
  <c r="H1221" i="2" s="1"/>
  <c r="I1221" i="2" s="1"/>
  <c r="C1222" i="2" s="1"/>
  <c r="B1222" i="2" s="1"/>
  <c r="B1221" i="2"/>
  <c r="B1084" i="4"/>
  <c r="D1084" i="4"/>
  <c r="E1084" i="4" s="1"/>
  <c r="G1084" i="4" s="1"/>
  <c r="F1084" i="4" s="1"/>
  <c r="H1042" i="6" l="1"/>
  <c r="I1042" i="6" s="1"/>
  <c r="C1043" i="6" s="1"/>
  <c r="D1056" i="5"/>
  <c r="E1056" i="5" s="1"/>
  <c r="G1056" i="5" s="1"/>
  <c r="F1056" i="5" s="1"/>
  <c r="B1056" i="5"/>
  <c r="D1222" i="2"/>
  <c r="E1222" i="2" s="1"/>
  <c r="G1222" i="2" s="1"/>
  <c r="F1222" i="2" s="1"/>
  <c r="H1222" i="2" s="1"/>
  <c r="I1222" i="2" s="1"/>
  <c r="C1223" i="2" s="1"/>
  <c r="B1223" i="2" s="1"/>
  <c r="H1084" i="4"/>
  <c r="I1084" i="4" s="1"/>
  <c r="C1085" i="4" s="1"/>
  <c r="F1043" i="6" l="1"/>
  <c r="B1043" i="6"/>
  <c r="D1043" i="6"/>
  <c r="E1043" i="6" s="1"/>
  <c r="G1043" i="6" s="1"/>
  <c r="H1056" i="5"/>
  <c r="I1056" i="5" s="1"/>
  <c r="C1057" i="5" s="1"/>
  <c r="B1085" i="4"/>
  <c r="D1085" i="4"/>
  <c r="E1085" i="4" s="1"/>
  <c r="G1085" i="4" s="1"/>
  <c r="F1085" i="4" s="1"/>
  <c r="D1223" i="2"/>
  <c r="E1223" i="2" s="1"/>
  <c r="G1223" i="2" s="1"/>
  <c r="H1043" i="6" l="1"/>
  <c r="I1043" i="6" s="1"/>
  <c r="C1044" i="6" s="1"/>
  <c r="B1057" i="5"/>
  <c r="D1057" i="5"/>
  <c r="E1057" i="5" s="1"/>
  <c r="G1057" i="5" s="1"/>
  <c r="F1057" i="5" s="1"/>
  <c r="H1085" i="4"/>
  <c r="I1085" i="4" s="1"/>
  <c r="C1086" i="4" s="1"/>
  <c r="F1223" i="2"/>
  <c r="H1223" i="2" s="1"/>
  <c r="I1223" i="2" s="1"/>
  <c r="C1224" i="2" s="1"/>
  <c r="B1224" i="2" s="1"/>
  <c r="F1044" i="6" l="1"/>
  <c r="D1044" i="6"/>
  <c r="E1044" i="6" s="1"/>
  <c r="G1044" i="6" s="1"/>
  <c r="B1044" i="6"/>
  <c r="H1057" i="5"/>
  <c r="I1057" i="5" s="1"/>
  <c r="C1058" i="5" s="1"/>
  <c r="B1086" i="4"/>
  <c r="D1086" i="4"/>
  <c r="E1086" i="4" s="1"/>
  <c r="G1086" i="4" s="1"/>
  <c r="F1086" i="4" s="1"/>
  <c r="D1224" i="2"/>
  <c r="E1224" i="2" s="1"/>
  <c r="G1224" i="2" s="1"/>
  <c r="F1224" i="2" s="1"/>
  <c r="H1224" i="2" s="1"/>
  <c r="I1224" i="2" s="1"/>
  <c r="C1225" i="2" s="1"/>
  <c r="B1225" i="2" s="1"/>
  <c r="H1044" i="6" l="1"/>
  <c r="I1044" i="6" s="1"/>
  <c r="C1045" i="6" s="1"/>
  <c r="D1058" i="5"/>
  <c r="E1058" i="5" s="1"/>
  <c r="G1058" i="5" s="1"/>
  <c r="F1058" i="5" s="1"/>
  <c r="B1058" i="5"/>
  <c r="H1086" i="4"/>
  <c r="I1086" i="4" s="1"/>
  <c r="C1087" i="4" s="1"/>
  <c r="D1225" i="2"/>
  <c r="E1225" i="2" s="1"/>
  <c r="G1225" i="2" s="1"/>
  <c r="F1225" i="2" s="1"/>
  <c r="F1045" i="6" l="1"/>
  <c r="B1045" i="6"/>
  <c r="D1045" i="6"/>
  <c r="E1045" i="6" s="1"/>
  <c r="G1045" i="6" s="1"/>
  <c r="H1058" i="5"/>
  <c r="I1058" i="5" s="1"/>
  <c r="C1059" i="5" s="1"/>
  <c r="B1087" i="4"/>
  <c r="D1087" i="4"/>
  <c r="E1087" i="4" s="1"/>
  <c r="G1087" i="4" s="1"/>
  <c r="F1087" i="4" s="1"/>
  <c r="H1225" i="2"/>
  <c r="I1225" i="2" s="1"/>
  <c r="C1226" i="2" s="1"/>
  <c r="B1226" i="2" s="1"/>
  <c r="H1045" i="6" l="1"/>
  <c r="I1045" i="6" s="1"/>
  <c r="C1046" i="6" s="1"/>
  <c r="D1059" i="5"/>
  <c r="E1059" i="5" s="1"/>
  <c r="G1059" i="5" s="1"/>
  <c r="F1059" i="5" s="1"/>
  <c r="B1059" i="5"/>
  <c r="H1087" i="4"/>
  <c r="I1087" i="4" s="1"/>
  <c r="C1088" i="4" s="1"/>
  <c r="D1226" i="2"/>
  <c r="E1226" i="2" s="1"/>
  <c r="G1226" i="2" s="1"/>
  <c r="F1226" i="2" s="1"/>
  <c r="F1046" i="6" l="1"/>
  <c r="B1046" i="6"/>
  <c r="D1046" i="6"/>
  <c r="E1046" i="6" s="1"/>
  <c r="G1046" i="6" s="1"/>
  <c r="H1059" i="5"/>
  <c r="I1059" i="5" s="1"/>
  <c r="C1060" i="5" s="1"/>
  <c r="B1088" i="4"/>
  <c r="D1088" i="4"/>
  <c r="E1088" i="4" s="1"/>
  <c r="G1088" i="4" s="1"/>
  <c r="F1088" i="4" s="1"/>
  <c r="H1226" i="2"/>
  <c r="I1226" i="2" s="1"/>
  <c r="C1227" i="2" s="1"/>
  <c r="B1227" i="2" s="1"/>
  <c r="H1046" i="6" l="1"/>
  <c r="I1046" i="6" s="1"/>
  <c r="C1047" i="6" s="1"/>
  <c r="D1060" i="5"/>
  <c r="E1060" i="5" s="1"/>
  <c r="G1060" i="5" s="1"/>
  <c r="F1060" i="5" s="1"/>
  <c r="B1060" i="5"/>
  <c r="H1088" i="4"/>
  <c r="I1088" i="4" s="1"/>
  <c r="C1089" i="4" s="1"/>
  <c r="B1089" i="4" s="1"/>
  <c r="D1227" i="2"/>
  <c r="E1227" i="2" s="1"/>
  <c r="G1227" i="2" s="1"/>
  <c r="F1227" i="2" s="1"/>
  <c r="F1047" i="6" l="1"/>
  <c r="B1047" i="6"/>
  <c r="D1047" i="6"/>
  <c r="E1047" i="6" s="1"/>
  <c r="G1047" i="6" s="1"/>
  <c r="H1060" i="5"/>
  <c r="I1060" i="5" s="1"/>
  <c r="C1061" i="5" s="1"/>
  <c r="D1089" i="4"/>
  <c r="E1089" i="4" s="1"/>
  <c r="G1089" i="4" s="1"/>
  <c r="F1089" i="4" s="1"/>
  <c r="H1227" i="2"/>
  <c r="I1227" i="2" s="1"/>
  <c r="C1228" i="2" s="1"/>
  <c r="B1228" i="2" s="1"/>
  <c r="H1047" i="6" l="1"/>
  <c r="I1047" i="6" s="1"/>
  <c r="C1048" i="6" s="1"/>
  <c r="D1061" i="5"/>
  <c r="E1061" i="5" s="1"/>
  <c r="G1061" i="5" s="1"/>
  <c r="F1061" i="5" s="1"/>
  <c r="H1061" i="5" s="1"/>
  <c r="I1061" i="5" s="1"/>
  <c r="C1062" i="5" s="1"/>
  <c r="B1061" i="5"/>
  <c r="H1089" i="4"/>
  <c r="I1089" i="4" s="1"/>
  <c r="C1090" i="4" s="1"/>
  <c r="D1228" i="2"/>
  <c r="E1228" i="2" s="1"/>
  <c r="G1228" i="2" s="1"/>
  <c r="F1228" i="2" s="1"/>
  <c r="F1048" i="6" l="1"/>
  <c r="B1048" i="6"/>
  <c r="D1048" i="6"/>
  <c r="E1048" i="6" s="1"/>
  <c r="G1048" i="6" s="1"/>
  <c r="D1062" i="5"/>
  <c r="E1062" i="5" s="1"/>
  <c r="G1062" i="5" s="1"/>
  <c r="F1062" i="5" s="1"/>
  <c r="B1062" i="5"/>
  <c r="B1090" i="4"/>
  <c r="D1090" i="4"/>
  <c r="E1090" i="4" s="1"/>
  <c r="G1090" i="4" s="1"/>
  <c r="F1090" i="4" s="1"/>
  <c r="H1228" i="2"/>
  <c r="I1228" i="2" s="1"/>
  <c r="C1229" i="2" s="1"/>
  <c r="B1229" i="2" s="1"/>
  <c r="H1048" i="6" l="1"/>
  <c r="I1048" i="6" s="1"/>
  <c r="C1049" i="6" s="1"/>
  <c r="H1062" i="5"/>
  <c r="I1062" i="5" s="1"/>
  <c r="C1063" i="5" s="1"/>
  <c r="H1090" i="4"/>
  <c r="I1090" i="4" s="1"/>
  <c r="C1091" i="4" s="1"/>
  <c r="B1091" i="4" s="1"/>
  <c r="D1229" i="2"/>
  <c r="E1229" i="2" s="1"/>
  <c r="G1229" i="2" s="1"/>
  <c r="F1229" i="2" s="1"/>
  <c r="F1049" i="6" l="1"/>
  <c r="D1049" i="6"/>
  <c r="E1049" i="6" s="1"/>
  <c r="G1049" i="6" s="1"/>
  <c r="B1049" i="6"/>
  <c r="D1063" i="5"/>
  <c r="E1063" i="5" s="1"/>
  <c r="G1063" i="5" s="1"/>
  <c r="F1063" i="5" s="1"/>
  <c r="B1063" i="5"/>
  <c r="D1091" i="4"/>
  <c r="E1091" i="4" s="1"/>
  <c r="G1091" i="4" s="1"/>
  <c r="F1091" i="4" s="1"/>
  <c r="H1229" i="2"/>
  <c r="I1229" i="2" s="1"/>
  <c r="C1230" i="2" s="1"/>
  <c r="B1230" i="2" s="1"/>
  <c r="H1049" i="6" l="1"/>
  <c r="I1049" i="6" s="1"/>
  <c r="C1050" i="6" s="1"/>
  <c r="H1063" i="5"/>
  <c r="I1063" i="5" s="1"/>
  <c r="C1064" i="5" s="1"/>
  <c r="H1091" i="4"/>
  <c r="I1091" i="4" s="1"/>
  <c r="C1092" i="4" s="1"/>
  <c r="B1092" i="4" s="1"/>
  <c r="D1230" i="2"/>
  <c r="E1230" i="2" s="1"/>
  <c r="G1230" i="2" s="1"/>
  <c r="F1230" i="2" s="1"/>
  <c r="F1050" i="6" l="1"/>
  <c r="D1050" i="6"/>
  <c r="E1050" i="6" s="1"/>
  <c r="G1050" i="6" s="1"/>
  <c r="B1050" i="6"/>
  <c r="D1064" i="5"/>
  <c r="E1064" i="5" s="1"/>
  <c r="G1064" i="5" s="1"/>
  <c r="F1064" i="5" s="1"/>
  <c r="B1064" i="5"/>
  <c r="D1092" i="4"/>
  <c r="E1092" i="4" s="1"/>
  <c r="G1092" i="4" s="1"/>
  <c r="F1092" i="4" s="1"/>
  <c r="H1230" i="2"/>
  <c r="I1230" i="2" s="1"/>
  <c r="C1231" i="2" s="1"/>
  <c r="B1231" i="2" s="1"/>
  <c r="H1050" i="6" l="1"/>
  <c r="I1050" i="6" s="1"/>
  <c r="C1051" i="6" s="1"/>
  <c r="H1064" i="5"/>
  <c r="I1064" i="5" s="1"/>
  <c r="C1065" i="5" s="1"/>
  <c r="H1092" i="4"/>
  <c r="I1092" i="4" s="1"/>
  <c r="C1093" i="4" s="1"/>
  <c r="B1093" i="4" s="1"/>
  <c r="D1231" i="2"/>
  <c r="E1231" i="2" s="1"/>
  <c r="G1231" i="2" s="1"/>
  <c r="F1051" i="6" l="1"/>
  <c r="D1051" i="6"/>
  <c r="E1051" i="6" s="1"/>
  <c r="G1051" i="6" s="1"/>
  <c r="B1051" i="6"/>
  <c r="D1065" i="5"/>
  <c r="E1065" i="5" s="1"/>
  <c r="G1065" i="5" s="1"/>
  <c r="F1065" i="5" s="1"/>
  <c r="B1065" i="5"/>
  <c r="D1093" i="4"/>
  <c r="E1093" i="4" s="1"/>
  <c r="G1093" i="4" s="1"/>
  <c r="F1093" i="4" s="1"/>
  <c r="F1231" i="2"/>
  <c r="H1231" i="2" s="1"/>
  <c r="I1231" i="2" s="1"/>
  <c r="C1232" i="2" s="1"/>
  <c r="B1232" i="2" s="1"/>
  <c r="H1051" i="6" l="1"/>
  <c r="I1051" i="6" s="1"/>
  <c r="C1052" i="6" s="1"/>
  <c r="H1065" i="5"/>
  <c r="I1065" i="5" s="1"/>
  <c r="C1066" i="5" s="1"/>
  <c r="H1093" i="4"/>
  <c r="I1093" i="4" s="1"/>
  <c r="C1094" i="4" s="1"/>
  <c r="B1094" i="4" s="1"/>
  <c r="D1232" i="2"/>
  <c r="E1232" i="2" s="1"/>
  <c r="G1232" i="2" s="1"/>
  <c r="F1232" i="2" s="1"/>
  <c r="H1232" i="2" s="1"/>
  <c r="I1232" i="2" s="1"/>
  <c r="C1233" i="2" s="1"/>
  <c r="B1233" i="2" s="1"/>
  <c r="F1052" i="6" l="1"/>
  <c r="D1052" i="6"/>
  <c r="E1052" i="6" s="1"/>
  <c r="G1052" i="6" s="1"/>
  <c r="B1052" i="6"/>
  <c r="D1066" i="5"/>
  <c r="E1066" i="5" s="1"/>
  <c r="G1066" i="5" s="1"/>
  <c r="F1066" i="5" s="1"/>
  <c r="B1066" i="5"/>
  <c r="D1094" i="4"/>
  <c r="E1094" i="4" s="1"/>
  <c r="G1094" i="4" s="1"/>
  <c r="F1094" i="4" s="1"/>
  <c r="D1233" i="2"/>
  <c r="E1233" i="2" s="1"/>
  <c r="G1233" i="2" s="1"/>
  <c r="F1233" i="2" s="1"/>
  <c r="H1052" i="6" l="1"/>
  <c r="I1052" i="6" s="1"/>
  <c r="C1053" i="6" s="1"/>
  <c r="H1066" i="5"/>
  <c r="I1066" i="5" s="1"/>
  <c r="C1067" i="5" s="1"/>
  <c r="H1094" i="4"/>
  <c r="I1094" i="4" s="1"/>
  <c r="C1095" i="4" s="1"/>
  <c r="B1095" i="4" s="1"/>
  <c r="H1233" i="2"/>
  <c r="I1233" i="2" s="1"/>
  <c r="C1234" i="2" s="1"/>
  <c r="F1053" i="6" l="1"/>
  <c r="D1053" i="6"/>
  <c r="E1053" i="6" s="1"/>
  <c r="G1053" i="6" s="1"/>
  <c r="B1053" i="6"/>
  <c r="B1067" i="5"/>
  <c r="D1067" i="5"/>
  <c r="E1067" i="5" s="1"/>
  <c r="G1067" i="5" s="1"/>
  <c r="F1067" i="5" s="1"/>
  <c r="D1234" i="2"/>
  <c r="E1234" i="2" s="1"/>
  <c r="G1234" i="2" s="1"/>
  <c r="F1234" i="2" s="1"/>
  <c r="B1234" i="2"/>
  <c r="D1095" i="4"/>
  <c r="E1095" i="4" s="1"/>
  <c r="G1095" i="4" s="1"/>
  <c r="F1095" i="4" s="1"/>
  <c r="H1053" i="6" l="1"/>
  <c r="I1053" i="6" s="1"/>
  <c r="C1054" i="6" s="1"/>
  <c r="H1067" i="5"/>
  <c r="I1067" i="5" s="1"/>
  <c r="C1068" i="5" s="1"/>
  <c r="H1234" i="2"/>
  <c r="I1234" i="2" s="1"/>
  <c r="C1235" i="2" s="1"/>
  <c r="B1235" i="2" s="1"/>
  <c r="H1095" i="4"/>
  <c r="I1095" i="4" s="1"/>
  <c r="C1096" i="4" s="1"/>
  <c r="B1096" i="4" s="1"/>
  <c r="F1054" i="6" l="1"/>
  <c r="D1054" i="6"/>
  <c r="E1054" i="6" s="1"/>
  <c r="G1054" i="6" s="1"/>
  <c r="B1054" i="6"/>
  <c r="D1235" i="2"/>
  <c r="E1235" i="2" s="1"/>
  <c r="G1235" i="2" s="1"/>
  <c r="F1235" i="2" s="1"/>
  <c r="H1235" i="2" s="1"/>
  <c r="I1235" i="2" s="1"/>
  <c r="C1236" i="2" s="1"/>
  <c r="B1236" i="2" s="1"/>
  <c r="D1068" i="5"/>
  <c r="E1068" i="5" s="1"/>
  <c r="G1068" i="5" s="1"/>
  <c r="F1068" i="5" s="1"/>
  <c r="B1068" i="5"/>
  <c r="D1096" i="4"/>
  <c r="E1096" i="4" s="1"/>
  <c r="G1096" i="4" s="1"/>
  <c r="F1096" i="4" s="1"/>
  <c r="H1054" i="6" l="1"/>
  <c r="I1054" i="6" s="1"/>
  <c r="C1055" i="6" s="1"/>
  <c r="H1068" i="5"/>
  <c r="I1068" i="5" s="1"/>
  <c r="C1069" i="5" s="1"/>
  <c r="H1096" i="4"/>
  <c r="I1096" i="4" s="1"/>
  <c r="C1097" i="4" s="1"/>
  <c r="D1236" i="2"/>
  <c r="E1236" i="2" s="1"/>
  <c r="G1236" i="2" s="1"/>
  <c r="F1236" i="2" s="1"/>
  <c r="F1055" i="6" l="1"/>
  <c r="B1055" i="6"/>
  <c r="D1055" i="6"/>
  <c r="E1055" i="6" s="1"/>
  <c r="G1055" i="6" s="1"/>
  <c r="B1069" i="5"/>
  <c r="D1069" i="5"/>
  <c r="E1069" i="5" s="1"/>
  <c r="G1069" i="5" s="1"/>
  <c r="F1069" i="5" s="1"/>
  <c r="B1097" i="4"/>
  <c r="D1097" i="4"/>
  <c r="E1097" i="4" s="1"/>
  <c r="G1097" i="4" s="1"/>
  <c r="F1097" i="4" s="1"/>
  <c r="H1236" i="2"/>
  <c r="I1236" i="2" s="1"/>
  <c r="C1237" i="2" s="1"/>
  <c r="B1237" i="2" s="1"/>
  <c r="H1055" i="6" l="1"/>
  <c r="I1055" i="6" s="1"/>
  <c r="C1056" i="6" s="1"/>
  <c r="H1069" i="5"/>
  <c r="I1069" i="5" s="1"/>
  <c r="C1070" i="5" s="1"/>
  <c r="H1097" i="4"/>
  <c r="I1097" i="4" s="1"/>
  <c r="C1098" i="4" s="1"/>
  <c r="B1098" i="4" s="1"/>
  <c r="D1237" i="2"/>
  <c r="E1237" i="2" s="1"/>
  <c r="G1237" i="2" s="1"/>
  <c r="F1237" i="2" s="1"/>
  <c r="F1056" i="6" l="1"/>
  <c r="D1056" i="6"/>
  <c r="E1056" i="6" s="1"/>
  <c r="G1056" i="6" s="1"/>
  <c r="B1056" i="6"/>
  <c r="B1070" i="5"/>
  <c r="D1070" i="5"/>
  <c r="E1070" i="5" s="1"/>
  <c r="G1070" i="5" s="1"/>
  <c r="F1070" i="5" s="1"/>
  <c r="D1098" i="4"/>
  <c r="E1098" i="4" s="1"/>
  <c r="G1098" i="4" s="1"/>
  <c r="F1098" i="4" s="1"/>
  <c r="H1098" i="4" s="1"/>
  <c r="I1098" i="4" s="1"/>
  <c r="C1099" i="4" s="1"/>
  <c r="H1237" i="2"/>
  <c r="I1237" i="2" s="1"/>
  <c r="C1238" i="2" s="1"/>
  <c r="B1238" i="2" s="1"/>
  <c r="H1056" i="6" l="1"/>
  <c r="I1056" i="6" s="1"/>
  <c r="C1057" i="6" s="1"/>
  <c r="H1070" i="5"/>
  <c r="I1070" i="5" s="1"/>
  <c r="C1071" i="5" s="1"/>
  <c r="B1099" i="4"/>
  <c r="D1099" i="4"/>
  <c r="E1099" i="4" s="1"/>
  <c r="G1099" i="4" s="1"/>
  <c r="F1099" i="4" s="1"/>
  <c r="H1099" i="4" s="1"/>
  <c r="I1099" i="4" s="1"/>
  <c r="C1100" i="4" s="1"/>
  <c r="B1100" i="4" s="1"/>
  <c r="D1238" i="2"/>
  <c r="E1238" i="2" s="1"/>
  <c r="G1238" i="2" s="1"/>
  <c r="F1238" i="2" s="1"/>
  <c r="F1057" i="6" l="1"/>
  <c r="D1057" i="6"/>
  <c r="E1057" i="6" s="1"/>
  <c r="G1057" i="6" s="1"/>
  <c r="B1057" i="6"/>
  <c r="B1071" i="5"/>
  <c r="D1071" i="5"/>
  <c r="E1071" i="5" s="1"/>
  <c r="G1071" i="5" s="1"/>
  <c r="F1071" i="5" s="1"/>
  <c r="D1100" i="4"/>
  <c r="E1100" i="4" s="1"/>
  <c r="G1100" i="4" s="1"/>
  <c r="F1100" i="4" s="1"/>
  <c r="H1238" i="2"/>
  <c r="I1238" i="2" s="1"/>
  <c r="C1239" i="2" s="1"/>
  <c r="B1239" i="2" s="1"/>
  <c r="H1057" i="6" l="1"/>
  <c r="I1057" i="6" s="1"/>
  <c r="C1058" i="6" s="1"/>
  <c r="H1071" i="5"/>
  <c r="I1071" i="5" s="1"/>
  <c r="C1072" i="5" s="1"/>
  <c r="H1100" i="4"/>
  <c r="I1100" i="4" s="1"/>
  <c r="C1101" i="4" s="1"/>
  <c r="B1101" i="4" s="1"/>
  <c r="D1239" i="2"/>
  <c r="E1239" i="2" s="1"/>
  <c r="G1239" i="2" s="1"/>
  <c r="F1239" i="2" s="1"/>
  <c r="F1058" i="6" l="1"/>
  <c r="D1058" i="6"/>
  <c r="E1058" i="6" s="1"/>
  <c r="G1058" i="6" s="1"/>
  <c r="B1058" i="6"/>
  <c r="D1072" i="5"/>
  <c r="E1072" i="5" s="1"/>
  <c r="G1072" i="5" s="1"/>
  <c r="F1072" i="5" s="1"/>
  <c r="B1072" i="5"/>
  <c r="D1101" i="4"/>
  <c r="E1101" i="4" s="1"/>
  <c r="G1101" i="4" s="1"/>
  <c r="F1101" i="4" s="1"/>
  <c r="H1239" i="2"/>
  <c r="I1239" i="2" s="1"/>
  <c r="C1240" i="2" s="1"/>
  <c r="B1240" i="2" s="1"/>
  <c r="H1058" i="6" l="1"/>
  <c r="I1058" i="6" s="1"/>
  <c r="C1059" i="6" s="1"/>
  <c r="H1072" i="5"/>
  <c r="I1072" i="5" s="1"/>
  <c r="C1073" i="5" s="1"/>
  <c r="H1101" i="4"/>
  <c r="I1101" i="4" s="1"/>
  <c r="C1102" i="4" s="1"/>
  <c r="B1102" i="4" s="1"/>
  <c r="D1240" i="2"/>
  <c r="E1240" i="2" s="1"/>
  <c r="G1240" i="2" s="1"/>
  <c r="F1059" i="6" l="1"/>
  <c r="D1059" i="6"/>
  <c r="E1059" i="6" s="1"/>
  <c r="G1059" i="6" s="1"/>
  <c r="B1059" i="6"/>
  <c r="D1073" i="5"/>
  <c r="E1073" i="5" s="1"/>
  <c r="G1073" i="5" s="1"/>
  <c r="F1073" i="5" s="1"/>
  <c r="H1073" i="5" s="1"/>
  <c r="I1073" i="5" s="1"/>
  <c r="C1074" i="5" s="1"/>
  <c r="B1073" i="5"/>
  <c r="D1102" i="4"/>
  <c r="E1102" i="4" s="1"/>
  <c r="G1102" i="4" s="1"/>
  <c r="F1102" i="4" s="1"/>
  <c r="H1102" i="4" s="1"/>
  <c r="I1102" i="4" s="1"/>
  <c r="C1103" i="4" s="1"/>
  <c r="B1103" i="4" s="1"/>
  <c r="F1240" i="2"/>
  <c r="H1240" i="2" s="1"/>
  <c r="I1240" i="2" s="1"/>
  <c r="C1241" i="2" s="1"/>
  <c r="B1241" i="2" s="1"/>
  <c r="H1059" i="6" l="1"/>
  <c r="I1059" i="6" s="1"/>
  <c r="C1060" i="6" s="1"/>
  <c r="D1074" i="5"/>
  <c r="E1074" i="5" s="1"/>
  <c r="G1074" i="5" s="1"/>
  <c r="F1074" i="5" s="1"/>
  <c r="B1074" i="5"/>
  <c r="D1103" i="4"/>
  <c r="E1103" i="4" s="1"/>
  <c r="G1103" i="4" s="1"/>
  <c r="F1103" i="4" s="1"/>
  <c r="D1241" i="2"/>
  <c r="E1241" i="2" s="1"/>
  <c r="G1241" i="2" s="1"/>
  <c r="F1241" i="2" s="1"/>
  <c r="H1241" i="2" s="1"/>
  <c r="I1241" i="2" s="1"/>
  <c r="C1242" i="2" s="1"/>
  <c r="F1060" i="6" l="1"/>
  <c r="B1060" i="6"/>
  <c r="D1060" i="6"/>
  <c r="E1060" i="6" s="1"/>
  <c r="G1060" i="6" s="1"/>
  <c r="H1074" i="5"/>
  <c r="I1074" i="5" s="1"/>
  <c r="C1075" i="5" s="1"/>
  <c r="D1242" i="2"/>
  <c r="E1242" i="2" s="1"/>
  <c r="G1242" i="2" s="1"/>
  <c r="F1242" i="2" s="1"/>
  <c r="B1242" i="2"/>
  <c r="H1103" i="4"/>
  <c r="I1103" i="4" s="1"/>
  <c r="C1104" i="4" s="1"/>
  <c r="B1104" i="4" s="1"/>
  <c r="H1060" i="6" l="1"/>
  <c r="I1060" i="6" s="1"/>
  <c r="C1061" i="6" s="1"/>
  <c r="B1075" i="5"/>
  <c r="D1075" i="5"/>
  <c r="E1075" i="5" s="1"/>
  <c r="G1075" i="5" s="1"/>
  <c r="F1075" i="5" s="1"/>
  <c r="H1242" i="2"/>
  <c r="I1242" i="2" s="1"/>
  <c r="C1243" i="2" s="1"/>
  <c r="B1243" i="2" s="1"/>
  <c r="D1104" i="4"/>
  <c r="E1104" i="4" s="1"/>
  <c r="G1104" i="4" s="1"/>
  <c r="F1104" i="4" s="1"/>
  <c r="F1061" i="6" l="1"/>
  <c r="B1061" i="6"/>
  <c r="D1061" i="6"/>
  <c r="E1061" i="6" s="1"/>
  <c r="G1061" i="6" s="1"/>
  <c r="D1243" i="2"/>
  <c r="E1243" i="2" s="1"/>
  <c r="G1243" i="2" s="1"/>
  <c r="F1243" i="2" s="1"/>
  <c r="H1243" i="2" s="1"/>
  <c r="I1243" i="2" s="1"/>
  <c r="C1244" i="2" s="1"/>
  <c r="B1244" i="2" s="1"/>
  <c r="H1075" i="5"/>
  <c r="I1075" i="5" s="1"/>
  <c r="C1076" i="5" s="1"/>
  <c r="H1104" i="4"/>
  <c r="I1104" i="4" s="1"/>
  <c r="C1105" i="4" s="1"/>
  <c r="B1105" i="4" s="1"/>
  <c r="H1061" i="6" l="1"/>
  <c r="I1061" i="6" s="1"/>
  <c r="C1062" i="6" s="1"/>
  <c r="D1076" i="5"/>
  <c r="E1076" i="5" s="1"/>
  <c r="G1076" i="5" s="1"/>
  <c r="F1076" i="5" s="1"/>
  <c r="H1076" i="5" s="1"/>
  <c r="I1076" i="5" s="1"/>
  <c r="C1077" i="5" s="1"/>
  <c r="B1076" i="5"/>
  <c r="D1105" i="4"/>
  <c r="E1105" i="4" s="1"/>
  <c r="G1105" i="4" s="1"/>
  <c r="F1105" i="4" s="1"/>
  <c r="D1244" i="2"/>
  <c r="E1244" i="2" s="1"/>
  <c r="G1244" i="2" s="1"/>
  <c r="F1244" i="2" s="1"/>
  <c r="H1244" i="2" s="1"/>
  <c r="I1244" i="2" s="1"/>
  <c r="C1245" i="2" s="1"/>
  <c r="F1062" i="6" l="1"/>
  <c r="D1062" i="6"/>
  <c r="E1062" i="6" s="1"/>
  <c r="G1062" i="6" s="1"/>
  <c r="B1062" i="6"/>
  <c r="D1077" i="5"/>
  <c r="E1077" i="5" s="1"/>
  <c r="G1077" i="5" s="1"/>
  <c r="F1077" i="5" s="1"/>
  <c r="B1077" i="5"/>
  <c r="D1245" i="2"/>
  <c r="E1245" i="2" s="1"/>
  <c r="G1245" i="2" s="1"/>
  <c r="F1245" i="2" s="1"/>
  <c r="B1245" i="2"/>
  <c r="H1105" i="4"/>
  <c r="I1105" i="4" s="1"/>
  <c r="C1106" i="4" s="1"/>
  <c r="B1106" i="4" s="1"/>
  <c r="H1062" i="6" l="1"/>
  <c r="I1062" i="6" s="1"/>
  <c r="C1063" i="6" s="1"/>
  <c r="H1077" i="5"/>
  <c r="I1077" i="5" s="1"/>
  <c r="C1078" i="5" s="1"/>
  <c r="H1245" i="2"/>
  <c r="I1245" i="2" s="1"/>
  <c r="C1246" i="2" s="1"/>
  <c r="B1246" i="2" s="1"/>
  <c r="D1106" i="4"/>
  <c r="E1106" i="4" s="1"/>
  <c r="G1106" i="4" s="1"/>
  <c r="F1106" i="4" s="1"/>
  <c r="F1063" i="6" l="1"/>
  <c r="B1063" i="6"/>
  <c r="D1063" i="6"/>
  <c r="E1063" i="6" s="1"/>
  <c r="G1063" i="6" s="1"/>
  <c r="B1078" i="5"/>
  <c r="D1078" i="5"/>
  <c r="E1078" i="5" s="1"/>
  <c r="G1078" i="5" s="1"/>
  <c r="F1078" i="5" s="1"/>
  <c r="D1246" i="2"/>
  <c r="E1246" i="2" s="1"/>
  <c r="G1246" i="2" s="1"/>
  <c r="F1246" i="2" s="1"/>
  <c r="H1106" i="4"/>
  <c r="I1106" i="4" s="1"/>
  <c r="C1107" i="4" s="1"/>
  <c r="B1107" i="4" s="1"/>
  <c r="H1063" i="6" l="1"/>
  <c r="I1063" i="6" s="1"/>
  <c r="C1064" i="6" s="1"/>
  <c r="H1078" i="5"/>
  <c r="I1078" i="5" s="1"/>
  <c r="C1079" i="5" s="1"/>
  <c r="H1246" i="2"/>
  <c r="I1246" i="2" s="1"/>
  <c r="C1247" i="2" s="1"/>
  <c r="B1247" i="2" s="1"/>
  <c r="D1107" i="4"/>
  <c r="E1107" i="4" s="1"/>
  <c r="G1107" i="4" s="1"/>
  <c r="F1107" i="4" s="1"/>
  <c r="F1064" i="6" l="1"/>
  <c r="B1064" i="6"/>
  <c r="D1064" i="6"/>
  <c r="E1064" i="6" s="1"/>
  <c r="G1064" i="6" s="1"/>
  <c r="D1079" i="5"/>
  <c r="E1079" i="5" s="1"/>
  <c r="G1079" i="5" s="1"/>
  <c r="F1079" i="5" s="1"/>
  <c r="B1079" i="5"/>
  <c r="D1247" i="2"/>
  <c r="E1247" i="2" s="1"/>
  <c r="G1247" i="2" s="1"/>
  <c r="F1247" i="2" s="1"/>
  <c r="H1247" i="2" s="1"/>
  <c r="I1247" i="2" s="1"/>
  <c r="C1248" i="2" s="1"/>
  <c r="B1248" i="2" s="1"/>
  <c r="H1107" i="4"/>
  <c r="I1107" i="4" s="1"/>
  <c r="C1108" i="4" s="1"/>
  <c r="B1108" i="4" s="1"/>
  <c r="H1064" i="6" l="1"/>
  <c r="I1064" i="6" s="1"/>
  <c r="C1065" i="6" s="1"/>
  <c r="H1079" i="5"/>
  <c r="I1079" i="5" s="1"/>
  <c r="C1080" i="5" s="1"/>
  <c r="D1248" i="2"/>
  <c r="E1248" i="2" s="1"/>
  <c r="G1248" i="2" s="1"/>
  <c r="F1248" i="2" s="1"/>
  <c r="H1248" i="2" s="1"/>
  <c r="I1248" i="2" s="1"/>
  <c r="C1249" i="2" s="1"/>
  <c r="D1108" i="4"/>
  <c r="E1108" i="4" s="1"/>
  <c r="G1108" i="4" s="1"/>
  <c r="F1108" i="4" s="1"/>
  <c r="F1065" i="6" l="1"/>
  <c r="D1065" i="6"/>
  <c r="E1065" i="6" s="1"/>
  <c r="G1065" i="6" s="1"/>
  <c r="B1065" i="6"/>
  <c r="D1080" i="5"/>
  <c r="E1080" i="5" s="1"/>
  <c r="G1080" i="5" s="1"/>
  <c r="F1080" i="5" s="1"/>
  <c r="B1080" i="5"/>
  <c r="B1249" i="2"/>
  <c r="D1249" i="2"/>
  <c r="E1249" i="2" s="1"/>
  <c r="G1249" i="2" s="1"/>
  <c r="F1249" i="2" s="1"/>
  <c r="H1249" i="2" s="1"/>
  <c r="I1249" i="2" s="1"/>
  <c r="C1250" i="2" s="1"/>
  <c r="B1250" i="2" s="1"/>
  <c r="H1108" i="4"/>
  <c r="I1108" i="4" s="1"/>
  <c r="C1109" i="4" s="1"/>
  <c r="B1109" i="4" s="1"/>
  <c r="H1065" i="6" l="1"/>
  <c r="I1065" i="6" s="1"/>
  <c r="C1066" i="6" s="1"/>
  <c r="H1080" i="5"/>
  <c r="I1080" i="5" s="1"/>
  <c r="C1081" i="5" s="1"/>
  <c r="D1250" i="2"/>
  <c r="E1250" i="2" s="1"/>
  <c r="G1250" i="2" s="1"/>
  <c r="F1250" i="2" s="1"/>
  <c r="H1250" i="2" s="1"/>
  <c r="I1250" i="2" s="1"/>
  <c r="C1251" i="2" s="1"/>
  <c r="B1251" i="2" s="1"/>
  <c r="D1109" i="4"/>
  <c r="E1109" i="4" s="1"/>
  <c r="G1109" i="4" s="1"/>
  <c r="F1109" i="4" s="1"/>
  <c r="F1066" i="6" l="1"/>
  <c r="D1066" i="6"/>
  <c r="E1066" i="6" s="1"/>
  <c r="G1066" i="6" s="1"/>
  <c r="B1066" i="6"/>
  <c r="D1081" i="5"/>
  <c r="E1081" i="5" s="1"/>
  <c r="G1081" i="5" s="1"/>
  <c r="F1081" i="5" s="1"/>
  <c r="B1081" i="5"/>
  <c r="H1109" i="4"/>
  <c r="I1109" i="4" s="1"/>
  <c r="C1110" i="4" s="1"/>
  <c r="B1110" i="4" s="1"/>
  <c r="D1251" i="2"/>
  <c r="E1251" i="2" s="1"/>
  <c r="G1251" i="2" s="1"/>
  <c r="F1251" i="2" s="1"/>
  <c r="H1251" i="2" s="1"/>
  <c r="I1251" i="2" s="1"/>
  <c r="C1252" i="2" s="1"/>
  <c r="B1252" i="2" s="1"/>
  <c r="H1066" i="6" l="1"/>
  <c r="I1066" i="6" s="1"/>
  <c r="C1067" i="6" s="1"/>
  <c r="H1081" i="5"/>
  <c r="I1081" i="5" s="1"/>
  <c r="C1082" i="5" s="1"/>
  <c r="D1110" i="4"/>
  <c r="E1110" i="4" s="1"/>
  <c r="G1110" i="4" s="1"/>
  <c r="F1110" i="4" s="1"/>
  <c r="D1252" i="2"/>
  <c r="E1252" i="2" s="1"/>
  <c r="G1252" i="2" s="1"/>
  <c r="F1252" i="2" s="1"/>
  <c r="F1067" i="6" l="1"/>
  <c r="D1067" i="6"/>
  <c r="E1067" i="6" s="1"/>
  <c r="G1067" i="6" s="1"/>
  <c r="B1067" i="6"/>
  <c r="D1082" i="5"/>
  <c r="E1082" i="5" s="1"/>
  <c r="G1082" i="5" s="1"/>
  <c r="F1082" i="5" s="1"/>
  <c r="B1082" i="5"/>
  <c r="H1110" i="4"/>
  <c r="I1110" i="4" s="1"/>
  <c r="C1111" i="4" s="1"/>
  <c r="B1111" i="4" s="1"/>
  <c r="H1252" i="2"/>
  <c r="I1252" i="2" s="1"/>
  <c r="C1253" i="2" s="1"/>
  <c r="B1253" i="2" s="1"/>
  <c r="H1067" i="6" l="1"/>
  <c r="I1067" i="6" s="1"/>
  <c r="C1068" i="6" s="1"/>
  <c r="H1082" i="5"/>
  <c r="I1082" i="5" s="1"/>
  <c r="C1083" i="5" s="1"/>
  <c r="D1111" i="4"/>
  <c r="E1111" i="4" s="1"/>
  <c r="G1111" i="4" s="1"/>
  <c r="F1111" i="4" s="1"/>
  <c r="D1253" i="2"/>
  <c r="E1253" i="2" s="1"/>
  <c r="G1253" i="2" s="1"/>
  <c r="F1253" i="2" s="1"/>
  <c r="F1068" i="6" l="1"/>
  <c r="B1068" i="6"/>
  <c r="D1068" i="6"/>
  <c r="E1068" i="6" s="1"/>
  <c r="G1068" i="6" s="1"/>
  <c r="D1083" i="5"/>
  <c r="E1083" i="5" s="1"/>
  <c r="G1083" i="5" s="1"/>
  <c r="F1083" i="5" s="1"/>
  <c r="B1083" i="5"/>
  <c r="H1111" i="4"/>
  <c r="I1111" i="4" s="1"/>
  <c r="C1112" i="4" s="1"/>
  <c r="B1112" i="4" s="1"/>
  <c r="H1253" i="2"/>
  <c r="I1253" i="2" s="1"/>
  <c r="C1254" i="2" s="1"/>
  <c r="B1254" i="2" s="1"/>
  <c r="H1068" i="6" l="1"/>
  <c r="I1068" i="6" s="1"/>
  <c r="C1069" i="6" s="1"/>
  <c r="H1083" i="5"/>
  <c r="I1083" i="5" s="1"/>
  <c r="C1084" i="5" s="1"/>
  <c r="D1112" i="4"/>
  <c r="E1112" i="4" s="1"/>
  <c r="G1112" i="4" s="1"/>
  <c r="F1112" i="4" s="1"/>
  <c r="H1112" i="4" s="1"/>
  <c r="I1112" i="4" s="1"/>
  <c r="C1113" i="4" s="1"/>
  <c r="B1113" i="4" s="1"/>
  <c r="D1254" i="2"/>
  <c r="E1254" i="2" s="1"/>
  <c r="G1254" i="2" s="1"/>
  <c r="F1254" i="2" s="1"/>
  <c r="F1069" i="6" l="1"/>
  <c r="B1069" i="6"/>
  <c r="D1069" i="6"/>
  <c r="E1069" i="6" s="1"/>
  <c r="G1069" i="6" s="1"/>
  <c r="B1084" i="5"/>
  <c r="D1084" i="5"/>
  <c r="E1084" i="5" s="1"/>
  <c r="G1084" i="5" s="1"/>
  <c r="F1084" i="5" s="1"/>
  <c r="D1113" i="4"/>
  <c r="E1113" i="4" s="1"/>
  <c r="G1113" i="4" s="1"/>
  <c r="F1113" i="4" s="1"/>
  <c r="H1254" i="2"/>
  <c r="I1254" i="2" s="1"/>
  <c r="C1255" i="2" s="1"/>
  <c r="B1255" i="2" s="1"/>
  <c r="H1069" i="6" l="1"/>
  <c r="I1069" i="6" s="1"/>
  <c r="C1070" i="6" s="1"/>
  <c r="H1084" i="5"/>
  <c r="I1084" i="5" s="1"/>
  <c r="C1085" i="5" s="1"/>
  <c r="H1113" i="4"/>
  <c r="I1113" i="4" s="1"/>
  <c r="C1114" i="4" s="1"/>
  <c r="B1114" i="4" s="1"/>
  <c r="D1255" i="2"/>
  <c r="E1255" i="2" s="1"/>
  <c r="G1255" i="2" s="1"/>
  <c r="F1255" i="2" s="1"/>
  <c r="F1070" i="6" l="1"/>
  <c r="D1070" i="6"/>
  <c r="E1070" i="6" s="1"/>
  <c r="G1070" i="6" s="1"/>
  <c r="B1070" i="6"/>
  <c r="D1085" i="5"/>
  <c r="E1085" i="5" s="1"/>
  <c r="G1085" i="5" s="1"/>
  <c r="F1085" i="5" s="1"/>
  <c r="B1085" i="5"/>
  <c r="H1255" i="2"/>
  <c r="I1255" i="2" s="1"/>
  <c r="C1256" i="2" s="1"/>
  <c r="D1114" i="4"/>
  <c r="E1114" i="4" s="1"/>
  <c r="G1114" i="4" s="1"/>
  <c r="F1114" i="4" s="1"/>
  <c r="H1070" i="6" l="1"/>
  <c r="I1070" i="6" s="1"/>
  <c r="C1071" i="6" s="1"/>
  <c r="H1085" i="5"/>
  <c r="I1085" i="5" s="1"/>
  <c r="C1086" i="5" s="1"/>
  <c r="D1256" i="2"/>
  <c r="E1256" i="2" s="1"/>
  <c r="G1256" i="2" s="1"/>
  <c r="F1256" i="2" s="1"/>
  <c r="B1256" i="2"/>
  <c r="H1114" i="4"/>
  <c r="I1114" i="4" s="1"/>
  <c r="C1115" i="4" s="1"/>
  <c r="B1115" i="4" s="1"/>
  <c r="F1071" i="6" l="1"/>
  <c r="D1071" i="6"/>
  <c r="E1071" i="6" s="1"/>
  <c r="G1071" i="6" s="1"/>
  <c r="B1071" i="6"/>
  <c r="B1086" i="5"/>
  <c r="D1086" i="5"/>
  <c r="E1086" i="5" s="1"/>
  <c r="G1086" i="5" s="1"/>
  <c r="F1086" i="5" s="1"/>
  <c r="H1256" i="2"/>
  <c r="I1256" i="2" s="1"/>
  <c r="C1257" i="2" s="1"/>
  <c r="B1257" i="2" s="1"/>
  <c r="D1115" i="4"/>
  <c r="E1115" i="4" s="1"/>
  <c r="G1115" i="4" s="1"/>
  <c r="F1115" i="4" s="1"/>
  <c r="H1071" i="6" l="1"/>
  <c r="I1071" i="6" s="1"/>
  <c r="C1072" i="6" s="1"/>
  <c r="H1086" i="5"/>
  <c r="I1086" i="5" s="1"/>
  <c r="C1087" i="5" s="1"/>
  <c r="D1257" i="2"/>
  <c r="E1257" i="2" s="1"/>
  <c r="G1257" i="2" s="1"/>
  <c r="F1257" i="2" s="1"/>
  <c r="H1257" i="2" s="1"/>
  <c r="I1257" i="2" s="1"/>
  <c r="C1258" i="2" s="1"/>
  <c r="B1258" i="2" s="1"/>
  <c r="H1115" i="4"/>
  <c r="I1115" i="4" s="1"/>
  <c r="C1116" i="4" s="1"/>
  <c r="B1116" i="4" s="1"/>
  <c r="F1072" i="6" l="1"/>
  <c r="B1072" i="6"/>
  <c r="D1072" i="6"/>
  <c r="E1072" i="6" s="1"/>
  <c r="G1072" i="6" s="1"/>
  <c r="D1087" i="5"/>
  <c r="E1087" i="5" s="1"/>
  <c r="G1087" i="5" s="1"/>
  <c r="F1087" i="5" s="1"/>
  <c r="B1087" i="5"/>
  <c r="D1116" i="4"/>
  <c r="E1116" i="4" s="1"/>
  <c r="G1116" i="4" s="1"/>
  <c r="F1116" i="4" s="1"/>
  <c r="D1258" i="2"/>
  <c r="E1258" i="2" s="1"/>
  <c r="G1258" i="2" s="1"/>
  <c r="F1258" i="2" s="1"/>
  <c r="H1072" i="6" l="1"/>
  <c r="I1072" i="6" s="1"/>
  <c r="C1073" i="6" s="1"/>
  <c r="H1087" i="5"/>
  <c r="I1087" i="5" s="1"/>
  <c r="C1088" i="5" s="1"/>
  <c r="H1116" i="4"/>
  <c r="I1116" i="4" s="1"/>
  <c r="C1117" i="4" s="1"/>
  <c r="B1117" i="4" s="1"/>
  <c r="H1258" i="2"/>
  <c r="I1258" i="2" s="1"/>
  <c r="C1259" i="2" s="1"/>
  <c r="B1259" i="2" s="1"/>
  <c r="F1073" i="6" l="1"/>
  <c r="D1073" i="6"/>
  <c r="E1073" i="6" s="1"/>
  <c r="G1073" i="6" s="1"/>
  <c r="B1073" i="6"/>
  <c r="B1088" i="5"/>
  <c r="D1088" i="5"/>
  <c r="E1088" i="5" s="1"/>
  <c r="G1088" i="5" s="1"/>
  <c r="F1088" i="5" s="1"/>
  <c r="D1117" i="4"/>
  <c r="E1117" i="4" s="1"/>
  <c r="G1117" i="4" s="1"/>
  <c r="F1117" i="4" s="1"/>
  <c r="D1259" i="2"/>
  <c r="E1259" i="2" s="1"/>
  <c r="G1259" i="2" s="1"/>
  <c r="F1259" i="2" s="1"/>
  <c r="H1073" i="6" l="1"/>
  <c r="I1073" i="6" s="1"/>
  <c r="C1074" i="6" s="1"/>
  <c r="H1088" i="5"/>
  <c r="I1088" i="5" s="1"/>
  <c r="C1089" i="5" s="1"/>
  <c r="H1259" i="2"/>
  <c r="I1259" i="2" s="1"/>
  <c r="C1260" i="2" s="1"/>
  <c r="B1260" i="2" s="1"/>
  <c r="H1117" i="4"/>
  <c r="I1117" i="4" s="1"/>
  <c r="C1118" i="4" s="1"/>
  <c r="B1118" i="4" s="1"/>
  <c r="F1074" i="6" l="1"/>
  <c r="D1074" i="6"/>
  <c r="E1074" i="6" s="1"/>
  <c r="G1074" i="6" s="1"/>
  <c r="B1074" i="6"/>
  <c r="D1089" i="5"/>
  <c r="E1089" i="5" s="1"/>
  <c r="G1089" i="5" s="1"/>
  <c r="F1089" i="5" s="1"/>
  <c r="H1089" i="5" s="1"/>
  <c r="I1089" i="5" s="1"/>
  <c r="C1090" i="5" s="1"/>
  <c r="B1089" i="5"/>
  <c r="D1260" i="2"/>
  <c r="E1260" i="2" s="1"/>
  <c r="G1260" i="2" s="1"/>
  <c r="D1118" i="4"/>
  <c r="E1118" i="4" s="1"/>
  <c r="G1118" i="4" s="1"/>
  <c r="F1118" i="4" s="1"/>
  <c r="H1074" i="6" l="1"/>
  <c r="I1074" i="6" s="1"/>
  <c r="C1075" i="6" s="1"/>
  <c r="D1090" i="5"/>
  <c r="E1090" i="5" s="1"/>
  <c r="G1090" i="5" s="1"/>
  <c r="F1090" i="5" s="1"/>
  <c r="B1090" i="5"/>
  <c r="F1260" i="2"/>
  <c r="H1260" i="2" s="1"/>
  <c r="I1260" i="2" s="1"/>
  <c r="C1261" i="2" s="1"/>
  <c r="B1261" i="2" s="1"/>
  <c r="H1118" i="4"/>
  <c r="I1118" i="4" s="1"/>
  <c r="C1119" i="4" s="1"/>
  <c r="B1119" i="4" s="1"/>
  <c r="F1075" i="6" l="1"/>
  <c r="D1075" i="6"/>
  <c r="E1075" i="6" s="1"/>
  <c r="G1075" i="6" s="1"/>
  <c r="B1075" i="6"/>
  <c r="H1090" i="5"/>
  <c r="I1090" i="5" s="1"/>
  <c r="C1091" i="5" s="1"/>
  <c r="D1261" i="2"/>
  <c r="E1261" i="2" s="1"/>
  <c r="G1261" i="2" s="1"/>
  <c r="F1261" i="2" s="1"/>
  <c r="D1119" i="4"/>
  <c r="E1119" i="4" s="1"/>
  <c r="G1119" i="4" s="1"/>
  <c r="F1119" i="4" s="1"/>
  <c r="H1075" i="6" l="1"/>
  <c r="I1075" i="6" s="1"/>
  <c r="C1076" i="6" s="1"/>
  <c r="B1091" i="5"/>
  <c r="D1091" i="5"/>
  <c r="E1091" i="5" s="1"/>
  <c r="G1091" i="5" s="1"/>
  <c r="F1091" i="5" s="1"/>
  <c r="H1119" i="4"/>
  <c r="I1119" i="4" s="1"/>
  <c r="C1120" i="4" s="1"/>
  <c r="B1120" i="4" s="1"/>
  <c r="H1261" i="2"/>
  <c r="I1261" i="2" s="1"/>
  <c r="C1262" i="2" s="1"/>
  <c r="F1076" i="6" l="1"/>
  <c r="B1076" i="6"/>
  <c r="D1076" i="6"/>
  <c r="E1076" i="6" s="1"/>
  <c r="G1076" i="6" s="1"/>
  <c r="H1091" i="5"/>
  <c r="I1091" i="5" s="1"/>
  <c r="C1092" i="5" s="1"/>
  <c r="D1262" i="2"/>
  <c r="E1262" i="2" s="1"/>
  <c r="G1262" i="2" s="1"/>
  <c r="F1262" i="2" s="1"/>
  <c r="B1262" i="2"/>
  <c r="D1120" i="4"/>
  <c r="E1120" i="4" s="1"/>
  <c r="G1120" i="4" s="1"/>
  <c r="F1120" i="4" s="1"/>
  <c r="H1076" i="6" l="1"/>
  <c r="I1076" i="6" s="1"/>
  <c r="C1077" i="6" s="1"/>
  <c r="D1092" i="5"/>
  <c r="E1092" i="5" s="1"/>
  <c r="G1092" i="5" s="1"/>
  <c r="F1092" i="5" s="1"/>
  <c r="B1092" i="5"/>
  <c r="H1262" i="2"/>
  <c r="I1262" i="2" s="1"/>
  <c r="C1263" i="2" s="1"/>
  <c r="D1263" i="2" s="1"/>
  <c r="E1263" i="2" s="1"/>
  <c r="G1263" i="2" s="1"/>
  <c r="F1263" i="2" s="1"/>
  <c r="H1263" i="2" s="1"/>
  <c r="I1263" i="2" s="1"/>
  <c r="C1264" i="2" s="1"/>
  <c r="H1120" i="4"/>
  <c r="I1120" i="4" s="1"/>
  <c r="C1121" i="4" s="1"/>
  <c r="B1121" i="4" s="1"/>
  <c r="F1077" i="6" l="1"/>
  <c r="B1077" i="6"/>
  <c r="D1077" i="6"/>
  <c r="E1077" i="6" s="1"/>
  <c r="G1077" i="6" s="1"/>
  <c r="H1092" i="5"/>
  <c r="I1092" i="5" s="1"/>
  <c r="C1093" i="5" s="1"/>
  <c r="B1263" i="2"/>
  <c r="D1264" i="2"/>
  <c r="E1264" i="2" s="1"/>
  <c r="G1264" i="2" s="1"/>
  <c r="F1264" i="2" s="1"/>
  <c r="B1264" i="2"/>
  <c r="D1121" i="4"/>
  <c r="E1121" i="4" s="1"/>
  <c r="G1121" i="4" s="1"/>
  <c r="F1121" i="4" s="1"/>
  <c r="H1077" i="6" l="1"/>
  <c r="I1077" i="6" s="1"/>
  <c r="C1078" i="6" s="1"/>
  <c r="D1093" i="5"/>
  <c r="E1093" i="5" s="1"/>
  <c r="G1093" i="5" s="1"/>
  <c r="F1093" i="5" s="1"/>
  <c r="B1093" i="5"/>
  <c r="H1264" i="2"/>
  <c r="I1264" i="2" s="1"/>
  <c r="C1265" i="2" s="1"/>
  <c r="B1265" i="2" s="1"/>
  <c r="H1121" i="4"/>
  <c r="I1121" i="4" s="1"/>
  <c r="C1122" i="4" s="1"/>
  <c r="B1122" i="4" s="1"/>
  <c r="F1078" i="6" l="1"/>
  <c r="B1078" i="6"/>
  <c r="D1078" i="6"/>
  <c r="E1078" i="6" s="1"/>
  <c r="G1078" i="6" s="1"/>
  <c r="H1093" i="5"/>
  <c r="I1093" i="5" s="1"/>
  <c r="C1094" i="5" s="1"/>
  <c r="D1265" i="2"/>
  <c r="E1265" i="2" s="1"/>
  <c r="G1265" i="2" s="1"/>
  <c r="F1265" i="2" s="1"/>
  <c r="H1265" i="2" s="1"/>
  <c r="I1265" i="2" s="1"/>
  <c r="C1266" i="2" s="1"/>
  <c r="B1266" i="2" s="1"/>
  <c r="D1122" i="4"/>
  <c r="E1122" i="4" s="1"/>
  <c r="G1122" i="4" s="1"/>
  <c r="F1122" i="4" s="1"/>
  <c r="H1078" i="6" l="1"/>
  <c r="I1078" i="6" s="1"/>
  <c r="C1079" i="6" s="1"/>
  <c r="B1094" i="5"/>
  <c r="D1094" i="5"/>
  <c r="E1094" i="5" s="1"/>
  <c r="G1094" i="5" s="1"/>
  <c r="F1094" i="5" s="1"/>
  <c r="H1122" i="4"/>
  <c r="I1122" i="4" s="1"/>
  <c r="C1123" i="4" s="1"/>
  <c r="B1123" i="4" s="1"/>
  <c r="D1266" i="2"/>
  <c r="E1266" i="2" s="1"/>
  <c r="G1266" i="2" s="1"/>
  <c r="F1266" i="2" s="1"/>
  <c r="H1266" i="2" s="1"/>
  <c r="I1266" i="2" s="1"/>
  <c r="C1267" i="2" s="1"/>
  <c r="B1267" i="2" s="1"/>
  <c r="F1079" i="6" l="1"/>
  <c r="B1079" i="6"/>
  <c r="D1079" i="6"/>
  <c r="E1079" i="6" s="1"/>
  <c r="G1079" i="6" s="1"/>
  <c r="H1094" i="5"/>
  <c r="I1094" i="5" s="1"/>
  <c r="C1095" i="5" s="1"/>
  <c r="D1123" i="4"/>
  <c r="E1123" i="4" s="1"/>
  <c r="G1123" i="4" s="1"/>
  <c r="F1123" i="4" s="1"/>
  <c r="D1267" i="2"/>
  <c r="E1267" i="2" s="1"/>
  <c r="G1267" i="2" s="1"/>
  <c r="F1267" i="2" s="1"/>
  <c r="H1079" i="6" l="1"/>
  <c r="I1079" i="6" s="1"/>
  <c r="C1080" i="6" s="1"/>
  <c r="D1095" i="5"/>
  <c r="E1095" i="5" s="1"/>
  <c r="G1095" i="5" s="1"/>
  <c r="F1095" i="5" s="1"/>
  <c r="B1095" i="5"/>
  <c r="H1123" i="4"/>
  <c r="I1123" i="4" s="1"/>
  <c r="C1124" i="4" s="1"/>
  <c r="B1124" i="4" s="1"/>
  <c r="H1267" i="2"/>
  <c r="I1267" i="2" s="1"/>
  <c r="C1268" i="2" s="1"/>
  <c r="B1268" i="2" s="1"/>
  <c r="F1080" i="6" l="1"/>
  <c r="B1080" i="6"/>
  <c r="D1080" i="6"/>
  <c r="E1080" i="6" s="1"/>
  <c r="G1080" i="6" s="1"/>
  <c r="H1095" i="5"/>
  <c r="I1095" i="5" s="1"/>
  <c r="C1096" i="5" s="1"/>
  <c r="D1124" i="4"/>
  <c r="E1124" i="4" s="1"/>
  <c r="G1124" i="4" s="1"/>
  <c r="F1124" i="4" s="1"/>
  <c r="D1268" i="2"/>
  <c r="E1268" i="2" s="1"/>
  <c r="G1268" i="2" s="1"/>
  <c r="F1268" i="2" s="1"/>
  <c r="H1080" i="6" l="1"/>
  <c r="I1080" i="6" s="1"/>
  <c r="C1081" i="6" s="1"/>
  <c r="D1096" i="5"/>
  <c r="E1096" i="5" s="1"/>
  <c r="G1096" i="5" s="1"/>
  <c r="F1096" i="5" s="1"/>
  <c r="B1096" i="5"/>
  <c r="H1124" i="4"/>
  <c r="I1124" i="4" s="1"/>
  <c r="C1125" i="4" s="1"/>
  <c r="B1125" i="4" s="1"/>
  <c r="H1268" i="2"/>
  <c r="I1268" i="2" s="1"/>
  <c r="C1269" i="2" s="1"/>
  <c r="F1081" i="6" l="1"/>
  <c r="B1081" i="6"/>
  <c r="D1081" i="6"/>
  <c r="E1081" i="6" s="1"/>
  <c r="G1081" i="6" s="1"/>
  <c r="H1096" i="5"/>
  <c r="I1096" i="5" s="1"/>
  <c r="C1097" i="5" s="1"/>
  <c r="D1269" i="2"/>
  <c r="E1269" i="2" s="1"/>
  <c r="G1269" i="2" s="1"/>
  <c r="F1269" i="2" s="1"/>
  <c r="B1269" i="2"/>
  <c r="D1125" i="4"/>
  <c r="E1125" i="4" s="1"/>
  <c r="G1125" i="4" s="1"/>
  <c r="F1125" i="4" s="1"/>
  <c r="H1081" i="6" l="1"/>
  <c r="I1081" i="6" s="1"/>
  <c r="C1082" i="6" s="1"/>
  <c r="D1097" i="5"/>
  <c r="E1097" i="5" s="1"/>
  <c r="G1097" i="5" s="1"/>
  <c r="F1097" i="5" s="1"/>
  <c r="B1097" i="5"/>
  <c r="H1269" i="2"/>
  <c r="I1269" i="2" s="1"/>
  <c r="C1270" i="2" s="1"/>
  <c r="B1270" i="2" s="1"/>
  <c r="H1125" i="4"/>
  <c r="I1125" i="4" s="1"/>
  <c r="C1126" i="4" s="1"/>
  <c r="B1126" i="4" s="1"/>
  <c r="F1082" i="6" l="1"/>
  <c r="B1082" i="6"/>
  <c r="D1082" i="6"/>
  <c r="E1082" i="6" s="1"/>
  <c r="G1082" i="6" s="1"/>
  <c r="H1097" i="5"/>
  <c r="I1097" i="5" s="1"/>
  <c r="C1098" i="5" s="1"/>
  <c r="D1270" i="2"/>
  <c r="E1270" i="2" s="1"/>
  <c r="G1270" i="2" s="1"/>
  <c r="F1270" i="2" s="1"/>
  <c r="H1270" i="2" s="1"/>
  <c r="I1270" i="2" s="1"/>
  <c r="C1271" i="2" s="1"/>
  <c r="B1271" i="2" s="1"/>
  <c r="D1126" i="4"/>
  <c r="E1126" i="4" s="1"/>
  <c r="G1126" i="4" s="1"/>
  <c r="F1126" i="4" s="1"/>
  <c r="H1082" i="6" l="1"/>
  <c r="I1082" i="6" s="1"/>
  <c r="C1083" i="6" s="1"/>
  <c r="D1098" i="5"/>
  <c r="E1098" i="5" s="1"/>
  <c r="G1098" i="5" s="1"/>
  <c r="F1098" i="5" s="1"/>
  <c r="B1098" i="5"/>
  <c r="H1126" i="4"/>
  <c r="I1126" i="4" s="1"/>
  <c r="C1127" i="4" s="1"/>
  <c r="B1127" i="4" s="1"/>
  <c r="D1271" i="2"/>
  <c r="E1271" i="2" s="1"/>
  <c r="G1271" i="2" s="1"/>
  <c r="F1271" i="2" s="1"/>
  <c r="F1083" i="6" l="1"/>
  <c r="B1083" i="6"/>
  <c r="D1083" i="6"/>
  <c r="E1083" i="6" s="1"/>
  <c r="G1083" i="6" s="1"/>
  <c r="H1098" i="5"/>
  <c r="I1098" i="5" s="1"/>
  <c r="C1099" i="5" s="1"/>
  <c r="D1127" i="4"/>
  <c r="E1127" i="4" s="1"/>
  <c r="G1127" i="4" s="1"/>
  <c r="F1127" i="4" s="1"/>
  <c r="H1271" i="2"/>
  <c r="I1271" i="2" s="1"/>
  <c r="C1272" i="2" s="1"/>
  <c r="B1272" i="2" s="1"/>
  <c r="H1083" i="6" l="1"/>
  <c r="I1083" i="6" s="1"/>
  <c r="C1084" i="6" s="1"/>
  <c r="B1099" i="5"/>
  <c r="D1099" i="5"/>
  <c r="E1099" i="5" s="1"/>
  <c r="G1099" i="5" s="1"/>
  <c r="F1099" i="5" s="1"/>
  <c r="H1127" i="4"/>
  <c r="I1127" i="4" s="1"/>
  <c r="C1128" i="4" s="1"/>
  <c r="B1128" i="4" s="1"/>
  <c r="D1272" i="2"/>
  <c r="E1272" i="2" s="1"/>
  <c r="G1272" i="2" s="1"/>
  <c r="F1272" i="2" s="1"/>
  <c r="F1084" i="6" l="1"/>
  <c r="B1084" i="6"/>
  <c r="D1084" i="6"/>
  <c r="E1084" i="6" s="1"/>
  <c r="G1084" i="6" s="1"/>
  <c r="H1099" i="5"/>
  <c r="I1099" i="5" s="1"/>
  <c r="C1100" i="5" s="1"/>
  <c r="D1128" i="4"/>
  <c r="E1128" i="4" s="1"/>
  <c r="G1128" i="4" s="1"/>
  <c r="F1128" i="4" s="1"/>
  <c r="H1272" i="2"/>
  <c r="I1272" i="2" s="1"/>
  <c r="C1273" i="2" s="1"/>
  <c r="B1273" i="2" s="1"/>
  <c r="H1084" i="6" l="1"/>
  <c r="I1084" i="6" s="1"/>
  <c r="C1085" i="6" s="1"/>
  <c r="B1100" i="5"/>
  <c r="D1100" i="5"/>
  <c r="E1100" i="5" s="1"/>
  <c r="G1100" i="5" s="1"/>
  <c r="F1100" i="5" s="1"/>
  <c r="H1128" i="4"/>
  <c r="I1128" i="4" s="1"/>
  <c r="C1129" i="4" s="1"/>
  <c r="B1129" i="4" s="1"/>
  <c r="D1273" i="2"/>
  <c r="E1273" i="2" s="1"/>
  <c r="G1273" i="2" s="1"/>
  <c r="F1273" i="2" s="1"/>
  <c r="F1085" i="6" l="1"/>
  <c r="B1085" i="6"/>
  <c r="D1085" i="6"/>
  <c r="E1085" i="6" s="1"/>
  <c r="G1085" i="6" s="1"/>
  <c r="H1100" i="5"/>
  <c r="I1100" i="5" s="1"/>
  <c r="C1101" i="5" s="1"/>
  <c r="D1129" i="4"/>
  <c r="E1129" i="4" s="1"/>
  <c r="G1129" i="4" s="1"/>
  <c r="F1129" i="4" s="1"/>
  <c r="H1273" i="2"/>
  <c r="I1273" i="2" s="1"/>
  <c r="C1274" i="2" s="1"/>
  <c r="B1274" i="2" s="1"/>
  <c r="H1085" i="6" l="1"/>
  <c r="I1085" i="6" s="1"/>
  <c r="C1086" i="6" s="1"/>
  <c r="B1101" i="5"/>
  <c r="D1101" i="5"/>
  <c r="E1101" i="5" s="1"/>
  <c r="G1101" i="5" s="1"/>
  <c r="F1101" i="5" s="1"/>
  <c r="H1129" i="4"/>
  <c r="I1129" i="4" s="1"/>
  <c r="C1130" i="4" s="1"/>
  <c r="B1130" i="4" s="1"/>
  <c r="D1274" i="2"/>
  <c r="E1274" i="2" s="1"/>
  <c r="G1274" i="2" s="1"/>
  <c r="F1274" i="2" s="1"/>
  <c r="F1086" i="6" l="1"/>
  <c r="D1086" i="6"/>
  <c r="E1086" i="6" s="1"/>
  <c r="G1086" i="6" s="1"/>
  <c r="B1086" i="6"/>
  <c r="H1101" i="5"/>
  <c r="I1101" i="5" s="1"/>
  <c r="C1102" i="5" s="1"/>
  <c r="D1130" i="4"/>
  <c r="E1130" i="4" s="1"/>
  <c r="G1130" i="4" s="1"/>
  <c r="F1130" i="4" s="1"/>
  <c r="H1274" i="2"/>
  <c r="I1274" i="2" s="1"/>
  <c r="C1275" i="2" s="1"/>
  <c r="H1086" i="6" l="1"/>
  <c r="I1086" i="6" s="1"/>
  <c r="C1087" i="6" s="1"/>
  <c r="D1102" i="5"/>
  <c r="E1102" i="5" s="1"/>
  <c r="G1102" i="5" s="1"/>
  <c r="F1102" i="5" s="1"/>
  <c r="B1102" i="5"/>
  <c r="D1275" i="2"/>
  <c r="E1275" i="2" s="1"/>
  <c r="G1275" i="2" s="1"/>
  <c r="F1275" i="2" s="1"/>
  <c r="H1275" i="2" s="1"/>
  <c r="I1275" i="2" s="1"/>
  <c r="C1276" i="2" s="1"/>
  <c r="B1276" i="2" s="1"/>
  <c r="B1275" i="2"/>
  <c r="H1130" i="4"/>
  <c r="I1130" i="4" s="1"/>
  <c r="C1131" i="4" s="1"/>
  <c r="B1131" i="4" s="1"/>
  <c r="F1087" i="6" l="1"/>
  <c r="D1087" i="6"/>
  <c r="E1087" i="6" s="1"/>
  <c r="G1087" i="6" s="1"/>
  <c r="B1087" i="6"/>
  <c r="H1102" i="5"/>
  <c r="I1102" i="5" s="1"/>
  <c r="C1103" i="5" s="1"/>
  <c r="D1131" i="4"/>
  <c r="E1131" i="4" s="1"/>
  <c r="G1131" i="4" s="1"/>
  <c r="F1131" i="4" s="1"/>
  <c r="D1276" i="2"/>
  <c r="E1276" i="2" s="1"/>
  <c r="G1276" i="2" s="1"/>
  <c r="F1276" i="2" s="1"/>
  <c r="H1087" i="6" l="1"/>
  <c r="I1087" i="6" s="1"/>
  <c r="C1088" i="6" s="1"/>
  <c r="B1103" i="5"/>
  <c r="D1103" i="5"/>
  <c r="E1103" i="5" s="1"/>
  <c r="G1103" i="5" s="1"/>
  <c r="F1103" i="5" s="1"/>
  <c r="H1131" i="4"/>
  <c r="I1131" i="4" s="1"/>
  <c r="C1132" i="4" s="1"/>
  <c r="B1132" i="4" s="1"/>
  <c r="H1276" i="2"/>
  <c r="I1276" i="2" s="1"/>
  <c r="C1277" i="2" s="1"/>
  <c r="B1277" i="2" s="1"/>
  <c r="F1088" i="6" l="1"/>
  <c r="D1088" i="6"/>
  <c r="E1088" i="6" s="1"/>
  <c r="G1088" i="6" s="1"/>
  <c r="B1088" i="6"/>
  <c r="H1103" i="5"/>
  <c r="I1103" i="5" s="1"/>
  <c r="C1104" i="5" s="1"/>
  <c r="D1132" i="4"/>
  <c r="E1132" i="4" s="1"/>
  <c r="G1132" i="4" s="1"/>
  <c r="F1132" i="4" s="1"/>
  <c r="H1132" i="4" s="1"/>
  <c r="I1132" i="4" s="1"/>
  <c r="C1133" i="4" s="1"/>
  <c r="B1133" i="4" s="1"/>
  <c r="D1277" i="2"/>
  <c r="E1277" i="2" s="1"/>
  <c r="G1277" i="2" s="1"/>
  <c r="H1088" i="6" l="1"/>
  <c r="I1088" i="6" s="1"/>
  <c r="C1089" i="6" s="1"/>
  <c r="B1104" i="5"/>
  <c r="D1104" i="5"/>
  <c r="E1104" i="5" s="1"/>
  <c r="G1104" i="5" s="1"/>
  <c r="F1104" i="5" s="1"/>
  <c r="D1133" i="4"/>
  <c r="E1133" i="4" s="1"/>
  <c r="G1133" i="4" s="1"/>
  <c r="F1133" i="4" s="1"/>
  <c r="F1277" i="2"/>
  <c r="H1277" i="2" s="1"/>
  <c r="I1277" i="2" s="1"/>
  <c r="C1278" i="2" s="1"/>
  <c r="B1278" i="2" s="1"/>
  <c r="F1089" i="6" l="1"/>
  <c r="D1089" i="6"/>
  <c r="E1089" i="6" s="1"/>
  <c r="G1089" i="6" s="1"/>
  <c r="B1089" i="6"/>
  <c r="H1104" i="5"/>
  <c r="I1104" i="5" s="1"/>
  <c r="C1105" i="5" s="1"/>
  <c r="H1133" i="4"/>
  <c r="I1133" i="4" s="1"/>
  <c r="C1134" i="4" s="1"/>
  <c r="B1134" i="4" s="1"/>
  <c r="D1278" i="2"/>
  <c r="E1278" i="2" s="1"/>
  <c r="G1278" i="2" s="1"/>
  <c r="F1278" i="2" s="1"/>
  <c r="H1278" i="2" s="1"/>
  <c r="I1278" i="2" s="1"/>
  <c r="C1279" i="2" s="1"/>
  <c r="B1279" i="2" s="1"/>
  <c r="H1089" i="6" l="1"/>
  <c r="I1089" i="6" s="1"/>
  <c r="C1090" i="6" s="1"/>
  <c r="B1105" i="5"/>
  <c r="D1105" i="5"/>
  <c r="E1105" i="5" s="1"/>
  <c r="G1105" i="5" s="1"/>
  <c r="F1105" i="5" s="1"/>
  <c r="D1134" i="4"/>
  <c r="E1134" i="4" s="1"/>
  <c r="G1134" i="4" s="1"/>
  <c r="F1134" i="4" s="1"/>
  <c r="D1279" i="2"/>
  <c r="E1279" i="2" s="1"/>
  <c r="G1279" i="2" s="1"/>
  <c r="F1279" i="2" s="1"/>
  <c r="H1279" i="2" s="1"/>
  <c r="I1279" i="2" s="1"/>
  <c r="C1280" i="2" s="1"/>
  <c r="B1280" i="2" s="1"/>
  <c r="F1090" i="6" l="1"/>
  <c r="B1090" i="6"/>
  <c r="D1090" i="6"/>
  <c r="E1090" i="6" s="1"/>
  <c r="G1090" i="6" s="1"/>
  <c r="H1105" i="5"/>
  <c r="I1105" i="5" s="1"/>
  <c r="C1106" i="5" s="1"/>
  <c r="H1134" i="4"/>
  <c r="I1134" i="4" s="1"/>
  <c r="C1135" i="4" s="1"/>
  <c r="B1135" i="4" s="1"/>
  <c r="D1280" i="2"/>
  <c r="E1280" i="2" s="1"/>
  <c r="G1280" i="2" s="1"/>
  <c r="F1280" i="2" s="1"/>
  <c r="H1090" i="6" l="1"/>
  <c r="I1090" i="6" s="1"/>
  <c r="C1091" i="6" s="1"/>
  <c r="B1106" i="5"/>
  <c r="D1106" i="5"/>
  <c r="E1106" i="5" s="1"/>
  <c r="G1106" i="5" s="1"/>
  <c r="F1106" i="5" s="1"/>
  <c r="D1135" i="4"/>
  <c r="E1135" i="4" s="1"/>
  <c r="G1135" i="4" s="1"/>
  <c r="F1135" i="4" s="1"/>
  <c r="H1135" i="4" s="1"/>
  <c r="I1135" i="4" s="1"/>
  <c r="C1136" i="4" s="1"/>
  <c r="B1136" i="4" s="1"/>
  <c r="H1280" i="2"/>
  <c r="I1280" i="2" s="1"/>
  <c r="C1281" i="2" s="1"/>
  <c r="B1281" i="2" s="1"/>
  <c r="F1091" i="6" l="1"/>
  <c r="B1091" i="6"/>
  <c r="D1091" i="6"/>
  <c r="E1091" i="6" s="1"/>
  <c r="G1091" i="6" s="1"/>
  <c r="H1106" i="5"/>
  <c r="I1106" i="5" s="1"/>
  <c r="C1107" i="5" s="1"/>
  <c r="D1136" i="4"/>
  <c r="E1136" i="4" s="1"/>
  <c r="G1136" i="4" s="1"/>
  <c r="F1136" i="4" s="1"/>
  <c r="D1281" i="2"/>
  <c r="E1281" i="2" s="1"/>
  <c r="G1281" i="2" s="1"/>
  <c r="F1281" i="2" s="1"/>
  <c r="H1091" i="6" l="1"/>
  <c r="I1091" i="6" s="1"/>
  <c r="C1092" i="6" s="1"/>
  <c r="F1092" i="6" s="1"/>
  <c r="D1107" i="5"/>
  <c r="E1107" i="5" s="1"/>
  <c r="G1107" i="5" s="1"/>
  <c r="F1107" i="5" s="1"/>
  <c r="B1107" i="5"/>
  <c r="H1136" i="4"/>
  <c r="I1136" i="4" s="1"/>
  <c r="C1137" i="4" s="1"/>
  <c r="B1137" i="4" s="1"/>
  <c r="H1281" i="2"/>
  <c r="I1281" i="2" s="1"/>
  <c r="C1282" i="2" s="1"/>
  <c r="D1092" i="6" l="1"/>
  <c r="E1092" i="6" s="1"/>
  <c r="G1092" i="6" s="1"/>
  <c r="H1092" i="6" s="1"/>
  <c r="I1092" i="6" s="1"/>
  <c r="C1093" i="6" s="1"/>
  <c r="B1092" i="6"/>
  <c r="H1107" i="5"/>
  <c r="I1107" i="5" s="1"/>
  <c r="C1108" i="5" s="1"/>
  <c r="D1282" i="2"/>
  <c r="E1282" i="2" s="1"/>
  <c r="G1282" i="2" s="1"/>
  <c r="F1282" i="2" s="1"/>
  <c r="H1282" i="2" s="1"/>
  <c r="I1282" i="2" s="1"/>
  <c r="C1283" i="2" s="1"/>
  <c r="B1283" i="2" s="1"/>
  <c r="B1282" i="2"/>
  <c r="D1137" i="4"/>
  <c r="E1137" i="4" s="1"/>
  <c r="G1137" i="4" s="1"/>
  <c r="F1137" i="4" s="1"/>
  <c r="F1093" i="6" l="1"/>
  <c r="D1093" i="6"/>
  <c r="E1093" i="6" s="1"/>
  <c r="G1093" i="6" s="1"/>
  <c r="B1093" i="6"/>
  <c r="D1108" i="5"/>
  <c r="E1108" i="5" s="1"/>
  <c r="G1108" i="5" s="1"/>
  <c r="F1108" i="5" s="1"/>
  <c r="B1108" i="5"/>
  <c r="D1283" i="2"/>
  <c r="E1283" i="2" s="1"/>
  <c r="G1283" i="2" s="1"/>
  <c r="H1137" i="4"/>
  <c r="I1137" i="4" s="1"/>
  <c r="C1138" i="4" s="1"/>
  <c r="B1138" i="4" s="1"/>
  <c r="H1093" i="6" l="1"/>
  <c r="I1093" i="6" s="1"/>
  <c r="C1094" i="6" s="1"/>
  <c r="H1108" i="5"/>
  <c r="I1108" i="5" s="1"/>
  <c r="C1109" i="5" s="1"/>
  <c r="F1283" i="2"/>
  <c r="H1283" i="2" s="1"/>
  <c r="I1283" i="2" s="1"/>
  <c r="C1284" i="2" s="1"/>
  <c r="B1284" i="2" s="1"/>
  <c r="D1138" i="4"/>
  <c r="E1138" i="4" s="1"/>
  <c r="G1138" i="4" s="1"/>
  <c r="F1138" i="4" s="1"/>
  <c r="F1094" i="6" l="1"/>
  <c r="B1094" i="6"/>
  <c r="D1094" i="6"/>
  <c r="E1094" i="6" s="1"/>
  <c r="G1094" i="6" s="1"/>
  <c r="B1109" i="5"/>
  <c r="D1109" i="5"/>
  <c r="E1109" i="5" s="1"/>
  <c r="G1109" i="5" s="1"/>
  <c r="F1109" i="5" s="1"/>
  <c r="D1284" i="2"/>
  <c r="E1284" i="2" s="1"/>
  <c r="G1284" i="2" s="1"/>
  <c r="F1284" i="2" s="1"/>
  <c r="H1284" i="2" s="1"/>
  <c r="I1284" i="2" s="1"/>
  <c r="C1285" i="2" s="1"/>
  <c r="B1285" i="2" s="1"/>
  <c r="H1138" i="4"/>
  <c r="I1138" i="4" s="1"/>
  <c r="C1139" i="4" s="1"/>
  <c r="B1139" i="4" s="1"/>
  <c r="H1094" i="6" l="1"/>
  <c r="I1094" i="6" s="1"/>
  <c r="C1095" i="6" s="1"/>
  <c r="H1109" i="5"/>
  <c r="I1109" i="5" s="1"/>
  <c r="C1110" i="5" s="1"/>
  <c r="D1285" i="2"/>
  <c r="E1285" i="2" s="1"/>
  <c r="G1285" i="2" s="1"/>
  <c r="F1285" i="2" s="1"/>
  <c r="D1139" i="4"/>
  <c r="E1139" i="4" s="1"/>
  <c r="G1139" i="4" s="1"/>
  <c r="F1139" i="4" s="1"/>
  <c r="F1095" i="6" l="1"/>
  <c r="D1095" i="6"/>
  <c r="E1095" i="6" s="1"/>
  <c r="G1095" i="6" s="1"/>
  <c r="B1095" i="6"/>
  <c r="D1110" i="5"/>
  <c r="E1110" i="5" s="1"/>
  <c r="G1110" i="5" s="1"/>
  <c r="F1110" i="5" s="1"/>
  <c r="B1110" i="5"/>
  <c r="H1285" i="2"/>
  <c r="I1285" i="2" s="1"/>
  <c r="C1286" i="2" s="1"/>
  <c r="B1286" i="2" s="1"/>
  <c r="H1139" i="4"/>
  <c r="I1139" i="4" s="1"/>
  <c r="C1140" i="4" s="1"/>
  <c r="B1140" i="4" s="1"/>
  <c r="H1095" i="6" l="1"/>
  <c r="I1095" i="6" s="1"/>
  <c r="C1096" i="6" s="1"/>
  <c r="H1110" i="5"/>
  <c r="I1110" i="5" s="1"/>
  <c r="C1111" i="5" s="1"/>
  <c r="D1286" i="2"/>
  <c r="E1286" i="2" s="1"/>
  <c r="G1286" i="2" s="1"/>
  <c r="F1286" i="2" s="1"/>
  <c r="H1286" i="2" s="1"/>
  <c r="I1286" i="2" s="1"/>
  <c r="C1287" i="2" s="1"/>
  <c r="B1287" i="2" s="1"/>
  <c r="D1140" i="4"/>
  <c r="E1140" i="4" s="1"/>
  <c r="G1140" i="4" s="1"/>
  <c r="F1140" i="4" s="1"/>
  <c r="F1096" i="6" l="1"/>
  <c r="D1096" i="6"/>
  <c r="E1096" i="6" s="1"/>
  <c r="G1096" i="6" s="1"/>
  <c r="B1096" i="6"/>
  <c r="D1111" i="5"/>
  <c r="E1111" i="5" s="1"/>
  <c r="G1111" i="5" s="1"/>
  <c r="F1111" i="5" s="1"/>
  <c r="B1111" i="5"/>
  <c r="H1140" i="4"/>
  <c r="I1140" i="4" s="1"/>
  <c r="C1141" i="4" s="1"/>
  <c r="B1141" i="4" s="1"/>
  <c r="D1287" i="2"/>
  <c r="E1287" i="2" s="1"/>
  <c r="G1287" i="2" s="1"/>
  <c r="F1287" i="2" s="1"/>
  <c r="H1096" i="6" l="1"/>
  <c r="I1096" i="6" s="1"/>
  <c r="C1097" i="6" s="1"/>
  <c r="H1111" i="5"/>
  <c r="I1111" i="5" s="1"/>
  <c r="C1112" i="5" s="1"/>
  <c r="D1141" i="4"/>
  <c r="E1141" i="4" s="1"/>
  <c r="G1141" i="4" s="1"/>
  <c r="F1141" i="4" s="1"/>
  <c r="H1287" i="2"/>
  <c r="I1287" i="2" s="1"/>
  <c r="C1288" i="2" s="1"/>
  <c r="B1288" i="2" s="1"/>
  <c r="F1097" i="6" l="1"/>
  <c r="D1097" i="6"/>
  <c r="E1097" i="6" s="1"/>
  <c r="G1097" i="6" s="1"/>
  <c r="B1097" i="6"/>
  <c r="D1112" i="5"/>
  <c r="E1112" i="5" s="1"/>
  <c r="G1112" i="5" s="1"/>
  <c r="F1112" i="5" s="1"/>
  <c r="B1112" i="5"/>
  <c r="D1288" i="2"/>
  <c r="E1288" i="2" s="1"/>
  <c r="G1288" i="2" s="1"/>
  <c r="H1141" i="4"/>
  <c r="I1141" i="4" s="1"/>
  <c r="C1142" i="4" s="1"/>
  <c r="B1142" i="4" s="1"/>
  <c r="H1097" i="6" l="1"/>
  <c r="I1097" i="6" s="1"/>
  <c r="C1098" i="6" s="1"/>
  <c r="H1112" i="5"/>
  <c r="I1112" i="5" s="1"/>
  <c r="C1113" i="5" s="1"/>
  <c r="F1288" i="2"/>
  <c r="H1288" i="2" s="1"/>
  <c r="I1288" i="2" s="1"/>
  <c r="C1289" i="2" s="1"/>
  <c r="B1289" i="2" s="1"/>
  <c r="D1142" i="4"/>
  <c r="E1142" i="4" s="1"/>
  <c r="G1142" i="4" s="1"/>
  <c r="F1142" i="4" s="1"/>
  <c r="F1098" i="6" l="1"/>
  <c r="D1098" i="6"/>
  <c r="E1098" i="6" s="1"/>
  <c r="G1098" i="6" s="1"/>
  <c r="B1098" i="6"/>
  <c r="B1113" i="5"/>
  <c r="D1113" i="5"/>
  <c r="E1113" i="5" s="1"/>
  <c r="G1113" i="5" s="1"/>
  <c r="F1113" i="5" s="1"/>
  <c r="D1289" i="2"/>
  <c r="E1289" i="2" s="1"/>
  <c r="G1289" i="2" s="1"/>
  <c r="F1289" i="2" s="1"/>
  <c r="H1142" i="4"/>
  <c r="I1142" i="4" s="1"/>
  <c r="C1143" i="4" s="1"/>
  <c r="B1143" i="4" s="1"/>
  <c r="H1098" i="6" l="1"/>
  <c r="I1098" i="6" s="1"/>
  <c r="C1099" i="6" s="1"/>
  <c r="H1113" i="5"/>
  <c r="I1113" i="5" s="1"/>
  <c r="C1114" i="5" s="1"/>
  <c r="H1289" i="2"/>
  <c r="I1289" i="2" s="1"/>
  <c r="C1290" i="2" s="1"/>
  <c r="D1143" i="4"/>
  <c r="E1143" i="4" s="1"/>
  <c r="G1143" i="4" s="1"/>
  <c r="F1143" i="4" s="1"/>
  <c r="F1099" i="6" l="1"/>
  <c r="B1099" i="6"/>
  <c r="D1099" i="6"/>
  <c r="E1099" i="6" s="1"/>
  <c r="G1099" i="6" s="1"/>
  <c r="D1114" i="5"/>
  <c r="E1114" i="5" s="1"/>
  <c r="G1114" i="5" s="1"/>
  <c r="F1114" i="5" s="1"/>
  <c r="B1114" i="5"/>
  <c r="D1290" i="2"/>
  <c r="E1290" i="2" s="1"/>
  <c r="G1290" i="2" s="1"/>
  <c r="F1290" i="2" s="1"/>
  <c r="H1290" i="2" s="1"/>
  <c r="I1290" i="2" s="1"/>
  <c r="C1291" i="2" s="1"/>
  <c r="B1290" i="2"/>
  <c r="H1143" i="4"/>
  <c r="I1143" i="4" s="1"/>
  <c r="C1144" i="4" s="1"/>
  <c r="B1144" i="4" s="1"/>
  <c r="H1099" i="6" l="1"/>
  <c r="I1099" i="6" s="1"/>
  <c r="C1100" i="6" s="1"/>
  <c r="H1114" i="5"/>
  <c r="I1114" i="5" s="1"/>
  <c r="C1115" i="5" s="1"/>
  <c r="D1291" i="2"/>
  <c r="E1291" i="2" s="1"/>
  <c r="G1291" i="2" s="1"/>
  <c r="F1291" i="2" s="1"/>
  <c r="H1291" i="2" s="1"/>
  <c r="I1291" i="2" s="1"/>
  <c r="C1292" i="2" s="1"/>
  <c r="B1292" i="2" s="1"/>
  <c r="B1291" i="2"/>
  <c r="D1144" i="4"/>
  <c r="E1144" i="4" s="1"/>
  <c r="G1144" i="4" s="1"/>
  <c r="F1144" i="4" s="1"/>
  <c r="F1100" i="6" l="1"/>
  <c r="B1100" i="6"/>
  <c r="D1100" i="6"/>
  <c r="E1100" i="6" s="1"/>
  <c r="G1100" i="6" s="1"/>
  <c r="D1115" i="5"/>
  <c r="E1115" i="5" s="1"/>
  <c r="G1115" i="5" s="1"/>
  <c r="F1115" i="5" s="1"/>
  <c r="B1115" i="5"/>
  <c r="D1292" i="2"/>
  <c r="E1292" i="2" s="1"/>
  <c r="G1292" i="2" s="1"/>
  <c r="H1144" i="4"/>
  <c r="I1144" i="4" s="1"/>
  <c r="C1145" i="4" s="1"/>
  <c r="B1145" i="4" s="1"/>
  <c r="H1100" i="6" l="1"/>
  <c r="I1100" i="6" s="1"/>
  <c r="C1101" i="6" s="1"/>
  <c r="F1101" i="6" s="1"/>
  <c r="H1115" i="5"/>
  <c r="I1115" i="5" s="1"/>
  <c r="C1116" i="5" s="1"/>
  <c r="F1292" i="2"/>
  <c r="H1292" i="2" s="1"/>
  <c r="I1292" i="2" s="1"/>
  <c r="C1293" i="2" s="1"/>
  <c r="B1293" i="2" s="1"/>
  <c r="D1145" i="4"/>
  <c r="E1145" i="4" s="1"/>
  <c r="G1145" i="4" s="1"/>
  <c r="F1145" i="4" s="1"/>
  <c r="D1101" i="6" l="1"/>
  <c r="E1101" i="6" s="1"/>
  <c r="G1101" i="6" s="1"/>
  <c r="H1101" i="6" s="1"/>
  <c r="I1101" i="6" s="1"/>
  <c r="C1102" i="6" s="1"/>
  <c r="B1101" i="6"/>
  <c r="B1116" i="5"/>
  <c r="D1116" i="5"/>
  <c r="E1116" i="5" s="1"/>
  <c r="G1116" i="5" s="1"/>
  <c r="F1116" i="5" s="1"/>
  <c r="D1293" i="2"/>
  <c r="E1293" i="2" s="1"/>
  <c r="G1293" i="2" s="1"/>
  <c r="F1293" i="2" s="1"/>
  <c r="H1293" i="2" s="1"/>
  <c r="I1293" i="2" s="1"/>
  <c r="C1294" i="2" s="1"/>
  <c r="B1294" i="2" s="1"/>
  <c r="H1145" i="4"/>
  <c r="I1145" i="4" s="1"/>
  <c r="C1146" i="4" s="1"/>
  <c r="B1146" i="4" s="1"/>
  <c r="F1102" i="6" l="1"/>
  <c r="D1102" i="6"/>
  <c r="E1102" i="6" s="1"/>
  <c r="G1102" i="6" s="1"/>
  <c r="B1102" i="6"/>
  <c r="H1116" i="5"/>
  <c r="I1116" i="5" s="1"/>
  <c r="C1117" i="5" s="1"/>
  <c r="D1146" i="4"/>
  <c r="E1146" i="4" s="1"/>
  <c r="G1146" i="4" s="1"/>
  <c r="F1146" i="4" s="1"/>
  <c r="D1294" i="2"/>
  <c r="E1294" i="2" s="1"/>
  <c r="G1294" i="2" s="1"/>
  <c r="F1294" i="2" s="1"/>
  <c r="H1102" i="6" l="1"/>
  <c r="I1102" i="6" s="1"/>
  <c r="C1103" i="6" s="1"/>
  <c r="D1117" i="5"/>
  <c r="E1117" i="5" s="1"/>
  <c r="G1117" i="5" s="1"/>
  <c r="F1117" i="5" s="1"/>
  <c r="B1117" i="5"/>
  <c r="H1146" i="4"/>
  <c r="I1146" i="4" s="1"/>
  <c r="C1147" i="4" s="1"/>
  <c r="B1147" i="4" s="1"/>
  <c r="H1294" i="2"/>
  <c r="I1294" i="2" s="1"/>
  <c r="C1295" i="2" s="1"/>
  <c r="B1295" i="2" s="1"/>
  <c r="F1103" i="6" l="1"/>
  <c r="B1103" i="6"/>
  <c r="D1103" i="6"/>
  <c r="E1103" i="6" s="1"/>
  <c r="G1103" i="6" s="1"/>
  <c r="H1117" i="5"/>
  <c r="I1117" i="5" s="1"/>
  <c r="C1118" i="5" s="1"/>
  <c r="D1147" i="4"/>
  <c r="E1147" i="4" s="1"/>
  <c r="G1147" i="4" s="1"/>
  <c r="F1147" i="4" s="1"/>
  <c r="D1295" i="2"/>
  <c r="E1295" i="2" s="1"/>
  <c r="G1295" i="2" s="1"/>
  <c r="F1295" i="2" s="1"/>
  <c r="H1103" i="6" l="1"/>
  <c r="I1103" i="6" s="1"/>
  <c r="C1104" i="6" s="1"/>
  <c r="D1118" i="5"/>
  <c r="E1118" i="5" s="1"/>
  <c r="G1118" i="5" s="1"/>
  <c r="F1118" i="5" s="1"/>
  <c r="B1118" i="5"/>
  <c r="H1147" i="4"/>
  <c r="I1147" i="4" s="1"/>
  <c r="C1148" i="4" s="1"/>
  <c r="B1148" i="4" s="1"/>
  <c r="H1295" i="2"/>
  <c r="I1295" i="2" s="1"/>
  <c r="C1296" i="2" s="1"/>
  <c r="B1296" i="2" s="1"/>
  <c r="F1104" i="6" l="1"/>
  <c r="D1104" i="6"/>
  <c r="E1104" i="6" s="1"/>
  <c r="G1104" i="6" s="1"/>
  <c r="B1104" i="6"/>
  <c r="H1118" i="5"/>
  <c r="I1118" i="5" s="1"/>
  <c r="C1119" i="5" s="1"/>
  <c r="D1148" i="4"/>
  <c r="E1148" i="4" s="1"/>
  <c r="G1148" i="4" s="1"/>
  <c r="F1148" i="4" s="1"/>
  <c r="D1296" i="2"/>
  <c r="E1296" i="2" s="1"/>
  <c r="G1296" i="2" s="1"/>
  <c r="F1296" i="2" s="1"/>
  <c r="H1104" i="6" l="1"/>
  <c r="I1104" i="6" s="1"/>
  <c r="C1105" i="6" s="1"/>
  <c r="D1119" i="5"/>
  <c r="E1119" i="5" s="1"/>
  <c r="G1119" i="5" s="1"/>
  <c r="F1119" i="5" s="1"/>
  <c r="B1119" i="5"/>
  <c r="H1148" i="4"/>
  <c r="I1148" i="4" s="1"/>
  <c r="C1149" i="4" s="1"/>
  <c r="B1149" i="4" s="1"/>
  <c r="H1296" i="2"/>
  <c r="I1296" i="2" s="1"/>
  <c r="C1297" i="2" s="1"/>
  <c r="B1297" i="2" s="1"/>
  <c r="F1105" i="6" l="1"/>
  <c r="D1105" i="6"/>
  <c r="E1105" i="6" s="1"/>
  <c r="G1105" i="6" s="1"/>
  <c r="B1105" i="6"/>
  <c r="H1119" i="5"/>
  <c r="I1119" i="5" s="1"/>
  <c r="C1120" i="5" s="1"/>
  <c r="D1149" i="4"/>
  <c r="E1149" i="4" s="1"/>
  <c r="G1149" i="4" s="1"/>
  <c r="F1149" i="4" s="1"/>
  <c r="D1297" i="2"/>
  <c r="E1297" i="2" s="1"/>
  <c r="G1297" i="2" s="1"/>
  <c r="F1297" i="2" s="1"/>
  <c r="H1105" i="6" l="1"/>
  <c r="I1105" i="6" s="1"/>
  <c r="C1106" i="6" s="1"/>
  <c r="D1120" i="5"/>
  <c r="E1120" i="5" s="1"/>
  <c r="G1120" i="5" s="1"/>
  <c r="F1120" i="5" s="1"/>
  <c r="B1120" i="5"/>
  <c r="H1149" i="4"/>
  <c r="I1149" i="4" s="1"/>
  <c r="C1150" i="4" s="1"/>
  <c r="B1150" i="4" s="1"/>
  <c r="H1297" i="2"/>
  <c r="I1297" i="2" s="1"/>
  <c r="C1298" i="2" s="1"/>
  <c r="F1106" i="6" l="1"/>
  <c r="D1106" i="6"/>
  <c r="E1106" i="6" s="1"/>
  <c r="G1106" i="6" s="1"/>
  <c r="B1106" i="6"/>
  <c r="H1120" i="5"/>
  <c r="I1120" i="5" s="1"/>
  <c r="C1121" i="5" s="1"/>
  <c r="D1298" i="2"/>
  <c r="E1298" i="2" s="1"/>
  <c r="G1298" i="2" s="1"/>
  <c r="F1298" i="2" s="1"/>
  <c r="B1298" i="2"/>
  <c r="D1150" i="4"/>
  <c r="E1150" i="4" s="1"/>
  <c r="G1150" i="4" s="1"/>
  <c r="F1150" i="4" s="1"/>
  <c r="H1106" i="6" l="1"/>
  <c r="I1106" i="6" s="1"/>
  <c r="C1107" i="6" s="1"/>
  <c r="B1121" i="5"/>
  <c r="D1121" i="5"/>
  <c r="E1121" i="5" s="1"/>
  <c r="G1121" i="5" s="1"/>
  <c r="F1121" i="5" s="1"/>
  <c r="H1298" i="2"/>
  <c r="I1298" i="2" s="1"/>
  <c r="C1299" i="2" s="1"/>
  <c r="B1299" i="2" s="1"/>
  <c r="H1150" i="4"/>
  <c r="I1150" i="4" s="1"/>
  <c r="C1151" i="4" s="1"/>
  <c r="B1151" i="4" s="1"/>
  <c r="F1107" i="6" l="1"/>
  <c r="D1107" i="6"/>
  <c r="E1107" i="6" s="1"/>
  <c r="G1107" i="6" s="1"/>
  <c r="B1107" i="6"/>
  <c r="H1121" i="5"/>
  <c r="I1121" i="5" s="1"/>
  <c r="C1122" i="5" s="1"/>
  <c r="D1299" i="2"/>
  <c r="E1299" i="2" s="1"/>
  <c r="G1299" i="2" s="1"/>
  <c r="F1299" i="2" s="1"/>
  <c r="H1299" i="2" s="1"/>
  <c r="I1299" i="2" s="1"/>
  <c r="C1300" i="2" s="1"/>
  <c r="D1151" i="4"/>
  <c r="E1151" i="4" s="1"/>
  <c r="G1151" i="4" s="1"/>
  <c r="F1151" i="4" s="1"/>
  <c r="H1107" i="6" l="1"/>
  <c r="I1107" i="6" s="1"/>
  <c r="C1108" i="6" s="1"/>
  <c r="B1122" i="5"/>
  <c r="D1122" i="5"/>
  <c r="E1122" i="5" s="1"/>
  <c r="G1122" i="5" s="1"/>
  <c r="F1122" i="5" s="1"/>
  <c r="D1300" i="2"/>
  <c r="E1300" i="2" s="1"/>
  <c r="G1300" i="2" s="1"/>
  <c r="F1300" i="2" s="1"/>
  <c r="H1300" i="2" s="1"/>
  <c r="I1300" i="2" s="1"/>
  <c r="C1301" i="2" s="1"/>
  <c r="B1300" i="2"/>
  <c r="H1151" i="4"/>
  <c r="I1151" i="4" s="1"/>
  <c r="C1152" i="4" s="1"/>
  <c r="B1152" i="4" s="1"/>
  <c r="F1108" i="6" l="1"/>
  <c r="B1108" i="6"/>
  <c r="D1108" i="6"/>
  <c r="E1108" i="6" s="1"/>
  <c r="G1108" i="6" s="1"/>
  <c r="H1122" i="5"/>
  <c r="I1122" i="5" s="1"/>
  <c r="C1123" i="5" s="1"/>
  <c r="D1301" i="2"/>
  <c r="E1301" i="2" s="1"/>
  <c r="G1301" i="2" s="1"/>
  <c r="F1301" i="2" s="1"/>
  <c r="B1301" i="2"/>
  <c r="D1152" i="4"/>
  <c r="E1152" i="4" s="1"/>
  <c r="G1152" i="4" s="1"/>
  <c r="F1152" i="4" s="1"/>
  <c r="H1108" i="6" l="1"/>
  <c r="I1108" i="6" s="1"/>
  <c r="C1109" i="6" s="1"/>
  <c r="D1123" i="5"/>
  <c r="E1123" i="5" s="1"/>
  <c r="G1123" i="5" s="1"/>
  <c r="F1123" i="5" s="1"/>
  <c r="B1123" i="5"/>
  <c r="H1301" i="2"/>
  <c r="I1301" i="2" s="1"/>
  <c r="C1302" i="2" s="1"/>
  <c r="B1302" i="2" s="1"/>
  <c r="H1152" i="4"/>
  <c r="I1152" i="4" s="1"/>
  <c r="C1153" i="4" s="1"/>
  <c r="B1153" i="4" s="1"/>
  <c r="F1109" i="6" l="1"/>
  <c r="D1109" i="6"/>
  <c r="E1109" i="6" s="1"/>
  <c r="G1109" i="6" s="1"/>
  <c r="B1109" i="6"/>
  <c r="H1123" i="5"/>
  <c r="I1123" i="5" s="1"/>
  <c r="C1124" i="5" s="1"/>
  <c r="D1302" i="2"/>
  <c r="E1302" i="2" s="1"/>
  <c r="G1302" i="2" s="1"/>
  <c r="F1302" i="2" s="1"/>
  <c r="H1302" i="2" s="1"/>
  <c r="I1302" i="2" s="1"/>
  <c r="C1303" i="2" s="1"/>
  <c r="B1303" i="2" s="1"/>
  <c r="D1153" i="4"/>
  <c r="E1153" i="4" s="1"/>
  <c r="G1153" i="4" s="1"/>
  <c r="F1153" i="4" s="1"/>
  <c r="H1109" i="6" l="1"/>
  <c r="I1109" i="6" s="1"/>
  <c r="C1110" i="6" s="1"/>
  <c r="D1124" i="5"/>
  <c r="E1124" i="5" s="1"/>
  <c r="G1124" i="5" s="1"/>
  <c r="F1124" i="5" s="1"/>
  <c r="H1124" i="5" s="1"/>
  <c r="I1124" i="5" s="1"/>
  <c r="C1125" i="5" s="1"/>
  <c r="B1124" i="5"/>
  <c r="D1303" i="2"/>
  <c r="E1303" i="2" s="1"/>
  <c r="G1303" i="2" s="1"/>
  <c r="F1303" i="2" s="1"/>
  <c r="H1303" i="2" s="1"/>
  <c r="I1303" i="2" s="1"/>
  <c r="C1304" i="2" s="1"/>
  <c r="H1153" i="4"/>
  <c r="I1153" i="4" s="1"/>
  <c r="C1154" i="4" s="1"/>
  <c r="B1154" i="4" s="1"/>
  <c r="F1110" i="6" l="1"/>
  <c r="D1110" i="6"/>
  <c r="E1110" i="6" s="1"/>
  <c r="G1110" i="6" s="1"/>
  <c r="B1110" i="6"/>
  <c r="D1125" i="5"/>
  <c r="E1125" i="5" s="1"/>
  <c r="G1125" i="5" s="1"/>
  <c r="F1125" i="5" s="1"/>
  <c r="B1125" i="5"/>
  <c r="D1304" i="2"/>
  <c r="E1304" i="2" s="1"/>
  <c r="G1304" i="2" s="1"/>
  <c r="F1304" i="2" s="1"/>
  <c r="H1304" i="2" s="1"/>
  <c r="I1304" i="2" s="1"/>
  <c r="C1305" i="2" s="1"/>
  <c r="B1305" i="2" s="1"/>
  <c r="B1304" i="2"/>
  <c r="D1154" i="4"/>
  <c r="E1154" i="4" s="1"/>
  <c r="G1154" i="4" s="1"/>
  <c r="F1154" i="4" s="1"/>
  <c r="H1110" i="6" l="1"/>
  <c r="I1110" i="6" s="1"/>
  <c r="C1111" i="6" s="1"/>
  <c r="H1125" i="5"/>
  <c r="I1125" i="5" s="1"/>
  <c r="C1126" i="5" s="1"/>
  <c r="H1154" i="4"/>
  <c r="I1154" i="4" s="1"/>
  <c r="C1155" i="4" s="1"/>
  <c r="B1155" i="4" s="1"/>
  <c r="D1305" i="2"/>
  <c r="E1305" i="2" s="1"/>
  <c r="G1305" i="2" s="1"/>
  <c r="F1305" i="2" s="1"/>
  <c r="F1111" i="6" l="1"/>
  <c r="B1111" i="6"/>
  <c r="D1111" i="6"/>
  <c r="E1111" i="6" s="1"/>
  <c r="G1111" i="6" s="1"/>
  <c r="D1126" i="5"/>
  <c r="E1126" i="5" s="1"/>
  <c r="G1126" i="5" s="1"/>
  <c r="F1126" i="5" s="1"/>
  <c r="B1126" i="5"/>
  <c r="D1155" i="4"/>
  <c r="E1155" i="4" s="1"/>
  <c r="G1155" i="4" s="1"/>
  <c r="F1155" i="4" s="1"/>
  <c r="H1305" i="2"/>
  <c r="I1305" i="2" s="1"/>
  <c r="C1306" i="2" s="1"/>
  <c r="B1306" i="2" s="1"/>
  <c r="H1111" i="6" l="1"/>
  <c r="I1111" i="6" s="1"/>
  <c r="C1112" i="6" s="1"/>
  <c r="H1126" i="5"/>
  <c r="I1126" i="5" s="1"/>
  <c r="C1127" i="5" s="1"/>
  <c r="H1155" i="4"/>
  <c r="I1155" i="4" s="1"/>
  <c r="C1156" i="4" s="1"/>
  <c r="B1156" i="4" s="1"/>
  <c r="D1306" i="2"/>
  <c r="E1306" i="2" s="1"/>
  <c r="G1306" i="2" s="1"/>
  <c r="F1306" i="2" s="1"/>
  <c r="F1112" i="6" l="1"/>
  <c r="D1112" i="6"/>
  <c r="E1112" i="6" s="1"/>
  <c r="G1112" i="6" s="1"/>
  <c r="B1112" i="6"/>
  <c r="B1127" i="5"/>
  <c r="D1127" i="5"/>
  <c r="E1127" i="5" s="1"/>
  <c r="G1127" i="5" s="1"/>
  <c r="F1127" i="5" s="1"/>
  <c r="D1156" i="4"/>
  <c r="E1156" i="4" s="1"/>
  <c r="G1156" i="4" s="1"/>
  <c r="F1156" i="4" s="1"/>
  <c r="H1306" i="2"/>
  <c r="I1306" i="2" s="1"/>
  <c r="C1307" i="2" s="1"/>
  <c r="B1307" i="2" s="1"/>
  <c r="H1112" i="6" l="1"/>
  <c r="I1112" i="6" s="1"/>
  <c r="C1113" i="6" s="1"/>
  <c r="H1127" i="5"/>
  <c r="I1127" i="5" s="1"/>
  <c r="C1128" i="5" s="1"/>
  <c r="H1156" i="4"/>
  <c r="I1156" i="4" s="1"/>
  <c r="C1157" i="4" s="1"/>
  <c r="B1157" i="4" s="1"/>
  <c r="D1307" i="2"/>
  <c r="E1307" i="2" s="1"/>
  <c r="G1307" i="2" s="1"/>
  <c r="F1307" i="2" s="1"/>
  <c r="F1113" i="6" l="1"/>
  <c r="D1113" i="6"/>
  <c r="E1113" i="6" s="1"/>
  <c r="G1113" i="6" s="1"/>
  <c r="B1113" i="6"/>
  <c r="D1128" i="5"/>
  <c r="E1128" i="5" s="1"/>
  <c r="G1128" i="5" s="1"/>
  <c r="F1128" i="5" s="1"/>
  <c r="B1128" i="5"/>
  <c r="D1157" i="4"/>
  <c r="E1157" i="4" s="1"/>
  <c r="G1157" i="4" s="1"/>
  <c r="F1157" i="4" s="1"/>
  <c r="H1307" i="2"/>
  <c r="I1307" i="2" s="1"/>
  <c r="C1308" i="2" s="1"/>
  <c r="B1308" i="2" s="1"/>
  <c r="H1113" i="6" l="1"/>
  <c r="I1113" i="6" s="1"/>
  <c r="C1114" i="6" s="1"/>
  <c r="H1128" i="5"/>
  <c r="I1128" i="5" s="1"/>
  <c r="C1129" i="5" s="1"/>
  <c r="H1157" i="4"/>
  <c r="I1157" i="4" s="1"/>
  <c r="C1158" i="4" s="1"/>
  <c r="B1158" i="4" s="1"/>
  <c r="D1308" i="2"/>
  <c r="E1308" i="2" s="1"/>
  <c r="G1308" i="2" s="1"/>
  <c r="F1308" i="2" s="1"/>
  <c r="F1114" i="6" l="1"/>
  <c r="D1114" i="6"/>
  <c r="E1114" i="6" s="1"/>
  <c r="G1114" i="6" s="1"/>
  <c r="B1114" i="6"/>
  <c r="B1129" i="5"/>
  <c r="D1129" i="5"/>
  <c r="E1129" i="5" s="1"/>
  <c r="G1129" i="5" s="1"/>
  <c r="F1129" i="5" s="1"/>
  <c r="D1158" i="4"/>
  <c r="E1158" i="4" s="1"/>
  <c r="G1158" i="4" s="1"/>
  <c r="F1158" i="4" s="1"/>
  <c r="H1308" i="2"/>
  <c r="I1308" i="2" s="1"/>
  <c r="C1309" i="2" s="1"/>
  <c r="B1309" i="2" s="1"/>
  <c r="H1114" i="6" l="1"/>
  <c r="I1114" i="6" s="1"/>
  <c r="C1115" i="6" s="1"/>
  <c r="H1129" i="5"/>
  <c r="I1129" i="5" s="1"/>
  <c r="C1130" i="5" s="1"/>
  <c r="H1158" i="4"/>
  <c r="I1158" i="4" s="1"/>
  <c r="C1159" i="4" s="1"/>
  <c r="B1159" i="4" s="1"/>
  <c r="D1309" i="2"/>
  <c r="E1309" i="2" s="1"/>
  <c r="G1309" i="2" s="1"/>
  <c r="F1309" i="2" s="1"/>
  <c r="F1115" i="6" l="1"/>
  <c r="D1115" i="6"/>
  <c r="E1115" i="6" s="1"/>
  <c r="G1115" i="6" s="1"/>
  <c r="B1115" i="6"/>
  <c r="D1130" i="5"/>
  <c r="E1130" i="5" s="1"/>
  <c r="G1130" i="5" s="1"/>
  <c r="F1130" i="5" s="1"/>
  <c r="B1130" i="5"/>
  <c r="D1159" i="4"/>
  <c r="E1159" i="4" s="1"/>
  <c r="G1159" i="4" s="1"/>
  <c r="F1159" i="4" s="1"/>
  <c r="H1309" i="2"/>
  <c r="I1309" i="2" s="1"/>
  <c r="C1310" i="2" s="1"/>
  <c r="B1310" i="2" s="1"/>
  <c r="H1115" i="6" l="1"/>
  <c r="I1115" i="6" s="1"/>
  <c r="C1116" i="6" s="1"/>
  <c r="H1130" i="5"/>
  <c r="I1130" i="5" s="1"/>
  <c r="C1131" i="5" s="1"/>
  <c r="H1159" i="4"/>
  <c r="I1159" i="4" s="1"/>
  <c r="C1160" i="4" s="1"/>
  <c r="B1160" i="4" s="1"/>
  <c r="D1310" i="2"/>
  <c r="E1310" i="2" s="1"/>
  <c r="G1310" i="2" s="1"/>
  <c r="F1310" i="2" s="1"/>
  <c r="F1116" i="6" l="1"/>
  <c r="B1116" i="6"/>
  <c r="D1116" i="6"/>
  <c r="E1116" i="6" s="1"/>
  <c r="G1116" i="6" s="1"/>
  <c r="D1131" i="5"/>
  <c r="E1131" i="5" s="1"/>
  <c r="G1131" i="5" s="1"/>
  <c r="F1131" i="5" s="1"/>
  <c r="B1131" i="5"/>
  <c r="D1160" i="4"/>
  <c r="E1160" i="4" s="1"/>
  <c r="G1160" i="4" s="1"/>
  <c r="F1160" i="4" s="1"/>
  <c r="H1310" i="2"/>
  <c r="I1310" i="2" s="1"/>
  <c r="C1311" i="2" s="1"/>
  <c r="H1116" i="6" l="1"/>
  <c r="I1116" i="6" s="1"/>
  <c r="C1117" i="6" s="1"/>
  <c r="H1131" i="5"/>
  <c r="I1131" i="5" s="1"/>
  <c r="C1132" i="5" s="1"/>
  <c r="D1311" i="2"/>
  <c r="E1311" i="2" s="1"/>
  <c r="G1311" i="2" s="1"/>
  <c r="F1311" i="2" s="1"/>
  <c r="H1311" i="2" s="1"/>
  <c r="I1311" i="2" s="1"/>
  <c r="C1312" i="2" s="1"/>
  <c r="B1312" i="2" s="1"/>
  <c r="B1311" i="2"/>
  <c r="H1160" i="4"/>
  <c r="I1160" i="4" s="1"/>
  <c r="C1161" i="4" s="1"/>
  <c r="B1161" i="4" s="1"/>
  <c r="F1117" i="6" l="1"/>
  <c r="B1117" i="6"/>
  <c r="D1117" i="6"/>
  <c r="E1117" i="6" s="1"/>
  <c r="G1117" i="6" s="1"/>
  <c r="D1132" i="5"/>
  <c r="E1132" i="5" s="1"/>
  <c r="G1132" i="5" s="1"/>
  <c r="F1132" i="5" s="1"/>
  <c r="B1132" i="5"/>
  <c r="D1161" i="4"/>
  <c r="E1161" i="4" s="1"/>
  <c r="G1161" i="4" s="1"/>
  <c r="F1161" i="4" s="1"/>
  <c r="D1312" i="2"/>
  <c r="E1312" i="2" s="1"/>
  <c r="G1312" i="2" s="1"/>
  <c r="H1117" i="6" l="1"/>
  <c r="I1117" i="6" s="1"/>
  <c r="C1118" i="6" s="1"/>
  <c r="H1132" i="5"/>
  <c r="I1132" i="5" s="1"/>
  <c r="C1133" i="5" s="1"/>
  <c r="F1312" i="2"/>
  <c r="H1312" i="2" s="1"/>
  <c r="I1312" i="2" s="1"/>
  <c r="C1313" i="2" s="1"/>
  <c r="B1313" i="2" s="1"/>
  <c r="H1161" i="4"/>
  <c r="I1161" i="4" s="1"/>
  <c r="C1162" i="4" s="1"/>
  <c r="B1162" i="4" s="1"/>
  <c r="F1118" i="6" l="1"/>
  <c r="D1118" i="6"/>
  <c r="E1118" i="6" s="1"/>
  <c r="G1118" i="6" s="1"/>
  <c r="B1118" i="6"/>
  <c r="B1133" i="5"/>
  <c r="D1133" i="5"/>
  <c r="E1133" i="5" s="1"/>
  <c r="G1133" i="5" s="1"/>
  <c r="F1133" i="5" s="1"/>
  <c r="D1313" i="2"/>
  <c r="E1313" i="2" s="1"/>
  <c r="G1313" i="2" s="1"/>
  <c r="F1313" i="2" s="1"/>
  <c r="H1313" i="2" s="1"/>
  <c r="I1313" i="2" s="1"/>
  <c r="C1314" i="2" s="1"/>
  <c r="B1314" i="2" s="1"/>
  <c r="D1162" i="4"/>
  <c r="E1162" i="4" s="1"/>
  <c r="G1162" i="4" s="1"/>
  <c r="F1162" i="4" s="1"/>
  <c r="H1118" i="6" l="1"/>
  <c r="I1118" i="6" s="1"/>
  <c r="C1119" i="6" s="1"/>
  <c r="H1133" i="5"/>
  <c r="I1133" i="5" s="1"/>
  <c r="C1134" i="5" s="1"/>
  <c r="H1162" i="4"/>
  <c r="I1162" i="4" s="1"/>
  <c r="C1163" i="4" s="1"/>
  <c r="B1163" i="4" s="1"/>
  <c r="D1314" i="2"/>
  <c r="E1314" i="2" s="1"/>
  <c r="G1314" i="2" s="1"/>
  <c r="F1314" i="2" s="1"/>
  <c r="F1119" i="6" l="1"/>
  <c r="D1119" i="6"/>
  <c r="E1119" i="6" s="1"/>
  <c r="G1119" i="6" s="1"/>
  <c r="B1119" i="6"/>
  <c r="D1134" i="5"/>
  <c r="E1134" i="5" s="1"/>
  <c r="G1134" i="5" s="1"/>
  <c r="F1134" i="5" s="1"/>
  <c r="B1134" i="5"/>
  <c r="D1163" i="4"/>
  <c r="E1163" i="4" s="1"/>
  <c r="G1163" i="4" s="1"/>
  <c r="F1163" i="4" s="1"/>
  <c r="H1314" i="2"/>
  <c r="I1314" i="2" s="1"/>
  <c r="C1315" i="2" s="1"/>
  <c r="B1315" i="2" s="1"/>
  <c r="H1119" i="6" l="1"/>
  <c r="I1119" i="6" s="1"/>
  <c r="C1120" i="6" s="1"/>
  <c r="H1134" i="5"/>
  <c r="I1134" i="5" s="1"/>
  <c r="C1135" i="5" s="1"/>
  <c r="H1163" i="4"/>
  <c r="I1163" i="4" s="1"/>
  <c r="C1164" i="4" s="1"/>
  <c r="B1164" i="4" s="1"/>
  <c r="D1315" i="2"/>
  <c r="E1315" i="2" s="1"/>
  <c r="G1315" i="2" s="1"/>
  <c r="F1315" i="2" s="1"/>
  <c r="F1120" i="6" l="1"/>
  <c r="B1120" i="6"/>
  <c r="D1120" i="6"/>
  <c r="E1120" i="6" s="1"/>
  <c r="G1120" i="6" s="1"/>
  <c r="D1135" i="5"/>
  <c r="E1135" i="5" s="1"/>
  <c r="G1135" i="5" s="1"/>
  <c r="F1135" i="5" s="1"/>
  <c r="B1135" i="5"/>
  <c r="D1164" i="4"/>
  <c r="E1164" i="4" s="1"/>
  <c r="G1164" i="4" s="1"/>
  <c r="F1164" i="4" s="1"/>
  <c r="H1315" i="2"/>
  <c r="I1315" i="2" s="1"/>
  <c r="C1316" i="2" s="1"/>
  <c r="B1316" i="2" s="1"/>
  <c r="H1120" i="6" l="1"/>
  <c r="I1120" i="6" s="1"/>
  <c r="C1121" i="6" s="1"/>
  <c r="H1135" i="5"/>
  <c r="I1135" i="5" s="1"/>
  <c r="C1136" i="5" s="1"/>
  <c r="H1164" i="4"/>
  <c r="I1164" i="4" s="1"/>
  <c r="C1165" i="4" s="1"/>
  <c r="D1316" i="2"/>
  <c r="E1316" i="2" s="1"/>
  <c r="G1316" i="2" s="1"/>
  <c r="F1316" i="2" s="1"/>
  <c r="F1121" i="6" l="1"/>
  <c r="B1121" i="6"/>
  <c r="D1121" i="6"/>
  <c r="E1121" i="6" s="1"/>
  <c r="G1121" i="6" s="1"/>
  <c r="D1136" i="5"/>
  <c r="E1136" i="5" s="1"/>
  <c r="G1136" i="5" s="1"/>
  <c r="F1136" i="5" s="1"/>
  <c r="B1136" i="5"/>
  <c r="B1165" i="4"/>
  <c r="D1165" i="4"/>
  <c r="E1165" i="4" s="1"/>
  <c r="G1165" i="4" s="1"/>
  <c r="F1165" i="4" s="1"/>
  <c r="H1316" i="2"/>
  <c r="I1316" i="2" s="1"/>
  <c r="C1317" i="2" s="1"/>
  <c r="B1317" i="2" s="1"/>
  <c r="H1121" i="6" l="1"/>
  <c r="I1121" i="6" s="1"/>
  <c r="C1122" i="6" s="1"/>
  <c r="H1136" i="5"/>
  <c r="I1136" i="5" s="1"/>
  <c r="C1137" i="5" s="1"/>
  <c r="H1165" i="4"/>
  <c r="I1165" i="4" s="1"/>
  <c r="C1166" i="4" s="1"/>
  <c r="B1166" i="4" s="1"/>
  <c r="D1317" i="2"/>
  <c r="E1317" i="2" s="1"/>
  <c r="G1317" i="2" s="1"/>
  <c r="F1317" i="2" s="1"/>
  <c r="F1122" i="6" l="1"/>
  <c r="B1122" i="6"/>
  <c r="D1122" i="6"/>
  <c r="E1122" i="6" s="1"/>
  <c r="G1122" i="6" s="1"/>
  <c r="B1137" i="5"/>
  <c r="D1137" i="5"/>
  <c r="E1137" i="5" s="1"/>
  <c r="G1137" i="5" s="1"/>
  <c r="F1137" i="5" s="1"/>
  <c r="D1166" i="4"/>
  <c r="E1166" i="4" s="1"/>
  <c r="G1166" i="4" s="1"/>
  <c r="F1166" i="4" s="1"/>
  <c r="H1317" i="2"/>
  <c r="I1317" i="2" s="1"/>
  <c r="C1318" i="2" s="1"/>
  <c r="B1318" i="2" s="1"/>
  <c r="H1122" i="6" l="1"/>
  <c r="I1122" i="6" s="1"/>
  <c r="C1123" i="6" s="1"/>
  <c r="H1137" i="5"/>
  <c r="I1137" i="5" s="1"/>
  <c r="C1138" i="5" s="1"/>
  <c r="H1166" i="4"/>
  <c r="I1166" i="4" s="1"/>
  <c r="C1167" i="4" s="1"/>
  <c r="B1167" i="4" s="1"/>
  <c r="D1318" i="2"/>
  <c r="E1318" i="2" s="1"/>
  <c r="G1318" i="2" s="1"/>
  <c r="F1318" i="2" s="1"/>
  <c r="F1123" i="6" l="1"/>
  <c r="B1123" i="6"/>
  <c r="D1123" i="6"/>
  <c r="E1123" i="6" s="1"/>
  <c r="G1123" i="6" s="1"/>
  <c r="D1138" i="5"/>
  <c r="E1138" i="5" s="1"/>
  <c r="G1138" i="5" s="1"/>
  <c r="F1138" i="5" s="1"/>
  <c r="B1138" i="5"/>
  <c r="D1167" i="4"/>
  <c r="E1167" i="4" s="1"/>
  <c r="G1167" i="4" s="1"/>
  <c r="F1167" i="4" s="1"/>
  <c r="H1318" i="2"/>
  <c r="I1318" i="2" s="1"/>
  <c r="C1319" i="2" s="1"/>
  <c r="B1319" i="2" s="1"/>
  <c r="H1123" i="6" l="1"/>
  <c r="I1123" i="6" s="1"/>
  <c r="C1124" i="6" s="1"/>
  <c r="H1138" i="5"/>
  <c r="I1138" i="5" s="1"/>
  <c r="C1139" i="5" s="1"/>
  <c r="H1167" i="4"/>
  <c r="I1167" i="4" s="1"/>
  <c r="C1168" i="4" s="1"/>
  <c r="B1168" i="4" s="1"/>
  <c r="D1319" i="2"/>
  <c r="E1319" i="2" s="1"/>
  <c r="G1319" i="2" s="1"/>
  <c r="F1319" i="2" s="1"/>
  <c r="F1124" i="6" l="1"/>
  <c r="B1124" i="6"/>
  <c r="D1124" i="6"/>
  <c r="E1124" i="6" s="1"/>
  <c r="G1124" i="6" s="1"/>
  <c r="D1139" i="5"/>
  <c r="E1139" i="5" s="1"/>
  <c r="G1139" i="5" s="1"/>
  <c r="F1139" i="5" s="1"/>
  <c r="B1139" i="5"/>
  <c r="D1168" i="4"/>
  <c r="E1168" i="4" s="1"/>
  <c r="G1168" i="4" s="1"/>
  <c r="F1168" i="4"/>
  <c r="H1319" i="2"/>
  <c r="I1319" i="2" s="1"/>
  <c r="C1320" i="2" s="1"/>
  <c r="B1320" i="2" s="1"/>
  <c r="H1124" i="6" l="1"/>
  <c r="I1124" i="6" s="1"/>
  <c r="C1125" i="6" s="1"/>
  <c r="F1125" i="6" s="1"/>
  <c r="H1139" i="5"/>
  <c r="I1139" i="5" s="1"/>
  <c r="C1140" i="5" s="1"/>
  <c r="H1168" i="4"/>
  <c r="I1168" i="4" s="1"/>
  <c r="C1169" i="4" s="1"/>
  <c r="B1169" i="4" s="1"/>
  <c r="D1320" i="2"/>
  <c r="E1320" i="2" s="1"/>
  <c r="G1320" i="2" s="1"/>
  <c r="F1320" i="2" s="1"/>
  <c r="B1125" i="6" l="1"/>
  <c r="D1125" i="6"/>
  <c r="E1125" i="6" s="1"/>
  <c r="G1125" i="6" s="1"/>
  <c r="H1125" i="6" s="1"/>
  <c r="I1125" i="6" s="1"/>
  <c r="C1126" i="6" s="1"/>
  <c r="D1140" i="5"/>
  <c r="E1140" i="5" s="1"/>
  <c r="G1140" i="5" s="1"/>
  <c r="F1140" i="5" s="1"/>
  <c r="B1140" i="5"/>
  <c r="D1169" i="4"/>
  <c r="E1169" i="4" s="1"/>
  <c r="G1169" i="4" s="1"/>
  <c r="F1169" i="4" s="1"/>
  <c r="H1320" i="2"/>
  <c r="I1320" i="2" s="1"/>
  <c r="C1321" i="2" s="1"/>
  <c r="B1321" i="2" s="1"/>
  <c r="F1126" i="6" l="1"/>
  <c r="B1126" i="6"/>
  <c r="D1126" i="6"/>
  <c r="E1126" i="6" s="1"/>
  <c r="G1126" i="6" s="1"/>
  <c r="H1140" i="5"/>
  <c r="I1140" i="5" s="1"/>
  <c r="C1141" i="5" s="1"/>
  <c r="H1169" i="4"/>
  <c r="I1169" i="4" s="1"/>
  <c r="C1170" i="4" s="1"/>
  <c r="B1170" i="4" s="1"/>
  <c r="D1321" i="2"/>
  <c r="E1321" i="2" s="1"/>
  <c r="G1321" i="2" s="1"/>
  <c r="F1321" i="2" s="1"/>
  <c r="H1126" i="6" l="1"/>
  <c r="I1126" i="6" s="1"/>
  <c r="C1127" i="6" s="1"/>
  <c r="D1141" i="5"/>
  <c r="E1141" i="5" s="1"/>
  <c r="G1141" i="5" s="1"/>
  <c r="F1141" i="5" s="1"/>
  <c r="B1141" i="5"/>
  <c r="D1170" i="4"/>
  <c r="E1170" i="4" s="1"/>
  <c r="G1170" i="4" s="1"/>
  <c r="F1170" i="4" s="1"/>
  <c r="H1321" i="2"/>
  <c r="I1321" i="2" s="1"/>
  <c r="C1322" i="2" s="1"/>
  <c r="B1322" i="2" s="1"/>
  <c r="F1127" i="6" l="1"/>
  <c r="B1127" i="6"/>
  <c r="D1127" i="6"/>
  <c r="E1127" i="6" s="1"/>
  <c r="G1127" i="6" s="1"/>
  <c r="H1141" i="5"/>
  <c r="I1141" i="5" s="1"/>
  <c r="C1142" i="5" s="1"/>
  <c r="H1170" i="4"/>
  <c r="I1170" i="4" s="1"/>
  <c r="C1171" i="4" s="1"/>
  <c r="B1171" i="4" s="1"/>
  <c r="D1322" i="2"/>
  <c r="E1322" i="2" s="1"/>
  <c r="G1322" i="2" s="1"/>
  <c r="F1322" i="2" s="1"/>
  <c r="H1127" i="6" l="1"/>
  <c r="I1127" i="6" s="1"/>
  <c r="C1128" i="6" s="1"/>
  <c r="D1142" i="5"/>
  <c r="E1142" i="5" s="1"/>
  <c r="G1142" i="5" s="1"/>
  <c r="F1142" i="5" s="1"/>
  <c r="B1142" i="5"/>
  <c r="D1171" i="4"/>
  <c r="E1171" i="4" s="1"/>
  <c r="G1171" i="4" s="1"/>
  <c r="F1171" i="4" s="1"/>
  <c r="H1322" i="2"/>
  <c r="I1322" i="2" s="1"/>
  <c r="C1323" i="2" s="1"/>
  <c r="B1323" i="2" s="1"/>
  <c r="F1128" i="6" l="1"/>
  <c r="D1128" i="6"/>
  <c r="E1128" i="6" s="1"/>
  <c r="G1128" i="6" s="1"/>
  <c r="B1128" i="6"/>
  <c r="H1142" i="5"/>
  <c r="I1142" i="5" s="1"/>
  <c r="C1143" i="5" s="1"/>
  <c r="H1171" i="4"/>
  <c r="I1171" i="4" s="1"/>
  <c r="C1172" i="4" s="1"/>
  <c r="B1172" i="4" s="1"/>
  <c r="D1323" i="2"/>
  <c r="E1323" i="2" s="1"/>
  <c r="G1323" i="2" s="1"/>
  <c r="F1323" i="2" s="1"/>
  <c r="H1128" i="6" l="1"/>
  <c r="I1128" i="6" s="1"/>
  <c r="C1129" i="6" s="1"/>
  <c r="D1143" i="5"/>
  <c r="E1143" i="5" s="1"/>
  <c r="G1143" i="5" s="1"/>
  <c r="F1143" i="5" s="1"/>
  <c r="B1143" i="5"/>
  <c r="D1172" i="4"/>
  <c r="E1172" i="4" s="1"/>
  <c r="G1172" i="4" s="1"/>
  <c r="F1172" i="4" s="1"/>
  <c r="H1323" i="2"/>
  <c r="I1323" i="2" s="1"/>
  <c r="C1324" i="2" s="1"/>
  <c r="B1324" i="2" s="1"/>
  <c r="F1129" i="6" l="1"/>
  <c r="B1129" i="6"/>
  <c r="D1129" i="6"/>
  <c r="E1129" i="6" s="1"/>
  <c r="G1129" i="6" s="1"/>
  <c r="H1143" i="5"/>
  <c r="I1143" i="5" s="1"/>
  <c r="C1144" i="5" s="1"/>
  <c r="H1172" i="4"/>
  <c r="I1172" i="4" s="1"/>
  <c r="C1173" i="4" s="1"/>
  <c r="B1173" i="4" s="1"/>
  <c r="D1324" i="2"/>
  <c r="E1324" i="2" s="1"/>
  <c r="G1324" i="2" s="1"/>
  <c r="F1324" i="2" s="1"/>
  <c r="H1129" i="6" l="1"/>
  <c r="I1129" i="6" s="1"/>
  <c r="C1130" i="6" s="1"/>
  <c r="D1144" i="5"/>
  <c r="E1144" i="5" s="1"/>
  <c r="G1144" i="5" s="1"/>
  <c r="F1144" i="5" s="1"/>
  <c r="B1144" i="5"/>
  <c r="D1173" i="4"/>
  <c r="E1173" i="4" s="1"/>
  <c r="G1173" i="4" s="1"/>
  <c r="F1173" i="4" s="1"/>
  <c r="H1324" i="2"/>
  <c r="I1324" i="2" s="1"/>
  <c r="C1325" i="2" s="1"/>
  <c r="B1325" i="2" s="1"/>
  <c r="F1130" i="6" l="1"/>
  <c r="B1130" i="6"/>
  <c r="D1130" i="6"/>
  <c r="E1130" i="6" s="1"/>
  <c r="G1130" i="6" s="1"/>
  <c r="H1144" i="5"/>
  <c r="I1144" i="5" s="1"/>
  <c r="C1145" i="5" s="1"/>
  <c r="H1173" i="4"/>
  <c r="I1173" i="4" s="1"/>
  <c r="C1174" i="4" s="1"/>
  <c r="B1174" i="4" s="1"/>
  <c r="D1325" i="2"/>
  <c r="E1325" i="2" s="1"/>
  <c r="G1325" i="2" s="1"/>
  <c r="F1325" i="2" s="1"/>
  <c r="H1130" i="6" l="1"/>
  <c r="I1130" i="6" s="1"/>
  <c r="C1131" i="6" s="1"/>
  <c r="D1145" i="5"/>
  <c r="E1145" i="5" s="1"/>
  <c r="G1145" i="5" s="1"/>
  <c r="F1145" i="5" s="1"/>
  <c r="B1145" i="5"/>
  <c r="D1174" i="4"/>
  <c r="E1174" i="4" s="1"/>
  <c r="G1174" i="4" s="1"/>
  <c r="F1174" i="4" s="1"/>
  <c r="H1325" i="2"/>
  <c r="I1325" i="2" s="1"/>
  <c r="C1326" i="2" s="1"/>
  <c r="B1326" i="2" s="1"/>
  <c r="F1131" i="6" l="1"/>
  <c r="D1131" i="6"/>
  <c r="E1131" i="6" s="1"/>
  <c r="G1131" i="6" s="1"/>
  <c r="B1131" i="6"/>
  <c r="H1145" i="5"/>
  <c r="I1145" i="5" s="1"/>
  <c r="C1146" i="5" s="1"/>
  <c r="H1174" i="4"/>
  <c r="I1174" i="4" s="1"/>
  <c r="C1175" i="4" s="1"/>
  <c r="D1326" i="2"/>
  <c r="E1326" i="2" s="1"/>
  <c r="G1326" i="2" s="1"/>
  <c r="F1326" i="2" s="1"/>
  <c r="H1131" i="6" l="1"/>
  <c r="I1131" i="6" s="1"/>
  <c r="C1132" i="6" s="1"/>
  <c r="D1146" i="5"/>
  <c r="E1146" i="5" s="1"/>
  <c r="G1146" i="5" s="1"/>
  <c r="F1146" i="5" s="1"/>
  <c r="B1146" i="5"/>
  <c r="D1175" i="4"/>
  <c r="E1175" i="4" s="1"/>
  <c r="G1175" i="4" s="1"/>
  <c r="B1175" i="4"/>
  <c r="H1326" i="2"/>
  <c r="I1326" i="2" s="1"/>
  <c r="C1327" i="2" s="1"/>
  <c r="B1327" i="2" s="1"/>
  <c r="F1132" i="6" l="1"/>
  <c r="B1132" i="6"/>
  <c r="D1132" i="6"/>
  <c r="E1132" i="6" s="1"/>
  <c r="G1132" i="6" s="1"/>
  <c r="H1146" i="5"/>
  <c r="I1146" i="5" s="1"/>
  <c r="C1147" i="5" s="1"/>
  <c r="F1175" i="4"/>
  <c r="H1175" i="4" s="1"/>
  <c r="I1175" i="4" s="1"/>
  <c r="C1176" i="4" s="1"/>
  <c r="D1327" i="2"/>
  <c r="E1327" i="2" s="1"/>
  <c r="G1327" i="2" s="1"/>
  <c r="F1327" i="2" s="1"/>
  <c r="H1132" i="6" l="1"/>
  <c r="I1132" i="6" s="1"/>
  <c r="C1133" i="6" s="1"/>
  <c r="D1147" i="5"/>
  <c r="E1147" i="5" s="1"/>
  <c r="G1147" i="5" s="1"/>
  <c r="F1147" i="5" s="1"/>
  <c r="B1147" i="5"/>
  <c r="B1176" i="4"/>
  <c r="D1176" i="4"/>
  <c r="E1176" i="4" s="1"/>
  <c r="G1176" i="4" s="1"/>
  <c r="F1176" i="4" s="1"/>
  <c r="H1176" i="4" s="1"/>
  <c r="I1176" i="4" s="1"/>
  <c r="C1177" i="4" s="1"/>
  <c r="B1177" i="4" s="1"/>
  <c r="H1327" i="2"/>
  <c r="I1327" i="2" s="1"/>
  <c r="C1328" i="2" s="1"/>
  <c r="B1328" i="2" s="1"/>
  <c r="F1133" i="6" l="1"/>
  <c r="B1133" i="6"/>
  <c r="D1133" i="6"/>
  <c r="E1133" i="6" s="1"/>
  <c r="G1133" i="6" s="1"/>
  <c r="H1147" i="5"/>
  <c r="I1147" i="5" s="1"/>
  <c r="C1148" i="5" s="1"/>
  <c r="D1177" i="4"/>
  <c r="E1177" i="4" s="1"/>
  <c r="G1177" i="4" s="1"/>
  <c r="F1177" i="4" s="1"/>
  <c r="D1328" i="2"/>
  <c r="E1328" i="2" s="1"/>
  <c r="G1328" i="2" s="1"/>
  <c r="F1328" i="2" s="1"/>
  <c r="H1133" i="6" l="1"/>
  <c r="I1133" i="6" s="1"/>
  <c r="C1134" i="6" s="1"/>
  <c r="D1148" i="5"/>
  <c r="E1148" i="5" s="1"/>
  <c r="G1148" i="5" s="1"/>
  <c r="F1148" i="5" s="1"/>
  <c r="B1148" i="5"/>
  <c r="H1177" i="4"/>
  <c r="I1177" i="4" s="1"/>
  <c r="C1178" i="4" s="1"/>
  <c r="B1178" i="4" s="1"/>
  <c r="H1328" i="2"/>
  <c r="I1328" i="2" s="1"/>
  <c r="C1329" i="2" s="1"/>
  <c r="B1329" i="2" s="1"/>
  <c r="F1134" i="6" l="1"/>
  <c r="D1134" i="6"/>
  <c r="E1134" i="6" s="1"/>
  <c r="G1134" i="6" s="1"/>
  <c r="B1134" i="6"/>
  <c r="H1148" i="5"/>
  <c r="I1148" i="5" s="1"/>
  <c r="C1149" i="5" s="1"/>
  <c r="D1178" i="4"/>
  <c r="E1178" i="4" s="1"/>
  <c r="G1178" i="4" s="1"/>
  <c r="F1178" i="4" s="1"/>
  <c r="D1329" i="2"/>
  <c r="E1329" i="2" s="1"/>
  <c r="G1329" i="2" s="1"/>
  <c r="H1134" i="6" l="1"/>
  <c r="I1134" i="6" s="1"/>
  <c r="C1135" i="6" s="1"/>
  <c r="D1149" i="5"/>
  <c r="E1149" i="5" s="1"/>
  <c r="G1149" i="5" s="1"/>
  <c r="F1149" i="5" s="1"/>
  <c r="B1149" i="5"/>
  <c r="F1329" i="2"/>
  <c r="H1329" i="2" s="1"/>
  <c r="I1329" i="2" s="1"/>
  <c r="C1330" i="2" s="1"/>
  <c r="B1330" i="2" s="1"/>
  <c r="H1178" i="4"/>
  <c r="I1178" i="4" s="1"/>
  <c r="C1179" i="4" s="1"/>
  <c r="B1179" i="4" s="1"/>
  <c r="F1135" i="6" l="1"/>
  <c r="B1135" i="6"/>
  <c r="D1135" i="6"/>
  <c r="E1135" i="6" s="1"/>
  <c r="G1135" i="6" s="1"/>
  <c r="H1149" i="5"/>
  <c r="I1149" i="5" s="1"/>
  <c r="C1150" i="5" s="1"/>
  <c r="D1330" i="2"/>
  <c r="E1330" i="2" s="1"/>
  <c r="G1330" i="2" s="1"/>
  <c r="F1330" i="2" s="1"/>
  <c r="D1179" i="4"/>
  <c r="E1179" i="4" s="1"/>
  <c r="G1179" i="4" s="1"/>
  <c r="F1179" i="4" s="1"/>
  <c r="H1135" i="6" l="1"/>
  <c r="I1135" i="6" s="1"/>
  <c r="C1136" i="6" s="1"/>
  <c r="D1150" i="5"/>
  <c r="E1150" i="5" s="1"/>
  <c r="G1150" i="5" s="1"/>
  <c r="F1150" i="5" s="1"/>
  <c r="B1150" i="5"/>
  <c r="H1330" i="2"/>
  <c r="I1330" i="2" s="1"/>
  <c r="C1331" i="2" s="1"/>
  <c r="H1179" i="4"/>
  <c r="I1179" i="4" s="1"/>
  <c r="C1180" i="4" s="1"/>
  <c r="B1180" i="4" s="1"/>
  <c r="F1136" i="6" l="1"/>
  <c r="B1136" i="6"/>
  <c r="D1136" i="6"/>
  <c r="E1136" i="6" s="1"/>
  <c r="G1136" i="6" s="1"/>
  <c r="H1150" i="5"/>
  <c r="I1150" i="5" s="1"/>
  <c r="C1151" i="5" s="1"/>
  <c r="D1331" i="2"/>
  <c r="E1331" i="2" s="1"/>
  <c r="G1331" i="2" s="1"/>
  <c r="F1331" i="2" s="1"/>
  <c r="H1331" i="2" s="1"/>
  <c r="I1331" i="2" s="1"/>
  <c r="C1332" i="2" s="1"/>
  <c r="B1332" i="2" s="1"/>
  <c r="B1331" i="2"/>
  <c r="D1180" i="4"/>
  <c r="E1180" i="4" s="1"/>
  <c r="G1180" i="4" s="1"/>
  <c r="F1180" i="4" s="1"/>
  <c r="H1136" i="6" l="1"/>
  <c r="I1136" i="6" s="1"/>
  <c r="C1137" i="6" s="1"/>
  <c r="D1151" i="5"/>
  <c r="E1151" i="5" s="1"/>
  <c r="G1151" i="5" s="1"/>
  <c r="F1151" i="5" s="1"/>
  <c r="B1151" i="5"/>
  <c r="H1180" i="4"/>
  <c r="I1180" i="4" s="1"/>
  <c r="C1181" i="4" s="1"/>
  <c r="B1181" i="4" s="1"/>
  <c r="D1332" i="2"/>
  <c r="E1332" i="2" s="1"/>
  <c r="G1332" i="2" s="1"/>
  <c r="F1332" i="2" s="1"/>
  <c r="F1137" i="6" l="1"/>
  <c r="D1137" i="6"/>
  <c r="E1137" i="6" s="1"/>
  <c r="G1137" i="6" s="1"/>
  <c r="B1137" i="6"/>
  <c r="H1151" i="5"/>
  <c r="I1151" i="5" s="1"/>
  <c r="C1152" i="5" s="1"/>
  <c r="D1181" i="4"/>
  <c r="E1181" i="4" s="1"/>
  <c r="G1181" i="4" s="1"/>
  <c r="F1181" i="4" s="1"/>
  <c r="H1332" i="2"/>
  <c r="I1332" i="2" s="1"/>
  <c r="C1333" i="2" s="1"/>
  <c r="B1333" i="2" s="1"/>
  <c r="H1137" i="6" l="1"/>
  <c r="I1137" i="6" s="1"/>
  <c r="C1138" i="6" s="1"/>
  <c r="D1152" i="5"/>
  <c r="E1152" i="5" s="1"/>
  <c r="G1152" i="5" s="1"/>
  <c r="F1152" i="5" s="1"/>
  <c r="B1152" i="5"/>
  <c r="H1181" i="4"/>
  <c r="I1181" i="4" s="1"/>
  <c r="C1182" i="4" s="1"/>
  <c r="B1182" i="4" s="1"/>
  <c r="D1333" i="2"/>
  <c r="E1333" i="2" s="1"/>
  <c r="G1333" i="2" s="1"/>
  <c r="F1333" i="2" s="1"/>
  <c r="H1333" i="2" s="1"/>
  <c r="I1333" i="2" s="1"/>
  <c r="C1334" i="2" s="1"/>
  <c r="B1334" i="2" s="1"/>
  <c r="F1138" i="6" l="1"/>
  <c r="B1138" i="6"/>
  <c r="D1138" i="6"/>
  <c r="E1138" i="6" s="1"/>
  <c r="G1138" i="6" s="1"/>
  <c r="H1152" i="5"/>
  <c r="I1152" i="5" s="1"/>
  <c r="C1153" i="5" s="1"/>
  <c r="D1182" i="4"/>
  <c r="E1182" i="4" s="1"/>
  <c r="G1182" i="4" s="1"/>
  <c r="F1182" i="4" s="1"/>
  <c r="D1334" i="2"/>
  <c r="E1334" i="2" s="1"/>
  <c r="G1334" i="2" s="1"/>
  <c r="F1334" i="2" s="1"/>
  <c r="H1138" i="6" l="1"/>
  <c r="I1138" i="6" s="1"/>
  <c r="C1139" i="6" s="1"/>
  <c r="D1153" i="5"/>
  <c r="E1153" i="5" s="1"/>
  <c r="G1153" i="5" s="1"/>
  <c r="F1153" i="5" s="1"/>
  <c r="B1153" i="5"/>
  <c r="H1182" i="4"/>
  <c r="I1182" i="4" s="1"/>
  <c r="C1183" i="4" s="1"/>
  <c r="B1183" i="4" s="1"/>
  <c r="H1334" i="2"/>
  <c r="I1334" i="2" s="1"/>
  <c r="C1335" i="2" s="1"/>
  <c r="B1335" i="2" s="1"/>
  <c r="F1139" i="6" l="1"/>
  <c r="B1139" i="6"/>
  <c r="D1139" i="6"/>
  <c r="E1139" i="6" s="1"/>
  <c r="G1139" i="6" s="1"/>
  <c r="H1153" i="5"/>
  <c r="I1153" i="5" s="1"/>
  <c r="C1154" i="5" s="1"/>
  <c r="D1183" i="4"/>
  <c r="E1183" i="4" s="1"/>
  <c r="G1183" i="4" s="1"/>
  <c r="F1183" i="4" s="1"/>
  <c r="D1335" i="2"/>
  <c r="E1335" i="2" s="1"/>
  <c r="G1335" i="2" s="1"/>
  <c r="H1139" i="6" l="1"/>
  <c r="I1139" i="6" s="1"/>
  <c r="C1140" i="6" s="1"/>
  <c r="D1154" i="5"/>
  <c r="E1154" i="5" s="1"/>
  <c r="G1154" i="5" s="1"/>
  <c r="F1154" i="5" s="1"/>
  <c r="B1154" i="5"/>
  <c r="H1183" i="4"/>
  <c r="I1183" i="4" s="1"/>
  <c r="C1184" i="4" s="1"/>
  <c r="B1184" i="4" s="1"/>
  <c r="F1335" i="2"/>
  <c r="H1335" i="2" s="1"/>
  <c r="I1335" i="2" s="1"/>
  <c r="C1336" i="2" s="1"/>
  <c r="B1336" i="2" s="1"/>
  <c r="F1140" i="6" l="1"/>
  <c r="D1140" i="6"/>
  <c r="E1140" i="6" s="1"/>
  <c r="G1140" i="6" s="1"/>
  <c r="B1140" i="6"/>
  <c r="H1154" i="5"/>
  <c r="I1154" i="5" s="1"/>
  <c r="C1155" i="5" s="1"/>
  <c r="D1184" i="4"/>
  <c r="E1184" i="4" s="1"/>
  <c r="G1184" i="4" s="1"/>
  <c r="F1184" i="4" s="1"/>
  <c r="D1336" i="2"/>
  <c r="E1336" i="2" s="1"/>
  <c r="G1336" i="2" s="1"/>
  <c r="F1336" i="2" s="1"/>
  <c r="H1336" i="2" s="1"/>
  <c r="I1336" i="2" s="1"/>
  <c r="C1337" i="2" s="1"/>
  <c r="B1337" i="2" s="1"/>
  <c r="H1140" i="6" l="1"/>
  <c r="I1140" i="6" s="1"/>
  <c r="C1141" i="6" s="1"/>
  <c r="D1155" i="5"/>
  <c r="E1155" i="5" s="1"/>
  <c r="G1155" i="5" s="1"/>
  <c r="F1155" i="5" s="1"/>
  <c r="B1155" i="5"/>
  <c r="H1184" i="4"/>
  <c r="I1184" i="4" s="1"/>
  <c r="C1185" i="4" s="1"/>
  <c r="B1185" i="4" s="1"/>
  <c r="D1337" i="2"/>
  <c r="E1337" i="2" s="1"/>
  <c r="G1337" i="2" s="1"/>
  <c r="F1337" i="2" s="1"/>
  <c r="F1141" i="6" l="1"/>
  <c r="D1141" i="6"/>
  <c r="E1141" i="6" s="1"/>
  <c r="G1141" i="6" s="1"/>
  <c r="B1141" i="6"/>
  <c r="H1155" i="5"/>
  <c r="I1155" i="5" s="1"/>
  <c r="C1156" i="5" s="1"/>
  <c r="D1185" i="4"/>
  <c r="E1185" i="4" s="1"/>
  <c r="G1185" i="4" s="1"/>
  <c r="F1185" i="4" s="1"/>
  <c r="H1337" i="2"/>
  <c r="I1337" i="2" s="1"/>
  <c r="C1338" i="2" s="1"/>
  <c r="B1338" i="2" s="1"/>
  <c r="H1141" i="6" l="1"/>
  <c r="I1141" i="6" s="1"/>
  <c r="C1142" i="6" s="1"/>
  <c r="D1156" i="5"/>
  <c r="E1156" i="5" s="1"/>
  <c r="G1156" i="5" s="1"/>
  <c r="F1156" i="5" s="1"/>
  <c r="B1156" i="5"/>
  <c r="H1185" i="4"/>
  <c r="I1185" i="4" s="1"/>
  <c r="C1186" i="4" s="1"/>
  <c r="B1186" i="4" s="1"/>
  <c r="D1338" i="2"/>
  <c r="E1338" i="2" s="1"/>
  <c r="G1338" i="2" s="1"/>
  <c r="F1338" i="2" s="1"/>
  <c r="F1142" i="6" l="1"/>
  <c r="B1142" i="6"/>
  <c r="D1142" i="6"/>
  <c r="E1142" i="6" s="1"/>
  <c r="G1142" i="6" s="1"/>
  <c r="H1156" i="5"/>
  <c r="I1156" i="5" s="1"/>
  <c r="C1157" i="5" s="1"/>
  <c r="D1186" i="4"/>
  <c r="E1186" i="4" s="1"/>
  <c r="G1186" i="4" s="1"/>
  <c r="F1186" i="4" s="1"/>
  <c r="H1338" i="2"/>
  <c r="I1338" i="2" s="1"/>
  <c r="C1339" i="2" s="1"/>
  <c r="B1339" i="2" s="1"/>
  <c r="H1142" i="6" l="1"/>
  <c r="I1142" i="6" s="1"/>
  <c r="C1143" i="6" s="1"/>
  <c r="D1157" i="5"/>
  <c r="E1157" i="5" s="1"/>
  <c r="G1157" i="5" s="1"/>
  <c r="F1157" i="5" s="1"/>
  <c r="B1157" i="5"/>
  <c r="H1186" i="4"/>
  <c r="I1186" i="4" s="1"/>
  <c r="C1187" i="4" s="1"/>
  <c r="B1187" i="4" s="1"/>
  <c r="D1339" i="2"/>
  <c r="E1339" i="2" s="1"/>
  <c r="G1339" i="2" s="1"/>
  <c r="F1143" i="6" l="1"/>
  <c r="B1143" i="6"/>
  <c r="D1143" i="6"/>
  <c r="E1143" i="6" s="1"/>
  <c r="G1143" i="6" s="1"/>
  <c r="H1157" i="5"/>
  <c r="I1157" i="5" s="1"/>
  <c r="C1158" i="5" s="1"/>
  <c r="D1187" i="4"/>
  <c r="E1187" i="4" s="1"/>
  <c r="G1187" i="4" s="1"/>
  <c r="F1187" i="4" s="1"/>
  <c r="F1339" i="2"/>
  <c r="H1339" i="2" s="1"/>
  <c r="I1339" i="2" s="1"/>
  <c r="C1340" i="2" s="1"/>
  <c r="B1340" i="2" s="1"/>
  <c r="H1143" i="6" l="1"/>
  <c r="I1143" i="6" s="1"/>
  <c r="C1144" i="6" s="1"/>
  <c r="D1158" i="5"/>
  <c r="E1158" i="5" s="1"/>
  <c r="G1158" i="5" s="1"/>
  <c r="F1158" i="5" s="1"/>
  <c r="B1158" i="5"/>
  <c r="H1187" i="4"/>
  <c r="I1187" i="4" s="1"/>
  <c r="C1188" i="4" s="1"/>
  <c r="B1188" i="4" s="1"/>
  <c r="D1340" i="2"/>
  <c r="E1340" i="2" s="1"/>
  <c r="G1340" i="2" s="1"/>
  <c r="F1340" i="2" s="1"/>
  <c r="H1340" i="2" s="1"/>
  <c r="I1340" i="2" s="1"/>
  <c r="C1341" i="2" s="1"/>
  <c r="B1341" i="2" s="1"/>
  <c r="F1144" i="6" l="1"/>
  <c r="B1144" i="6"/>
  <c r="D1144" i="6"/>
  <c r="E1144" i="6" s="1"/>
  <c r="G1144" i="6" s="1"/>
  <c r="H1158" i="5"/>
  <c r="I1158" i="5" s="1"/>
  <c r="C1159" i="5" s="1"/>
  <c r="D1188" i="4"/>
  <c r="E1188" i="4" s="1"/>
  <c r="G1188" i="4" s="1"/>
  <c r="F1188" i="4" s="1"/>
  <c r="D1341" i="2"/>
  <c r="E1341" i="2" s="1"/>
  <c r="G1341" i="2" s="1"/>
  <c r="F1341" i="2" s="1"/>
  <c r="H1144" i="6" l="1"/>
  <c r="I1144" i="6" s="1"/>
  <c r="C1145" i="6" s="1"/>
  <c r="D1159" i="5"/>
  <c r="E1159" i="5" s="1"/>
  <c r="G1159" i="5" s="1"/>
  <c r="F1159" i="5" s="1"/>
  <c r="B1159" i="5"/>
  <c r="H1188" i="4"/>
  <c r="I1188" i="4" s="1"/>
  <c r="C1189" i="4" s="1"/>
  <c r="B1189" i="4" s="1"/>
  <c r="H1341" i="2"/>
  <c r="I1341" i="2" s="1"/>
  <c r="C1342" i="2" s="1"/>
  <c r="F1145" i="6" l="1"/>
  <c r="B1145" i="6"/>
  <c r="D1145" i="6"/>
  <c r="E1145" i="6" s="1"/>
  <c r="G1145" i="6" s="1"/>
  <c r="H1159" i="5"/>
  <c r="I1159" i="5" s="1"/>
  <c r="C1160" i="5" s="1"/>
  <c r="D1342" i="2"/>
  <c r="E1342" i="2" s="1"/>
  <c r="G1342" i="2" s="1"/>
  <c r="F1342" i="2" s="1"/>
  <c r="H1342" i="2" s="1"/>
  <c r="I1342" i="2" s="1"/>
  <c r="C1343" i="2" s="1"/>
  <c r="B1342" i="2"/>
  <c r="D1189" i="4"/>
  <c r="E1189" i="4" s="1"/>
  <c r="G1189" i="4" s="1"/>
  <c r="F1189" i="4" s="1"/>
  <c r="H1145" i="6" l="1"/>
  <c r="I1145" i="6" s="1"/>
  <c r="C1146" i="6" s="1"/>
  <c r="B1160" i="5"/>
  <c r="D1160" i="5"/>
  <c r="E1160" i="5" s="1"/>
  <c r="G1160" i="5" s="1"/>
  <c r="F1160" i="5" s="1"/>
  <c r="D1343" i="2"/>
  <c r="E1343" i="2" s="1"/>
  <c r="G1343" i="2" s="1"/>
  <c r="B1343" i="2"/>
  <c r="H1189" i="4"/>
  <c r="I1189" i="4" s="1"/>
  <c r="C1190" i="4" s="1"/>
  <c r="B1190" i="4" s="1"/>
  <c r="F1343" i="2"/>
  <c r="F1146" i="6" l="1"/>
  <c r="B1146" i="6"/>
  <c r="D1146" i="6"/>
  <c r="E1146" i="6" s="1"/>
  <c r="G1146" i="6" s="1"/>
  <c r="H1160" i="5"/>
  <c r="I1160" i="5" s="1"/>
  <c r="C1161" i="5" s="1"/>
  <c r="H1343" i="2"/>
  <c r="I1343" i="2" s="1"/>
  <c r="C1344" i="2" s="1"/>
  <c r="B1344" i="2" s="1"/>
  <c r="D1190" i="4"/>
  <c r="E1190" i="4" s="1"/>
  <c r="G1190" i="4" s="1"/>
  <c r="H1146" i="6" l="1"/>
  <c r="I1146" i="6" s="1"/>
  <c r="C1147" i="6" s="1"/>
  <c r="D1161" i="5"/>
  <c r="E1161" i="5" s="1"/>
  <c r="G1161" i="5" s="1"/>
  <c r="F1161" i="5" s="1"/>
  <c r="B1161" i="5"/>
  <c r="D1344" i="2"/>
  <c r="E1344" i="2" s="1"/>
  <c r="G1344" i="2" s="1"/>
  <c r="F1190" i="4"/>
  <c r="H1190" i="4" s="1"/>
  <c r="I1190" i="4" s="1"/>
  <c r="C1191" i="4" s="1"/>
  <c r="F1344" i="2"/>
  <c r="F1147" i="6" l="1"/>
  <c r="B1147" i="6"/>
  <c r="D1147" i="6"/>
  <c r="E1147" i="6" s="1"/>
  <c r="G1147" i="6" s="1"/>
  <c r="H1344" i="2"/>
  <c r="I1344" i="2" s="1"/>
  <c r="C1345" i="2" s="1"/>
  <c r="B1345" i="2" s="1"/>
  <c r="H1161" i="5"/>
  <c r="I1161" i="5" s="1"/>
  <c r="C1162" i="5" s="1"/>
  <c r="B1191" i="4"/>
  <c r="D1191" i="4"/>
  <c r="E1191" i="4" s="1"/>
  <c r="G1191" i="4" s="1"/>
  <c r="F1191" i="4" s="1"/>
  <c r="H1191" i="4" s="1"/>
  <c r="I1191" i="4" s="1"/>
  <c r="C1192" i="4" s="1"/>
  <c r="B1192" i="4" s="1"/>
  <c r="H1147" i="6" l="1"/>
  <c r="I1147" i="6" s="1"/>
  <c r="C1148" i="6" s="1"/>
  <c r="D1345" i="2"/>
  <c r="E1345" i="2" s="1"/>
  <c r="G1345" i="2" s="1"/>
  <c r="F1345" i="2" s="1"/>
  <c r="H1345" i="2" s="1"/>
  <c r="I1345" i="2" s="1"/>
  <c r="C1346" i="2" s="1"/>
  <c r="B1162" i="5"/>
  <c r="D1162" i="5"/>
  <c r="E1162" i="5" s="1"/>
  <c r="G1162" i="5" s="1"/>
  <c r="F1162" i="5" s="1"/>
  <c r="D1192" i="4"/>
  <c r="E1192" i="4" s="1"/>
  <c r="G1192" i="4" s="1"/>
  <c r="F1192" i="4" s="1"/>
  <c r="F1148" i="6" l="1"/>
  <c r="D1148" i="6"/>
  <c r="E1148" i="6" s="1"/>
  <c r="G1148" i="6" s="1"/>
  <c r="B1148" i="6"/>
  <c r="H1162" i="5"/>
  <c r="I1162" i="5" s="1"/>
  <c r="C1163" i="5" s="1"/>
  <c r="D1346" i="2"/>
  <c r="E1346" i="2" s="1"/>
  <c r="G1346" i="2" s="1"/>
  <c r="F1346" i="2" s="1"/>
  <c r="H1346" i="2" s="1"/>
  <c r="I1346" i="2" s="1"/>
  <c r="C1347" i="2" s="1"/>
  <c r="B1346" i="2"/>
  <c r="H1192" i="4"/>
  <c r="I1192" i="4" s="1"/>
  <c r="C1193" i="4" s="1"/>
  <c r="B1193" i="4" s="1"/>
  <c r="H1148" i="6" l="1"/>
  <c r="I1148" i="6" s="1"/>
  <c r="C1149" i="6" s="1"/>
  <c r="D1163" i="5"/>
  <c r="E1163" i="5" s="1"/>
  <c r="G1163" i="5" s="1"/>
  <c r="F1163" i="5" s="1"/>
  <c r="B1163" i="5"/>
  <c r="D1347" i="2"/>
  <c r="E1347" i="2" s="1"/>
  <c r="G1347" i="2" s="1"/>
  <c r="B1347" i="2"/>
  <c r="F1347" i="2"/>
  <c r="D1193" i="4"/>
  <c r="E1193" i="4" s="1"/>
  <c r="G1193" i="4" s="1"/>
  <c r="F1193" i="4" s="1"/>
  <c r="F1149" i="6" l="1"/>
  <c r="B1149" i="6"/>
  <c r="D1149" i="6"/>
  <c r="E1149" i="6" s="1"/>
  <c r="G1149" i="6" s="1"/>
  <c r="H1347" i="2"/>
  <c r="I1347" i="2" s="1"/>
  <c r="C1348" i="2" s="1"/>
  <c r="B1348" i="2" s="1"/>
  <c r="H1163" i="5"/>
  <c r="I1163" i="5" s="1"/>
  <c r="C1164" i="5" s="1"/>
  <c r="H1193" i="4"/>
  <c r="I1193" i="4" s="1"/>
  <c r="C1194" i="4" s="1"/>
  <c r="B1194" i="4" s="1"/>
  <c r="H1149" i="6" l="1"/>
  <c r="I1149" i="6" s="1"/>
  <c r="C1150" i="6" s="1"/>
  <c r="D1348" i="2"/>
  <c r="E1348" i="2" s="1"/>
  <c r="G1348" i="2" s="1"/>
  <c r="D1164" i="5"/>
  <c r="E1164" i="5" s="1"/>
  <c r="G1164" i="5" s="1"/>
  <c r="F1164" i="5" s="1"/>
  <c r="B1164" i="5"/>
  <c r="F1348" i="2"/>
  <c r="D1194" i="4"/>
  <c r="E1194" i="4" s="1"/>
  <c r="G1194" i="4" s="1"/>
  <c r="F1194" i="4" s="1"/>
  <c r="F1150" i="6" l="1"/>
  <c r="B1150" i="6"/>
  <c r="D1150" i="6"/>
  <c r="E1150" i="6" s="1"/>
  <c r="G1150" i="6" s="1"/>
  <c r="H1348" i="2"/>
  <c r="I1348" i="2" s="1"/>
  <c r="C1349" i="2" s="1"/>
  <c r="B1349" i="2" s="1"/>
  <c r="H1164" i="5"/>
  <c r="I1164" i="5" s="1"/>
  <c r="C1165" i="5" s="1"/>
  <c r="H1194" i="4"/>
  <c r="I1194" i="4" s="1"/>
  <c r="C1195" i="4" s="1"/>
  <c r="B1195" i="4" s="1"/>
  <c r="H1150" i="6" l="1"/>
  <c r="I1150" i="6" s="1"/>
  <c r="C1151" i="6" s="1"/>
  <c r="D1349" i="2"/>
  <c r="E1349" i="2" s="1"/>
  <c r="G1349" i="2" s="1"/>
  <c r="D1165" i="5"/>
  <c r="E1165" i="5" s="1"/>
  <c r="G1165" i="5" s="1"/>
  <c r="F1165" i="5" s="1"/>
  <c r="B1165" i="5"/>
  <c r="F1349" i="2"/>
  <c r="D1195" i="4"/>
  <c r="E1195" i="4" s="1"/>
  <c r="G1195" i="4" s="1"/>
  <c r="F1195" i="4" s="1"/>
  <c r="F1151" i="6" l="1"/>
  <c r="B1151" i="6"/>
  <c r="D1151" i="6"/>
  <c r="E1151" i="6" s="1"/>
  <c r="G1151" i="6" s="1"/>
  <c r="H1349" i="2"/>
  <c r="I1349" i="2" s="1"/>
  <c r="C1350" i="2" s="1"/>
  <c r="B1350" i="2" s="1"/>
  <c r="H1165" i="5"/>
  <c r="I1165" i="5" s="1"/>
  <c r="C1166" i="5" s="1"/>
  <c r="H1195" i="4"/>
  <c r="I1195" i="4" s="1"/>
  <c r="C1196" i="4" s="1"/>
  <c r="B1196" i="4" s="1"/>
  <c r="H1151" i="6" l="1"/>
  <c r="I1151" i="6" s="1"/>
  <c r="C1152" i="6" s="1"/>
  <c r="D1350" i="2"/>
  <c r="E1350" i="2" s="1"/>
  <c r="G1350" i="2" s="1"/>
  <c r="F1350" i="2" s="1"/>
  <c r="H1350" i="2" s="1"/>
  <c r="I1350" i="2" s="1"/>
  <c r="C1351" i="2" s="1"/>
  <c r="B1351" i="2" s="1"/>
  <c r="B1166" i="5"/>
  <c r="D1166" i="5"/>
  <c r="E1166" i="5" s="1"/>
  <c r="G1166" i="5" s="1"/>
  <c r="F1166" i="5" s="1"/>
  <c r="D1196" i="4"/>
  <c r="E1196" i="4" s="1"/>
  <c r="G1196" i="4" s="1"/>
  <c r="F1196" i="4" s="1"/>
  <c r="F1152" i="6" l="1"/>
  <c r="B1152" i="6"/>
  <c r="D1152" i="6"/>
  <c r="E1152" i="6" s="1"/>
  <c r="G1152" i="6" s="1"/>
  <c r="D1351" i="2"/>
  <c r="E1351" i="2" s="1"/>
  <c r="G1351" i="2" s="1"/>
  <c r="F1351" i="2" s="1"/>
  <c r="H1351" i="2" s="1"/>
  <c r="I1351" i="2" s="1"/>
  <c r="C1352" i="2" s="1"/>
  <c r="B1352" i="2" s="1"/>
  <c r="H1166" i="5"/>
  <c r="I1166" i="5" s="1"/>
  <c r="C1167" i="5" s="1"/>
  <c r="H1196" i="4"/>
  <c r="I1196" i="4" s="1"/>
  <c r="C1197" i="4" s="1"/>
  <c r="B1197" i="4" s="1"/>
  <c r="H1152" i="6" l="1"/>
  <c r="I1152" i="6" s="1"/>
  <c r="C1153" i="6" s="1"/>
  <c r="D1352" i="2"/>
  <c r="E1352" i="2" s="1"/>
  <c r="G1352" i="2" s="1"/>
  <c r="F1352" i="2" s="1"/>
  <c r="H1352" i="2" s="1"/>
  <c r="I1352" i="2" s="1"/>
  <c r="C1353" i="2" s="1"/>
  <c r="B1353" i="2" s="1"/>
  <c r="D1167" i="5"/>
  <c r="E1167" i="5" s="1"/>
  <c r="G1167" i="5" s="1"/>
  <c r="F1167" i="5" s="1"/>
  <c r="H1167" i="5" s="1"/>
  <c r="I1167" i="5" s="1"/>
  <c r="C1168" i="5" s="1"/>
  <c r="B1167" i="5"/>
  <c r="D1197" i="4"/>
  <c r="E1197" i="4" s="1"/>
  <c r="G1197" i="4" s="1"/>
  <c r="F1197" i="4" s="1"/>
  <c r="F1153" i="6" l="1"/>
  <c r="B1153" i="6"/>
  <c r="D1153" i="6"/>
  <c r="E1153" i="6" s="1"/>
  <c r="G1153" i="6" s="1"/>
  <c r="D1168" i="5"/>
  <c r="E1168" i="5" s="1"/>
  <c r="G1168" i="5" s="1"/>
  <c r="F1168" i="5" s="1"/>
  <c r="B1168" i="5"/>
  <c r="H1197" i="4"/>
  <c r="I1197" i="4" s="1"/>
  <c r="C1198" i="4" s="1"/>
  <c r="B1198" i="4" s="1"/>
  <c r="D1353" i="2"/>
  <c r="E1353" i="2" s="1"/>
  <c r="G1353" i="2" s="1"/>
  <c r="F1353" i="2" s="1"/>
  <c r="H1153" i="6" l="1"/>
  <c r="I1153" i="6" s="1"/>
  <c r="C1154" i="6" s="1"/>
  <c r="H1168" i="5"/>
  <c r="I1168" i="5" s="1"/>
  <c r="C1169" i="5" s="1"/>
  <c r="D1198" i="4"/>
  <c r="E1198" i="4" s="1"/>
  <c r="G1198" i="4" s="1"/>
  <c r="F1198" i="4" s="1"/>
  <c r="H1353" i="2"/>
  <c r="I1353" i="2" s="1"/>
  <c r="C1354" i="2" s="1"/>
  <c r="B1354" i="2" s="1"/>
  <c r="F1154" i="6" l="1"/>
  <c r="B1154" i="6"/>
  <c r="D1154" i="6"/>
  <c r="E1154" i="6" s="1"/>
  <c r="G1154" i="6" s="1"/>
  <c r="D1169" i="5"/>
  <c r="E1169" i="5" s="1"/>
  <c r="G1169" i="5" s="1"/>
  <c r="F1169" i="5" s="1"/>
  <c r="B1169" i="5"/>
  <c r="H1198" i="4"/>
  <c r="I1198" i="4" s="1"/>
  <c r="C1199" i="4" s="1"/>
  <c r="B1199" i="4" s="1"/>
  <c r="D1354" i="2"/>
  <c r="E1354" i="2" s="1"/>
  <c r="G1354" i="2" s="1"/>
  <c r="F1354" i="2" s="1"/>
  <c r="H1154" i="6" l="1"/>
  <c r="I1154" i="6" s="1"/>
  <c r="C1155" i="6" s="1"/>
  <c r="H1169" i="5"/>
  <c r="I1169" i="5" s="1"/>
  <c r="C1170" i="5" s="1"/>
  <c r="D1199" i="4"/>
  <c r="E1199" i="4" s="1"/>
  <c r="G1199" i="4" s="1"/>
  <c r="F1199" i="4" s="1"/>
  <c r="H1354" i="2"/>
  <c r="I1354" i="2" s="1"/>
  <c r="C1355" i="2" s="1"/>
  <c r="B1355" i="2" s="1"/>
  <c r="F1155" i="6" l="1"/>
  <c r="B1155" i="6"/>
  <c r="D1155" i="6"/>
  <c r="E1155" i="6" s="1"/>
  <c r="G1155" i="6" s="1"/>
  <c r="B1170" i="5"/>
  <c r="D1170" i="5"/>
  <c r="E1170" i="5" s="1"/>
  <c r="G1170" i="5" s="1"/>
  <c r="F1170" i="5" s="1"/>
  <c r="H1199" i="4"/>
  <c r="I1199" i="4" s="1"/>
  <c r="C1200" i="4" s="1"/>
  <c r="B1200" i="4" s="1"/>
  <c r="D1355" i="2"/>
  <c r="E1355" i="2" s="1"/>
  <c r="G1355" i="2" s="1"/>
  <c r="F1355" i="2" s="1"/>
  <c r="H1155" i="6" l="1"/>
  <c r="I1155" i="6" s="1"/>
  <c r="C1156" i="6" s="1"/>
  <c r="H1170" i="5"/>
  <c r="I1170" i="5" s="1"/>
  <c r="C1171" i="5" s="1"/>
  <c r="H1355" i="2"/>
  <c r="I1355" i="2" s="1"/>
  <c r="C1356" i="2" s="1"/>
  <c r="B1356" i="2" s="1"/>
  <c r="D1200" i="4"/>
  <c r="E1200" i="4" s="1"/>
  <c r="G1200" i="4" s="1"/>
  <c r="F1200" i="4" s="1"/>
  <c r="F1156" i="6" l="1"/>
  <c r="D1156" i="6"/>
  <c r="E1156" i="6" s="1"/>
  <c r="G1156" i="6" s="1"/>
  <c r="B1156" i="6"/>
  <c r="D1171" i="5"/>
  <c r="E1171" i="5" s="1"/>
  <c r="G1171" i="5" s="1"/>
  <c r="F1171" i="5" s="1"/>
  <c r="B1171" i="5"/>
  <c r="D1356" i="2"/>
  <c r="E1356" i="2" s="1"/>
  <c r="G1356" i="2" s="1"/>
  <c r="H1200" i="4"/>
  <c r="I1200" i="4" s="1"/>
  <c r="C1201" i="4" s="1"/>
  <c r="B1201" i="4" s="1"/>
  <c r="H1156" i="6" l="1"/>
  <c r="I1156" i="6" s="1"/>
  <c r="C1157" i="6" s="1"/>
  <c r="H1171" i="5"/>
  <c r="I1171" i="5" s="1"/>
  <c r="C1172" i="5" s="1"/>
  <c r="F1356" i="2"/>
  <c r="H1356" i="2" s="1"/>
  <c r="I1356" i="2" s="1"/>
  <c r="C1357" i="2" s="1"/>
  <c r="B1357" i="2" s="1"/>
  <c r="D1201" i="4"/>
  <c r="E1201" i="4" s="1"/>
  <c r="G1201" i="4" s="1"/>
  <c r="F1201" i="4" s="1"/>
  <c r="F1157" i="6" l="1"/>
  <c r="B1157" i="6"/>
  <c r="D1157" i="6"/>
  <c r="E1157" i="6" s="1"/>
  <c r="G1157" i="6" s="1"/>
  <c r="B1172" i="5"/>
  <c r="D1172" i="5"/>
  <c r="E1172" i="5" s="1"/>
  <c r="G1172" i="5" s="1"/>
  <c r="F1172" i="5" s="1"/>
  <c r="D1357" i="2"/>
  <c r="E1357" i="2" s="1"/>
  <c r="G1357" i="2" s="1"/>
  <c r="F1357" i="2" s="1"/>
  <c r="H1357" i="2" s="1"/>
  <c r="I1357" i="2" s="1"/>
  <c r="C1358" i="2" s="1"/>
  <c r="B1358" i="2" s="1"/>
  <c r="H1201" i="4"/>
  <c r="I1201" i="4" s="1"/>
  <c r="C1202" i="4" s="1"/>
  <c r="B1202" i="4" s="1"/>
  <c r="H1157" i="6" l="1"/>
  <c r="I1157" i="6" s="1"/>
  <c r="C1158" i="6" s="1"/>
  <c r="H1172" i="5"/>
  <c r="I1172" i="5" s="1"/>
  <c r="C1173" i="5" s="1"/>
  <c r="D1202" i="4"/>
  <c r="E1202" i="4" s="1"/>
  <c r="G1202" i="4" s="1"/>
  <c r="F1202" i="4" s="1"/>
  <c r="D1358" i="2"/>
  <c r="E1358" i="2" s="1"/>
  <c r="G1358" i="2" s="1"/>
  <c r="F1358" i="2" s="1"/>
  <c r="F1158" i="6" l="1"/>
  <c r="B1158" i="6"/>
  <c r="D1158" i="6"/>
  <c r="E1158" i="6" s="1"/>
  <c r="G1158" i="6" s="1"/>
  <c r="B1173" i="5"/>
  <c r="D1173" i="5"/>
  <c r="E1173" i="5" s="1"/>
  <c r="G1173" i="5" s="1"/>
  <c r="F1173" i="5" s="1"/>
  <c r="H1202" i="4"/>
  <c r="I1202" i="4" s="1"/>
  <c r="C1203" i="4" s="1"/>
  <c r="B1203" i="4" s="1"/>
  <c r="H1358" i="2"/>
  <c r="I1358" i="2" s="1"/>
  <c r="C1359" i="2" s="1"/>
  <c r="B1359" i="2" s="1"/>
  <c r="H1158" i="6" l="1"/>
  <c r="I1158" i="6" s="1"/>
  <c r="C1159" i="6" s="1"/>
  <c r="H1173" i="5"/>
  <c r="I1173" i="5" s="1"/>
  <c r="C1174" i="5" s="1"/>
  <c r="D1203" i="4"/>
  <c r="E1203" i="4" s="1"/>
  <c r="G1203" i="4" s="1"/>
  <c r="F1203" i="4" s="1"/>
  <c r="D1359" i="2"/>
  <c r="E1359" i="2" s="1"/>
  <c r="G1359" i="2" s="1"/>
  <c r="F1359" i="2" s="1"/>
  <c r="F1159" i="6" l="1"/>
  <c r="D1159" i="6"/>
  <c r="E1159" i="6" s="1"/>
  <c r="G1159" i="6" s="1"/>
  <c r="B1159" i="6"/>
  <c r="D1174" i="5"/>
  <c r="E1174" i="5" s="1"/>
  <c r="G1174" i="5" s="1"/>
  <c r="F1174" i="5" s="1"/>
  <c r="H1174" i="5" s="1"/>
  <c r="I1174" i="5" s="1"/>
  <c r="C1175" i="5" s="1"/>
  <c r="B1174" i="5"/>
  <c r="H1203" i="4"/>
  <c r="I1203" i="4" s="1"/>
  <c r="C1204" i="4" s="1"/>
  <c r="B1204" i="4" s="1"/>
  <c r="H1359" i="2"/>
  <c r="I1359" i="2" s="1"/>
  <c r="C1360" i="2" s="1"/>
  <c r="B1360" i="2" s="1"/>
  <c r="H1159" i="6" l="1"/>
  <c r="I1159" i="6" s="1"/>
  <c r="C1160" i="6" s="1"/>
  <c r="B1175" i="5"/>
  <c r="D1175" i="5"/>
  <c r="E1175" i="5" s="1"/>
  <c r="G1175" i="5" s="1"/>
  <c r="F1175" i="5" s="1"/>
  <c r="D1204" i="4"/>
  <c r="E1204" i="4" s="1"/>
  <c r="G1204" i="4" s="1"/>
  <c r="F1204" i="4" s="1"/>
  <c r="D1360" i="2"/>
  <c r="E1360" i="2" s="1"/>
  <c r="G1360" i="2" s="1"/>
  <c r="F1360" i="2" s="1"/>
  <c r="F1160" i="6" l="1"/>
  <c r="B1160" i="6"/>
  <c r="D1160" i="6"/>
  <c r="E1160" i="6" s="1"/>
  <c r="G1160" i="6" s="1"/>
  <c r="H1175" i="5"/>
  <c r="I1175" i="5" s="1"/>
  <c r="C1176" i="5" s="1"/>
  <c r="H1204" i="4"/>
  <c r="I1204" i="4" s="1"/>
  <c r="C1205" i="4" s="1"/>
  <c r="B1205" i="4" s="1"/>
  <c r="H1360" i="2"/>
  <c r="I1360" i="2" s="1"/>
  <c r="C1361" i="2" s="1"/>
  <c r="B1361" i="2" s="1"/>
  <c r="H1160" i="6" l="1"/>
  <c r="I1160" i="6" s="1"/>
  <c r="C1161" i="6" s="1"/>
  <c r="B1176" i="5"/>
  <c r="D1176" i="5"/>
  <c r="E1176" i="5" s="1"/>
  <c r="G1176" i="5" s="1"/>
  <c r="F1176" i="5" s="1"/>
  <c r="D1205" i="4"/>
  <c r="E1205" i="4" s="1"/>
  <c r="G1205" i="4" s="1"/>
  <c r="F1205" i="4" s="1"/>
  <c r="D1361" i="2"/>
  <c r="E1361" i="2" s="1"/>
  <c r="G1361" i="2" s="1"/>
  <c r="F1361" i="2" s="1"/>
  <c r="F1161" i="6" l="1"/>
  <c r="B1161" i="6"/>
  <c r="D1161" i="6"/>
  <c r="E1161" i="6" s="1"/>
  <c r="G1161" i="6" s="1"/>
  <c r="H1176" i="5"/>
  <c r="I1176" i="5" s="1"/>
  <c r="C1177" i="5" s="1"/>
  <c r="H1205" i="4"/>
  <c r="I1205" i="4" s="1"/>
  <c r="C1206" i="4" s="1"/>
  <c r="B1206" i="4" s="1"/>
  <c r="H1361" i="2"/>
  <c r="I1361" i="2" s="1"/>
  <c r="C1362" i="2" s="1"/>
  <c r="B1362" i="2" s="1"/>
  <c r="H1161" i="6" l="1"/>
  <c r="I1161" i="6" s="1"/>
  <c r="C1162" i="6" s="1"/>
  <c r="B1177" i="5"/>
  <c r="D1177" i="5"/>
  <c r="E1177" i="5" s="1"/>
  <c r="G1177" i="5" s="1"/>
  <c r="F1177" i="5" s="1"/>
  <c r="D1206" i="4"/>
  <c r="E1206" i="4" s="1"/>
  <c r="G1206" i="4" s="1"/>
  <c r="F1206" i="4" s="1"/>
  <c r="D1362" i="2"/>
  <c r="E1362" i="2" s="1"/>
  <c r="G1362" i="2" s="1"/>
  <c r="F1362" i="2" s="1"/>
  <c r="F1162" i="6" l="1"/>
  <c r="B1162" i="6"/>
  <c r="D1162" i="6"/>
  <c r="E1162" i="6" s="1"/>
  <c r="G1162" i="6" s="1"/>
  <c r="H1177" i="5"/>
  <c r="I1177" i="5" s="1"/>
  <c r="C1178" i="5" s="1"/>
  <c r="H1362" i="2"/>
  <c r="I1362" i="2" s="1"/>
  <c r="C1363" i="2" s="1"/>
  <c r="B1363" i="2" s="1"/>
  <c r="H1206" i="4"/>
  <c r="I1206" i="4" s="1"/>
  <c r="C1207" i="4" s="1"/>
  <c r="B1207" i="4" s="1"/>
  <c r="H1162" i="6" l="1"/>
  <c r="I1162" i="6" s="1"/>
  <c r="C1163" i="6" s="1"/>
  <c r="D1178" i="5"/>
  <c r="E1178" i="5" s="1"/>
  <c r="G1178" i="5" s="1"/>
  <c r="F1178" i="5" s="1"/>
  <c r="B1178" i="5"/>
  <c r="D1363" i="2"/>
  <c r="E1363" i="2" s="1"/>
  <c r="G1363" i="2" s="1"/>
  <c r="F1363" i="2" s="1"/>
  <c r="H1363" i="2" s="1"/>
  <c r="I1363" i="2" s="1"/>
  <c r="C1364" i="2" s="1"/>
  <c r="B1364" i="2" s="1"/>
  <c r="D1207" i="4"/>
  <c r="E1207" i="4" s="1"/>
  <c r="G1207" i="4" s="1"/>
  <c r="F1207" i="4" s="1"/>
  <c r="F1163" i="6" l="1"/>
  <c r="B1163" i="6"/>
  <c r="D1163" i="6"/>
  <c r="E1163" i="6" s="1"/>
  <c r="G1163" i="6" s="1"/>
  <c r="H1178" i="5"/>
  <c r="I1178" i="5" s="1"/>
  <c r="C1179" i="5" s="1"/>
  <c r="H1207" i="4"/>
  <c r="I1207" i="4" s="1"/>
  <c r="C1208" i="4" s="1"/>
  <c r="B1208" i="4" s="1"/>
  <c r="D1364" i="2"/>
  <c r="E1364" i="2" s="1"/>
  <c r="G1364" i="2" s="1"/>
  <c r="F1364" i="2" s="1"/>
  <c r="H1163" i="6" l="1"/>
  <c r="I1163" i="6" s="1"/>
  <c r="C1164" i="6" s="1"/>
  <c r="D1179" i="5"/>
  <c r="E1179" i="5" s="1"/>
  <c r="G1179" i="5" s="1"/>
  <c r="F1179" i="5" s="1"/>
  <c r="B1179" i="5"/>
  <c r="D1208" i="4"/>
  <c r="E1208" i="4" s="1"/>
  <c r="G1208" i="4" s="1"/>
  <c r="F1208" i="4" s="1"/>
  <c r="H1364" i="2"/>
  <c r="I1364" i="2" s="1"/>
  <c r="C1365" i="2" s="1"/>
  <c r="B1365" i="2" s="1"/>
  <c r="F1164" i="6" l="1"/>
  <c r="B1164" i="6"/>
  <c r="D1164" i="6"/>
  <c r="E1164" i="6" s="1"/>
  <c r="G1164" i="6" s="1"/>
  <c r="H1179" i="5"/>
  <c r="I1179" i="5" s="1"/>
  <c r="C1180" i="5" s="1"/>
  <c r="H1208" i="4"/>
  <c r="I1208" i="4" s="1"/>
  <c r="C1209" i="4" s="1"/>
  <c r="B1209" i="4" s="1"/>
  <c r="D1365" i="2"/>
  <c r="E1365" i="2" s="1"/>
  <c r="G1365" i="2" s="1"/>
  <c r="F1365" i="2" s="1"/>
  <c r="H1164" i="6" l="1"/>
  <c r="I1164" i="6" s="1"/>
  <c r="C1165" i="6" s="1"/>
  <c r="D1180" i="5"/>
  <c r="E1180" i="5" s="1"/>
  <c r="G1180" i="5" s="1"/>
  <c r="F1180" i="5" s="1"/>
  <c r="B1180" i="5"/>
  <c r="D1209" i="4"/>
  <c r="E1209" i="4" s="1"/>
  <c r="G1209" i="4" s="1"/>
  <c r="F1209" i="4" s="1"/>
  <c r="H1365" i="2"/>
  <c r="I1365" i="2" s="1"/>
  <c r="C1366" i="2" s="1"/>
  <c r="B1366" i="2" s="1"/>
  <c r="F1165" i="6" l="1"/>
  <c r="B1165" i="6"/>
  <c r="D1165" i="6"/>
  <c r="E1165" i="6" s="1"/>
  <c r="G1165" i="6" s="1"/>
  <c r="H1180" i="5"/>
  <c r="I1180" i="5" s="1"/>
  <c r="C1181" i="5" s="1"/>
  <c r="H1209" i="4"/>
  <c r="I1209" i="4" s="1"/>
  <c r="C1210" i="4" s="1"/>
  <c r="B1210" i="4" s="1"/>
  <c r="D1366" i="2"/>
  <c r="E1366" i="2" s="1"/>
  <c r="G1366" i="2" s="1"/>
  <c r="F1366" i="2" s="1"/>
  <c r="H1165" i="6" l="1"/>
  <c r="I1165" i="6" s="1"/>
  <c r="C1166" i="6" s="1"/>
  <c r="B1181" i="5"/>
  <c r="D1181" i="5"/>
  <c r="E1181" i="5" s="1"/>
  <c r="G1181" i="5" s="1"/>
  <c r="F1181" i="5" s="1"/>
  <c r="D1210" i="4"/>
  <c r="E1210" i="4" s="1"/>
  <c r="G1210" i="4" s="1"/>
  <c r="F1210" i="4" s="1"/>
  <c r="H1366" i="2"/>
  <c r="I1366" i="2" s="1"/>
  <c r="C1367" i="2" s="1"/>
  <c r="B1367" i="2" s="1"/>
  <c r="F1166" i="6" l="1"/>
  <c r="D1166" i="6"/>
  <c r="E1166" i="6" s="1"/>
  <c r="G1166" i="6" s="1"/>
  <c r="B1166" i="6"/>
  <c r="H1181" i="5"/>
  <c r="I1181" i="5" s="1"/>
  <c r="C1182" i="5" s="1"/>
  <c r="H1210" i="4"/>
  <c r="I1210" i="4" s="1"/>
  <c r="C1211" i="4" s="1"/>
  <c r="B1211" i="4" s="1"/>
  <c r="D1367" i="2"/>
  <c r="E1367" i="2" s="1"/>
  <c r="G1367" i="2" s="1"/>
  <c r="F1367" i="2" s="1"/>
  <c r="H1166" i="6" l="1"/>
  <c r="I1166" i="6" s="1"/>
  <c r="C1167" i="6" s="1"/>
  <c r="B1182" i="5"/>
  <c r="D1182" i="5"/>
  <c r="E1182" i="5" s="1"/>
  <c r="G1182" i="5" s="1"/>
  <c r="F1182" i="5" s="1"/>
  <c r="D1211" i="4"/>
  <c r="E1211" i="4" s="1"/>
  <c r="G1211" i="4" s="1"/>
  <c r="F1211" i="4" s="1"/>
  <c r="H1367" i="2"/>
  <c r="I1367" i="2" s="1"/>
  <c r="C1368" i="2" s="1"/>
  <c r="B1368" i="2" s="1"/>
  <c r="F1167" i="6" l="1"/>
  <c r="D1167" i="6"/>
  <c r="E1167" i="6" s="1"/>
  <c r="G1167" i="6" s="1"/>
  <c r="B1167" i="6"/>
  <c r="H1182" i="5"/>
  <c r="I1182" i="5" s="1"/>
  <c r="C1183" i="5" s="1"/>
  <c r="H1211" i="4"/>
  <c r="I1211" i="4" s="1"/>
  <c r="C1212" i="4" s="1"/>
  <c r="B1212" i="4" s="1"/>
  <c r="D1368" i="2"/>
  <c r="E1368" i="2" s="1"/>
  <c r="G1368" i="2" s="1"/>
  <c r="F1368" i="2" s="1"/>
  <c r="H1167" i="6" l="1"/>
  <c r="I1167" i="6" s="1"/>
  <c r="C1168" i="6" s="1"/>
  <c r="D1183" i="5"/>
  <c r="E1183" i="5" s="1"/>
  <c r="G1183" i="5" s="1"/>
  <c r="F1183" i="5" s="1"/>
  <c r="H1183" i="5" s="1"/>
  <c r="I1183" i="5" s="1"/>
  <c r="C1184" i="5" s="1"/>
  <c r="B1183" i="5"/>
  <c r="D1212" i="4"/>
  <c r="E1212" i="4" s="1"/>
  <c r="G1212" i="4" s="1"/>
  <c r="F1212" i="4" s="1"/>
  <c r="H1368" i="2"/>
  <c r="I1368" i="2" s="1"/>
  <c r="C1369" i="2" s="1"/>
  <c r="F1168" i="6" l="1"/>
  <c r="B1168" i="6"/>
  <c r="D1168" i="6"/>
  <c r="E1168" i="6" s="1"/>
  <c r="G1168" i="6" s="1"/>
  <c r="D1184" i="5"/>
  <c r="E1184" i="5" s="1"/>
  <c r="G1184" i="5" s="1"/>
  <c r="F1184" i="5" s="1"/>
  <c r="B1184" i="5"/>
  <c r="D1369" i="2"/>
  <c r="E1369" i="2" s="1"/>
  <c r="G1369" i="2" s="1"/>
  <c r="B1369" i="2"/>
  <c r="F1369" i="2"/>
  <c r="H1212" i="4"/>
  <c r="I1212" i="4" s="1"/>
  <c r="C1213" i="4" s="1"/>
  <c r="B1213" i="4" s="1"/>
  <c r="H1168" i="6" l="1"/>
  <c r="I1168" i="6" s="1"/>
  <c r="C1169" i="6" s="1"/>
  <c r="H1184" i="5"/>
  <c r="I1184" i="5" s="1"/>
  <c r="C1185" i="5" s="1"/>
  <c r="H1369" i="2"/>
  <c r="I1369" i="2" s="1"/>
  <c r="C1370" i="2" s="1"/>
  <c r="D1370" i="2" s="1"/>
  <c r="E1370" i="2" s="1"/>
  <c r="G1370" i="2" s="1"/>
  <c r="D1213" i="4"/>
  <c r="E1213" i="4" s="1"/>
  <c r="G1213" i="4" s="1"/>
  <c r="F1213" i="4" s="1"/>
  <c r="F1169" i="6" l="1"/>
  <c r="B1169" i="6"/>
  <c r="D1169" i="6"/>
  <c r="E1169" i="6" s="1"/>
  <c r="G1169" i="6" s="1"/>
  <c r="D1185" i="5"/>
  <c r="E1185" i="5" s="1"/>
  <c r="G1185" i="5" s="1"/>
  <c r="F1185" i="5" s="1"/>
  <c r="H1185" i="5" s="1"/>
  <c r="I1185" i="5" s="1"/>
  <c r="C1186" i="5" s="1"/>
  <c r="B1185" i="5"/>
  <c r="F1370" i="2"/>
  <c r="H1370" i="2" s="1"/>
  <c r="I1370" i="2" s="1"/>
  <c r="C1371" i="2" s="1"/>
  <c r="B1371" i="2" s="1"/>
  <c r="B1370" i="2"/>
  <c r="H1213" i="4"/>
  <c r="I1213" i="4" s="1"/>
  <c r="C1214" i="4" s="1"/>
  <c r="B1214" i="4" s="1"/>
  <c r="H1169" i="6" l="1"/>
  <c r="I1169" i="6" s="1"/>
  <c r="C1170" i="6" s="1"/>
  <c r="D1186" i="5"/>
  <c r="E1186" i="5" s="1"/>
  <c r="G1186" i="5" s="1"/>
  <c r="F1186" i="5" s="1"/>
  <c r="B1186" i="5"/>
  <c r="D1371" i="2"/>
  <c r="E1371" i="2" s="1"/>
  <c r="G1371" i="2" s="1"/>
  <c r="F1371" i="2" s="1"/>
  <c r="H1371" i="2" s="1"/>
  <c r="I1371" i="2" s="1"/>
  <c r="C1372" i="2" s="1"/>
  <c r="B1372" i="2" s="1"/>
  <c r="D1214" i="4"/>
  <c r="E1214" i="4" s="1"/>
  <c r="G1214" i="4" s="1"/>
  <c r="F1214" i="4" s="1"/>
  <c r="F1170" i="6" l="1"/>
  <c r="B1170" i="6"/>
  <c r="D1170" i="6"/>
  <c r="E1170" i="6" s="1"/>
  <c r="G1170" i="6" s="1"/>
  <c r="H1186" i="5"/>
  <c r="I1186" i="5" s="1"/>
  <c r="C1187" i="5" s="1"/>
  <c r="D1372" i="2"/>
  <c r="E1372" i="2" s="1"/>
  <c r="G1372" i="2" s="1"/>
  <c r="F1372" i="2" s="1"/>
  <c r="H1214" i="4"/>
  <c r="I1214" i="4" s="1"/>
  <c r="C1215" i="4" s="1"/>
  <c r="B1215" i="4" s="1"/>
  <c r="H1170" i="6" l="1"/>
  <c r="I1170" i="6" s="1"/>
  <c r="C1171" i="6" s="1"/>
  <c r="D1187" i="5"/>
  <c r="E1187" i="5" s="1"/>
  <c r="G1187" i="5" s="1"/>
  <c r="F1187" i="5" s="1"/>
  <c r="B1187" i="5"/>
  <c r="H1372" i="2"/>
  <c r="I1372" i="2" s="1"/>
  <c r="C1373" i="2" s="1"/>
  <c r="B1373" i="2" s="1"/>
  <c r="D1215" i="4"/>
  <c r="E1215" i="4" s="1"/>
  <c r="G1215" i="4" s="1"/>
  <c r="F1215" i="4" s="1"/>
  <c r="F1171" i="6" l="1"/>
  <c r="B1171" i="6"/>
  <c r="D1171" i="6"/>
  <c r="E1171" i="6" s="1"/>
  <c r="G1171" i="6" s="1"/>
  <c r="H1187" i="5"/>
  <c r="I1187" i="5" s="1"/>
  <c r="C1188" i="5" s="1"/>
  <c r="D1373" i="2"/>
  <c r="E1373" i="2" s="1"/>
  <c r="G1373" i="2" s="1"/>
  <c r="F1373" i="2" s="1"/>
  <c r="H1215" i="4"/>
  <c r="I1215" i="4" s="1"/>
  <c r="C1216" i="4" s="1"/>
  <c r="B1216" i="4" s="1"/>
  <c r="H1171" i="6" l="1"/>
  <c r="I1171" i="6" s="1"/>
  <c r="C1172" i="6" s="1"/>
  <c r="D1188" i="5"/>
  <c r="E1188" i="5" s="1"/>
  <c r="G1188" i="5" s="1"/>
  <c r="F1188" i="5" s="1"/>
  <c r="B1188" i="5"/>
  <c r="H1373" i="2"/>
  <c r="I1373" i="2" s="1"/>
  <c r="C1374" i="2" s="1"/>
  <c r="B1374" i="2" s="1"/>
  <c r="D1216" i="4"/>
  <c r="E1216" i="4" s="1"/>
  <c r="G1216" i="4" s="1"/>
  <c r="F1216" i="4" s="1"/>
  <c r="F1172" i="6" l="1"/>
  <c r="D1172" i="6"/>
  <c r="E1172" i="6" s="1"/>
  <c r="G1172" i="6" s="1"/>
  <c r="B1172" i="6"/>
  <c r="H1188" i="5"/>
  <c r="I1188" i="5" s="1"/>
  <c r="C1189" i="5" s="1"/>
  <c r="D1374" i="2"/>
  <c r="E1374" i="2" s="1"/>
  <c r="G1374" i="2" s="1"/>
  <c r="F1374" i="2" s="1"/>
  <c r="H1216" i="4"/>
  <c r="I1216" i="4" s="1"/>
  <c r="C1217" i="4" s="1"/>
  <c r="B1217" i="4" s="1"/>
  <c r="H1172" i="6" l="1"/>
  <c r="I1172" i="6" s="1"/>
  <c r="C1173" i="6" s="1"/>
  <c r="B1189" i="5"/>
  <c r="D1189" i="5"/>
  <c r="E1189" i="5" s="1"/>
  <c r="G1189" i="5" s="1"/>
  <c r="F1189" i="5" s="1"/>
  <c r="H1374" i="2"/>
  <c r="I1374" i="2" s="1"/>
  <c r="C1375" i="2" s="1"/>
  <c r="B1375" i="2" s="1"/>
  <c r="D1217" i="4"/>
  <c r="E1217" i="4" s="1"/>
  <c r="G1217" i="4" s="1"/>
  <c r="F1217" i="4" s="1"/>
  <c r="F1173" i="6" l="1"/>
  <c r="B1173" i="6"/>
  <c r="D1173" i="6"/>
  <c r="E1173" i="6" s="1"/>
  <c r="G1173" i="6" s="1"/>
  <c r="H1189" i="5"/>
  <c r="I1189" i="5" s="1"/>
  <c r="C1190" i="5" s="1"/>
  <c r="D1375" i="2"/>
  <c r="E1375" i="2" s="1"/>
  <c r="G1375" i="2" s="1"/>
  <c r="F1375" i="2" s="1"/>
  <c r="H1217" i="4"/>
  <c r="I1217" i="4" s="1"/>
  <c r="C1218" i="4" s="1"/>
  <c r="B1218" i="4" s="1"/>
  <c r="H1173" i="6" l="1"/>
  <c r="I1173" i="6" s="1"/>
  <c r="C1174" i="6" s="1"/>
  <c r="B1190" i="5"/>
  <c r="D1190" i="5"/>
  <c r="E1190" i="5" s="1"/>
  <c r="G1190" i="5" s="1"/>
  <c r="F1190" i="5" s="1"/>
  <c r="H1375" i="2"/>
  <c r="I1375" i="2" s="1"/>
  <c r="C1376" i="2" s="1"/>
  <c r="B1376" i="2" s="1"/>
  <c r="D1218" i="4"/>
  <c r="E1218" i="4" s="1"/>
  <c r="G1218" i="4" s="1"/>
  <c r="F1218" i="4" s="1"/>
  <c r="F1174" i="6" l="1"/>
  <c r="D1174" i="6"/>
  <c r="E1174" i="6" s="1"/>
  <c r="G1174" i="6" s="1"/>
  <c r="B1174" i="6"/>
  <c r="H1190" i="5"/>
  <c r="I1190" i="5" s="1"/>
  <c r="C1191" i="5" s="1"/>
  <c r="D1376" i="2"/>
  <c r="E1376" i="2" s="1"/>
  <c r="G1376" i="2" s="1"/>
  <c r="F1376" i="2" s="1"/>
  <c r="H1218" i="4"/>
  <c r="I1218" i="4" s="1"/>
  <c r="C1219" i="4" s="1"/>
  <c r="B1219" i="4" s="1"/>
  <c r="H1174" i="6" l="1"/>
  <c r="I1174" i="6" s="1"/>
  <c r="C1175" i="6" s="1"/>
  <c r="B1191" i="5"/>
  <c r="D1191" i="5"/>
  <c r="E1191" i="5" s="1"/>
  <c r="G1191" i="5" s="1"/>
  <c r="F1191" i="5" s="1"/>
  <c r="H1376" i="2"/>
  <c r="I1376" i="2" s="1"/>
  <c r="C1377" i="2" s="1"/>
  <c r="B1377" i="2" s="1"/>
  <c r="D1219" i="4"/>
  <c r="E1219" i="4" s="1"/>
  <c r="G1219" i="4" s="1"/>
  <c r="F1219" i="4" s="1"/>
  <c r="F1175" i="6" l="1"/>
  <c r="B1175" i="6"/>
  <c r="D1175" i="6"/>
  <c r="E1175" i="6" s="1"/>
  <c r="G1175" i="6" s="1"/>
  <c r="H1191" i="5"/>
  <c r="I1191" i="5" s="1"/>
  <c r="C1192" i="5" s="1"/>
  <c r="D1377" i="2"/>
  <c r="E1377" i="2" s="1"/>
  <c r="G1377" i="2" s="1"/>
  <c r="F1377" i="2" s="1"/>
  <c r="H1219" i="4"/>
  <c r="I1219" i="4" s="1"/>
  <c r="C1220" i="4" s="1"/>
  <c r="B1220" i="4" s="1"/>
  <c r="H1175" i="6" l="1"/>
  <c r="I1175" i="6" s="1"/>
  <c r="C1176" i="6" s="1"/>
  <c r="B1192" i="5"/>
  <c r="D1192" i="5"/>
  <c r="E1192" i="5" s="1"/>
  <c r="G1192" i="5" s="1"/>
  <c r="F1192" i="5" s="1"/>
  <c r="H1377" i="2"/>
  <c r="I1377" i="2" s="1"/>
  <c r="C1378" i="2" s="1"/>
  <c r="B1378" i="2" s="1"/>
  <c r="D1220" i="4"/>
  <c r="E1220" i="4" s="1"/>
  <c r="G1220" i="4" s="1"/>
  <c r="F1220" i="4" s="1"/>
  <c r="F1176" i="6" l="1"/>
  <c r="B1176" i="6"/>
  <c r="D1176" i="6"/>
  <c r="E1176" i="6" s="1"/>
  <c r="G1176" i="6" s="1"/>
  <c r="H1192" i="5"/>
  <c r="I1192" i="5" s="1"/>
  <c r="C1193" i="5" s="1"/>
  <c r="D1378" i="2"/>
  <c r="E1378" i="2" s="1"/>
  <c r="G1378" i="2" s="1"/>
  <c r="F1378" i="2" s="1"/>
  <c r="H1220" i="4"/>
  <c r="I1220" i="4" s="1"/>
  <c r="C1221" i="4" s="1"/>
  <c r="B1221" i="4" s="1"/>
  <c r="H1176" i="6" l="1"/>
  <c r="I1176" i="6" s="1"/>
  <c r="C1177" i="6" s="1"/>
  <c r="D1193" i="5"/>
  <c r="E1193" i="5" s="1"/>
  <c r="G1193" i="5" s="1"/>
  <c r="F1193" i="5" s="1"/>
  <c r="B1193" i="5"/>
  <c r="H1378" i="2"/>
  <c r="I1378" i="2" s="1"/>
  <c r="C1379" i="2" s="1"/>
  <c r="B1379" i="2" s="1"/>
  <c r="D1221" i="4"/>
  <c r="E1221" i="4" s="1"/>
  <c r="G1221" i="4" s="1"/>
  <c r="F1221" i="4" s="1"/>
  <c r="F1177" i="6" l="1"/>
  <c r="B1177" i="6"/>
  <c r="D1177" i="6"/>
  <c r="E1177" i="6" s="1"/>
  <c r="G1177" i="6" s="1"/>
  <c r="H1193" i="5"/>
  <c r="I1193" i="5" s="1"/>
  <c r="C1194" i="5" s="1"/>
  <c r="D1379" i="2"/>
  <c r="E1379" i="2" s="1"/>
  <c r="G1379" i="2" s="1"/>
  <c r="H1221" i="4"/>
  <c r="I1221" i="4" s="1"/>
  <c r="C1222" i="4" s="1"/>
  <c r="B1222" i="4" s="1"/>
  <c r="H1177" i="6" l="1"/>
  <c r="I1177" i="6" s="1"/>
  <c r="C1178" i="6" s="1"/>
  <c r="B1194" i="5"/>
  <c r="D1194" i="5"/>
  <c r="E1194" i="5" s="1"/>
  <c r="G1194" i="5" s="1"/>
  <c r="F1194" i="5" s="1"/>
  <c r="F1379" i="2"/>
  <c r="H1379" i="2" s="1"/>
  <c r="I1379" i="2" s="1"/>
  <c r="C1380" i="2" s="1"/>
  <c r="B1380" i="2" s="1"/>
  <c r="D1222" i="4"/>
  <c r="E1222" i="4" s="1"/>
  <c r="G1222" i="4" s="1"/>
  <c r="F1222" i="4" s="1"/>
  <c r="F1178" i="6" l="1"/>
  <c r="B1178" i="6"/>
  <c r="D1178" i="6"/>
  <c r="E1178" i="6" s="1"/>
  <c r="G1178" i="6" s="1"/>
  <c r="H1194" i="5"/>
  <c r="I1194" i="5" s="1"/>
  <c r="C1195" i="5" s="1"/>
  <c r="D1380" i="2"/>
  <c r="E1380" i="2" s="1"/>
  <c r="G1380" i="2" s="1"/>
  <c r="H1222" i="4"/>
  <c r="I1222" i="4" s="1"/>
  <c r="C1223" i="4" s="1"/>
  <c r="B1223" i="4" s="1"/>
  <c r="H1178" i="6" l="1"/>
  <c r="I1178" i="6" s="1"/>
  <c r="C1179" i="6" s="1"/>
  <c r="D1195" i="5"/>
  <c r="E1195" i="5" s="1"/>
  <c r="G1195" i="5" s="1"/>
  <c r="F1195" i="5" s="1"/>
  <c r="B1195" i="5"/>
  <c r="F1380" i="2"/>
  <c r="H1380" i="2" s="1"/>
  <c r="I1380" i="2" s="1"/>
  <c r="C1381" i="2" s="1"/>
  <c r="B1381" i="2" s="1"/>
  <c r="D1223" i="4"/>
  <c r="E1223" i="4" s="1"/>
  <c r="G1223" i="4" s="1"/>
  <c r="F1223" i="4" s="1"/>
  <c r="F1179" i="6" l="1"/>
  <c r="D1179" i="6"/>
  <c r="E1179" i="6" s="1"/>
  <c r="G1179" i="6" s="1"/>
  <c r="B1179" i="6"/>
  <c r="H1195" i="5"/>
  <c r="I1195" i="5" s="1"/>
  <c r="C1196" i="5" s="1"/>
  <c r="D1381" i="2"/>
  <c r="E1381" i="2" s="1"/>
  <c r="G1381" i="2" s="1"/>
  <c r="F1381" i="2" s="1"/>
  <c r="H1381" i="2" s="1"/>
  <c r="I1381" i="2" s="1"/>
  <c r="C1382" i="2" s="1"/>
  <c r="B1382" i="2" s="1"/>
  <c r="H1223" i="4"/>
  <c r="I1223" i="4" s="1"/>
  <c r="C1224" i="4" s="1"/>
  <c r="B1224" i="4" s="1"/>
  <c r="H1179" i="6" l="1"/>
  <c r="I1179" i="6" s="1"/>
  <c r="C1180" i="6" s="1"/>
  <c r="D1196" i="5"/>
  <c r="E1196" i="5" s="1"/>
  <c r="G1196" i="5" s="1"/>
  <c r="F1196" i="5" s="1"/>
  <c r="B1196" i="5"/>
  <c r="D1382" i="2"/>
  <c r="E1382" i="2" s="1"/>
  <c r="G1382" i="2" s="1"/>
  <c r="F1382" i="2" s="1"/>
  <c r="H1382" i="2" s="1"/>
  <c r="I1382" i="2" s="1"/>
  <c r="C1383" i="2" s="1"/>
  <c r="B1383" i="2" s="1"/>
  <c r="D1224" i="4"/>
  <c r="E1224" i="4" s="1"/>
  <c r="G1224" i="4" s="1"/>
  <c r="F1224" i="4" s="1"/>
  <c r="F1180" i="6" l="1"/>
  <c r="D1180" i="6"/>
  <c r="E1180" i="6" s="1"/>
  <c r="G1180" i="6" s="1"/>
  <c r="B1180" i="6"/>
  <c r="H1196" i="5"/>
  <c r="I1196" i="5" s="1"/>
  <c r="C1197" i="5" s="1"/>
  <c r="H1224" i="4"/>
  <c r="I1224" i="4" s="1"/>
  <c r="C1225" i="4" s="1"/>
  <c r="B1225" i="4" s="1"/>
  <c r="D1383" i="2"/>
  <c r="E1383" i="2" s="1"/>
  <c r="G1383" i="2" s="1"/>
  <c r="F1383" i="2" s="1"/>
  <c r="H1180" i="6" l="1"/>
  <c r="I1180" i="6" s="1"/>
  <c r="C1181" i="6" s="1"/>
  <c r="D1197" i="5"/>
  <c r="E1197" i="5" s="1"/>
  <c r="G1197" i="5" s="1"/>
  <c r="F1197" i="5" s="1"/>
  <c r="B1197" i="5"/>
  <c r="D1225" i="4"/>
  <c r="E1225" i="4" s="1"/>
  <c r="G1225" i="4" s="1"/>
  <c r="F1225" i="4" s="1"/>
  <c r="H1383" i="2"/>
  <c r="I1383" i="2" s="1"/>
  <c r="C1384" i="2" s="1"/>
  <c r="B1384" i="2" s="1"/>
  <c r="F1181" i="6" l="1"/>
  <c r="D1181" i="6"/>
  <c r="E1181" i="6" s="1"/>
  <c r="G1181" i="6" s="1"/>
  <c r="B1181" i="6"/>
  <c r="H1197" i="5"/>
  <c r="I1197" i="5" s="1"/>
  <c r="C1198" i="5" s="1"/>
  <c r="H1225" i="4"/>
  <c r="I1225" i="4" s="1"/>
  <c r="C1226" i="4" s="1"/>
  <c r="B1226" i="4" s="1"/>
  <c r="D1384" i="2"/>
  <c r="E1384" i="2" s="1"/>
  <c r="G1384" i="2" s="1"/>
  <c r="F1384" i="2" s="1"/>
  <c r="H1181" i="6" l="1"/>
  <c r="I1181" i="6" s="1"/>
  <c r="C1182" i="6" s="1"/>
  <c r="D1198" i="5"/>
  <c r="E1198" i="5" s="1"/>
  <c r="G1198" i="5" s="1"/>
  <c r="F1198" i="5" s="1"/>
  <c r="H1198" i="5" s="1"/>
  <c r="I1198" i="5" s="1"/>
  <c r="C1199" i="5" s="1"/>
  <c r="B1198" i="5"/>
  <c r="D1226" i="4"/>
  <c r="E1226" i="4" s="1"/>
  <c r="G1226" i="4" s="1"/>
  <c r="F1226" i="4" s="1"/>
  <c r="H1384" i="2"/>
  <c r="I1384" i="2" s="1"/>
  <c r="C1385" i="2" s="1"/>
  <c r="B1385" i="2" s="1"/>
  <c r="F1182" i="6" l="1"/>
  <c r="B1182" i="6"/>
  <c r="D1182" i="6"/>
  <c r="E1182" i="6" s="1"/>
  <c r="G1182" i="6" s="1"/>
  <c r="D1199" i="5"/>
  <c r="E1199" i="5" s="1"/>
  <c r="G1199" i="5" s="1"/>
  <c r="F1199" i="5" s="1"/>
  <c r="B1199" i="5"/>
  <c r="H1226" i="4"/>
  <c r="I1226" i="4" s="1"/>
  <c r="C1227" i="4" s="1"/>
  <c r="B1227" i="4" s="1"/>
  <c r="D1385" i="2"/>
  <c r="E1385" i="2" s="1"/>
  <c r="G1385" i="2" s="1"/>
  <c r="F1385" i="2" s="1"/>
  <c r="H1182" i="6" l="1"/>
  <c r="I1182" i="6" s="1"/>
  <c r="C1183" i="6" s="1"/>
  <c r="H1199" i="5"/>
  <c r="I1199" i="5" s="1"/>
  <c r="C1200" i="5" s="1"/>
  <c r="D1227" i="4"/>
  <c r="E1227" i="4" s="1"/>
  <c r="G1227" i="4" s="1"/>
  <c r="F1227" i="4" s="1"/>
  <c r="H1385" i="2"/>
  <c r="I1385" i="2" s="1"/>
  <c r="C1386" i="2" s="1"/>
  <c r="B1386" i="2" s="1"/>
  <c r="F1183" i="6" l="1"/>
  <c r="D1183" i="6"/>
  <c r="E1183" i="6" s="1"/>
  <c r="G1183" i="6" s="1"/>
  <c r="B1183" i="6"/>
  <c r="D1200" i="5"/>
  <c r="E1200" i="5" s="1"/>
  <c r="G1200" i="5" s="1"/>
  <c r="F1200" i="5" s="1"/>
  <c r="B1200" i="5"/>
  <c r="H1227" i="4"/>
  <c r="I1227" i="4" s="1"/>
  <c r="C1228" i="4" s="1"/>
  <c r="B1228" i="4" s="1"/>
  <c r="D1386" i="2"/>
  <c r="E1386" i="2" s="1"/>
  <c r="G1386" i="2" s="1"/>
  <c r="F1386" i="2" s="1"/>
  <c r="H1183" i="6" l="1"/>
  <c r="I1183" i="6" s="1"/>
  <c r="C1184" i="6" s="1"/>
  <c r="H1200" i="5"/>
  <c r="I1200" i="5" s="1"/>
  <c r="C1201" i="5" s="1"/>
  <c r="D1228" i="4"/>
  <c r="E1228" i="4" s="1"/>
  <c r="G1228" i="4" s="1"/>
  <c r="F1228" i="4" s="1"/>
  <c r="H1386" i="2"/>
  <c r="I1386" i="2" s="1"/>
  <c r="C1387" i="2" s="1"/>
  <c r="B1387" i="2" s="1"/>
  <c r="F1184" i="6" l="1"/>
  <c r="D1184" i="6"/>
  <c r="E1184" i="6" s="1"/>
  <c r="G1184" i="6" s="1"/>
  <c r="B1184" i="6"/>
  <c r="D1201" i="5"/>
  <c r="E1201" i="5" s="1"/>
  <c r="G1201" i="5" s="1"/>
  <c r="F1201" i="5" s="1"/>
  <c r="B1201" i="5"/>
  <c r="H1228" i="4"/>
  <c r="I1228" i="4" s="1"/>
  <c r="C1229" i="4" s="1"/>
  <c r="B1229" i="4" s="1"/>
  <c r="D1387" i="2"/>
  <c r="E1387" i="2" s="1"/>
  <c r="G1387" i="2" s="1"/>
  <c r="F1387" i="2" s="1"/>
  <c r="H1184" i="6" l="1"/>
  <c r="I1184" i="6" s="1"/>
  <c r="C1185" i="6" s="1"/>
  <c r="H1201" i="5"/>
  <c r="I1201" i="5" s="1"/>
  <c r="C1202" i="5" s="1"/>
  <c r="D1229" i="4"/>
  <c r="E1229" i="4" s="1"/>
  <c r="G1229" i="4" s="1"/>
  <c r="F1229" i="4" s="1"/>
  <c r="H1387" i="2"/>
  <c r="I1387" i="2" s="1"/>
  <c r="C1388" i="2" s="1"/>
  <c r="B1388" i="2" s="1"/>
  <c r="F1185" i="6" l="1"/>
  <c r="B1185" i="6"/>
  <c r="D1185" i="6"/>
  <c r="E1185" i="6" s="1"/>
  <c r="G1185" i="6" s="1"/>
  <c r="D1202" i="5"/>
  <c r="E1202" i="5" s="1"/>
  <c r="G1202" i="5" s="1"/>
  <c r="F1202" i="5" s="1"/>
  <c r="B1202" i="5"/>
  <c r="H1229" i="4"/>
  <c r="I1229" i="4" s="1"/>
  <c r="C1230" i="4" s="1"/>
  <c r="B1230" i="4" s="1"/>
  <c r="D1388" i="2"/>
  <c r="E1388" i="2" s="1"/>
  <c r="G1388" i="2" s="1"/>
  <c r="F1388" i="2" s="1"/>
  <c r="H1185" i="6" l="1"/>
  <c r="I1185" i="6" s="1"/>
  <c r="C1186" i="6" s="1"/>
  <c r="H1202" i="5"/>
  <c r="I1202" i="5" s="1"/>
  <c r="C1203" i="5" s="1"/>
  <c r="D1230" i="4"/>
  <c r="E1230" i="4" s="1"/>
  <c r="G1230" i="4" s="1"/>
  <c r="F1230" i="4" s="1"/>
  <c r="H1388" i="2"/>
  <c r="I1388" i="2" s="1"/>
  <c r="C1389" i="2" s="1"/>
  <c r="B1389" i="2" s="1"/>
  <c r="F1186" i="6" l="1"/>
  <c r="B1186" i="6"/>
  <c r="D1186" i="6"/>
  <c r="E1186" i="6" s="1"/>
  <c r="G1186" i="6" s="1"/>
  <c r="D1203" i="5"/>
  <c r="E1203" i="5" s="1"/>
  <c r="G1203" i="5" s="1"/>
  <c r="F1203" i="5" s="1"/>
  <c r="B1203" i="5"/>
  <c r="H1230" i="4"/>
  <c r="I1230" i="4" s="1"/>
  <c r="C1231" i="4" s="1"/>
  <c r="B1231" i="4" s="1"/>
  <c r="D1389" i="2"/>
  <c r="E1389" i="2" s="1"/>
  <c r="G1389" i="2" s="1"/>
  <c r="F1389" i="2" s="1"/>
  <c r="H1186" i="6" l="1"/>
  <c r="I1186" i="6" s="1"/>
  <c r="C1187" i="6" s="1"/>
  <c r="H1203" i="5"/>
  <c r="I1203" i="5" s="1"/>
  <c r="C1204" i="5" s="1"/>
  <c r="D1231" i="4"/>
  <c r="E1231" i="4" s="1"/>
  <c r="G1231" i="4" s="1"/>
  <c r="F1231" i="4" s="1"/>
  <c r="H1389" i="2"/>
  <c r="I1389" i="2" s="1"/>
  <c r="C1390" i="2" s="1"/>
  <c r="B1390" i="2" s="1"/>
  <c r="F1187" i="6" l="1"/>
  <c r="B1187" i="6"/>
  <c r="D1187" i="6"/>
  <c r="E1187" i="6" s="1"/>
  <c r="G1187" i="6" s="1"/>
  <c r="B1204" i="5"/>
  <c r="D1204" i="5"/>
  <c r="E1204" i="5" s="1"/>
  <c r="G1204" i="5" s="1"/>
  <c r="F1204" i="5" s="1"/>
  <c r="H1231" i="4"/>
  <c r="I1231" i="4" s="1"/>
  <c r="C1232" i="4" s="1"/>
  <c r="B1232" i="4" s="1"/>
  <c r="D1390" i="2"/>
  <c r="E1390" i="2" s="1"/>
  <c r="G1390" i="2" s="1"/>
  <c r="F1390" i="2" s="1"/>
  <c r="H1187" i="6" l="1"/>
  <c r="I1187" i="6" s="1"/>
  <c r="C1188" i="6" s="1"/>
  <c r="H1204" i="5"/>
  <c r="I1204" i="5" s="1"/>
  <c r="C1205" i="5" s="1"/>
  <c r="D1232" i="4"/>
  <c r="E1232" i="4" s="1"/>
  <c r="G1232" i="4" s="1"/>
  <c r="F1232" i="4" s="1"/>
  <c r="H1390" i="2"/>
  <c r="I1390" i="2" s="1"/>
  <c r="C1391" i="2" s="1"/>
  <c r="F1188" i="6" l="1"/>
  <c r="B1188" i="6"/>
  <c r="D1188" i="6"/>
  <c r="E1188" i="6" s="1"/>
  <c r="G1188" i="6" s="1"/>
  <c r="D1205" i="5"/>
  <c r="E1205" i="5" s="1"/>
  <c r="G1205" i="5" s="1"/>
  <c r="F1205" i="5" s="1"/>
  <c r="B1205" i="5"/>
  <c r="D1391" i="2"/>
  <c r="E1391" i="2" s="1"/>
  <c r="G1391" i="2" s="1"/>
  <c r="B1391" i="2"/>
  <c r="H1232" i="4"/>
  <c r="I1232" i="4" s="1"/>
  <c r="C1233" i="4" s="1"/>
  <c r="B1233" i="4" s="1"/>
  <c r="F1391" i="2"/>
  <c r="H1188" i="6" l="1"/>
  <c r="I1188" i="6" s="1"/>
  <c r="C1189" i="6" s="1"/>
  <c r="H1391" i="2"/>
  <c r="I1391" i="2" s="1"/>
  <c r="C1392" i="2" s="1"/>
  <c r="B1392" i="2" s="1"/>
  <c r="H1205" i="5"/>
  <c r="I1205" i="5" s="1"/>
  <c r="C1206" i="5" s="1"/>
  <c r="D1233" i="4"/>
  <c r="E1233" i="4" s="1"/>
  <c r="G1233" i="4" s="1"/>
  <c r="F1233" i="4" s="1"/>
  <c r="F1189" i="6" l="1"/>
  <c r="B1189" i="6"/>
  <c r="D1189" i="6"/>
  <c r="E1189" i="6" s="1"/>
  <c r="G1189" i="6" s="1"/>
  <c r="D1392" i="2"/>
  <c r="E1392" i="2" s="1"/>
  <c r="G1392" i="2" s="1"/>
  <c r="F1392" i="2" s="1"/>
  <c r="H1392" i="2" s="1"/>
  <c r="I1392" i="2" s="1"/>
  <c r="C1393" i="2" s="1"/>
  <c r="D1206" i="5"/>
  <c r="E1206" i="5" s="1"/>
  <c r="G1206" i="5" s="1"/>
  <c r="F1206" i="5" s="1"/>
  <c r="H1206" i="5" s="1"/>
  <c r="I1206" i="5" s="1"/>
  <c r="C1207" i="5" s="1"/>
  <c r="B1206" i="5"/>
  <c r="H1233" i="4"/>
  <c r="I1233" i="4" s="1"/>
  <c r="C1234" i="4" s="1"/>
  <c r="B1234" i="4" s="1"/>
  <c r="H1189" i="6" l="1"/>
  <c r="I1189" i="6" s="1"/>
  <c r="C1190" i="6" s="1"/>
  <c r="D1207" i="5"/>
  <c r="E1207" i="5" s="1"/>
  <c r="G1207" i="5" s="1"/>
  <c r="F1207" i="5" s="1"/>
  <c r="B1207" i="5"/>
  <c r="D1393" i="2"/>
  <c r="E1393" i="2" s="1"/>
  <c r="G1393" i="2" s="1"/>
  <c r="B1393" i="2"/>
  <c r="D1234" i="4"/>
  <c r="E1234" i="4" s="1"/>
  <c r="G1234" i="4" s="1"/>
  <c r="F1234" i="4" s="1"/>
  <c r="F1393" i="2"/>
  <c r="F1190" i="6" l="1"/>
  <c r="D1190" i="6"/>
  <c r="E1190" i="6" s="1"/>
  <c r="G1190" i="6" s="1"/>
  <c r="B1190" i="6"/>
  <c r="H1207" i="5"/>
  <c r="I1207" i="5" s="1"/>
  <c r="C1208" i="5" s="1"/>
  <c r="H1393" i="2"/>
  <c r="I1393" i="2" s="1"/>
  <c r="C1394" i="2" s="1"/>
  <c r="B1394" i="2" s="1"/>
  <c r="H1234" i="4"/>
  <c r="I1234" i="4" s="1"/>
  <c r="C1235" i="4" s="1"/>
  <c r="B1235" i="4" s="1"/>
  <c r="H1190" i="6" l="1"/>
  <c r="I1190" i="6" s="1"/>
  <c r="C1191" i="6" s="1"/>
  <c r="D1208" i="5"/>
  <c r="E1208" i="5" s="1"/>
  <c r="G1208" i="5" s="1"/>
  <c r="F1208" i="5" s="1"/>
  <c r="B1208" i="5"/>
  <c r="D1394" i="2"/>
  <c r="E1394" i="2" s="1"/>
  <c r="G1394" i="2" s="1"/>
  <c r="F1394" i="2" s="1"/>
  <c r="H1394" i="2" s="1"/>
  <c r="I1394" i="2" s="1"/>
  <c r="C1395" i="2" s="1"/>
  <c r="D1235" i="4"/>
  <c r="E1235" i="4" s="1"/>
  <c r="G1235" i="4" s="1"/>
  <c r="F1235" i="4" s="1"/>
  <c r="F1191" i="6" l="1"/>
  <c r="D1191" i="6"/>
  <c r="E1191" i="6" s="1"/>
  <c r="G1191" i="6" s="1"/>
  <c r="B1191" i="6"/>
  <c r="H1208" i="5"/>
  <c r="I1208" i="5" s="1"/>
  <c r="C1209" i="5" s="1"/>
  <c r="D1395" i="2"/>
  <c r="E1395" i="2" s="1"/>
  <c r="G1395" i="2" s="1"/>
  <c r="F1395" i="2" s="1"/>
  <c r="H1395" i="2" s="1"/>
  <c r="I1395" i="2" s="1"/>
  <c r="C1396" i="2" s="1"/>
  <c r="B1395" i="2"/>
  <c r="H1235" i="4"/>
  <c r="I1235" i="4" s="1"/>
  <c r="C1236" i="4" s="1"/>
  <c r="B1236" i="4" s="1"/>
  <c r="H1191" i="6" l="1"/>
  <c r="I1191" i="6" s="1"/>
  <c r="C1192" i="6" s="1"/>
  <c r="D1209" i="5"/>
  <c r="E1209" i="5" s="1"/>
  <c r="G1209" i="5" s="1"/>
  <c r="F1209" i="5" s="1"/>
  <c r="B1209" i="5"/>
  <c r="D1396" i="2"/>
  <c r="E1396" i="2" s="1"/>
  <c r="G1396" i="2" s="1"/>
  <c r="F1396" i="2" s="1"/>
  <c r="B1396" i="2"/>
  <c r="D1236" i="4"/>
  <c r="E1236" i="4" s="1"/>
  <c r="G1236" i="4" s="1"/>
  <c r="F1236" i="4" s="1"/>
  <c r="F1192" i="6" l="1"/>
  <c r="B1192" i="6"/>
  <c r="D1192" i="6"/>
  <c r="E1192" i="6" s="1"/>
  <c r="G1192" i="6" s="1"/>
  <c r="H1209" i="5"/>
  <c r="I1209" i="5" s="1"/>
  <c r="C1210" i="5" s="1"/>
  <c r="H1396" i="2"/>
  <c r="I1396" i="2" s="1"/>
  <c r="C1397" i="2" s="1"/>
  <c r="H1236" i="4"/>
  <c r="I1236" i="4" s="1"/>
  <c r="C1237" i="4" s="1"/>
  <c r="B1237" i="4" s="1"/>
  <c r="H1192" i="6" l="1"/>
  <c r="I1192" i="6" s="1"/>
  <c r="C1193" i="6" s="1"/>
  <c r="B1193" i="6" s="1"/>
  <c r="D1210" i="5"/>
  <c r="E1210" i="5" s="1"/>
  <c r="G1210" i="5" s="1"/>
  <c r="F1210" i="5" s="1"/>
  <c r="B1210" i="5"/>
  <c r="D1397" i="2"/>
  <c r="E1397" i="2" s="1"/>
  <c r="G1397" i="2" s="1"/>
  <c r="B1397" i="2"/>
  <c r="F1397" i="2"/>
  <c r="D1237" i="4"/>
  <c r="E1237" i="4" s="1"/>
  <c r="G1237" i="4" s="1"/>
  <c r="F1237" i="4" s="1"/>
  <c r="F1193" i="6" l="1"/>
  <c r="D1193" i="6"/>
  <c r="E1193" i="6" s="1"/>
  <c r="G1193" i="6" s="1"/>
  <c r="H1210" i="5"/>
  <c r="I1210" i="5" s="1"/>
  <c r="C1211" i="5" s="1"/>
  <c r="H1397" i="2"/>
  <c r="I1397" i="2" s="1"/>
  <c r="C1398" i="2" s="1"/>
  <c r="B1398" i="2" s="1"/>
  <c r="H1237" i="4"/>
  <c r="I1237" i="4" s="1"/>
  <c r="C1238" i="4" s="1"/>
  <c r="H1193" i="6" l="1"/>
  <c r="I1193" i="6" s="1"/>
  <c r="C1194" i="6" s="1"/>
  <c r="F1194" i="6" s="1"/>
  <c r="D1398" i="2"/>
  <c r="E1398" i="2" s="1"/>
  <c r="G1398" i="2" s="1"/>
  <c r="F1398" i="2" s="1"/>
  <c r="H1398" i="2" s="1"/>
  <c r="I1398" i="2" s="1"/>
  <c r="C1399" i="2" s="1"/>
  <c r="B1211" i="5"/>
  <c r="D1211" i="5"/>
  <c r="E1211" i="5" s="1"/>
  <c r="G1211" i="5" s="1"/>
  <c r="F1211" i="5" s="1"/>
  <c r="B1238" i="4"/>
  <c r="D1238" i="4"/>
  <c r="E1238" i="4" s="1"/>
  <c r="G1238" i="4" s="1"/>
  <c r="F1238" i="4" s="1"/>
  <c r="B1194" i="6" l="1"/>
  <c r="D1194" i="6"/>
  <c r="E1194" i="6" s="1"/>
  <c r="G1194" i="6" s="1"/>
  <c r="H1194" i="6" s="1"/>
  <c r="I1194" i="6" s="1"/>
  <c r="C1195" i="6" s="1"/>
  <c r="H1211" i="5"/>
  <c r="I1211" i="5" s="1"/>
  <c r="C1212" i="5" s="1"/>
  <c r="D1399" i="2"/>
  <c r="E1399" i="2" s="1"/>
  <c r="G1399" i="2" s="1"/>
  <c r="F1399" i="2" s="1"/>
  <c r="B1399" i="2"/>
  <c r="H1238" i="4"/>
  <c r="I1238" i="4" s="1"/>
  <c r="C1239" i="4" s="1"/>
  <c r="B1239" i="4" s="1"/>
  <c r="F1195" i="6" l="1"/>
  <c r="D1195" i="6"/>
  <c r="E1195" i="6" s="1"/>
  <c r="G1195" i="6" s="1"/>
  <c r="B1195" i="6"/>
  <c r="D1212" i="5"/>
  <c r="E1212" i="5" s="1"/>
  <c r="G1212" i="5" s="1"/>
  <c r="F1212" i="5" s="1"/>
  <c r="B1212" i="5"/>
  <c r="D1239" i="4"/>
  <c r="E1239" i="4" s="1"/>
  <c r="G1239" i="4" s="1"/>
  <c r="F1239" i="4" s="1"/>
  <c r="H1399" i="2"/>
  <c r="I1399" i="2" s="1"/>
  <c r="C1400" i="2" s="1"/>
  <c r="H1195" i="6" l="1"/>
  <c r="I1195" i="6" s="1"/>
  <c r="C1196" i="6" s="1"/>
  <c r="H1212" i="5"/>
  <c r="I1212" i="5" s="1"/>
  <c r="C1213" i="5" s="1"/>
  <c r="D1400" i="2"/>
  <c r="E1400" i="2" s="1"/>
  <c r="G1400" i="2" s="1"/>
  <c r="B1400" i="2"/>
  <c r="H1239" i="4"/>
  <c r="I1239" i="4" s="1"/>
  <c r="C1240" i="4" s="1"/>
  <c r="B1240" i="4" s="1"/>
  <c r="F1400" i="2"/>
  <c r="F1196" i="6" l="1"/>
  <c r="B1196" i="6"/>
  <c r="D1196" i="6"/>
  <c r="E1196" i="6" s="1"/>
  <c r="G1196" i="6" s="1"/>
  <c r="H1400" i="2"/>
  <c r="I1400" i="2" s="1"/>
  <c r="C1401" i="2" s="1"/>
  <c r="B1401" i="2" s="1"/>
  <c r="D1213" i="5"/>
  <c r="E1213" i="5" s="1"/>
  <c r="G1213" i="5" s="1"/>
  <c r="F1213" i="5" s="1"/>
  <c r="B1213" i="5"/>
  <c r="D1240" i="4"/>
  <c r="E1240" i="4" s="1"/>
  <c r="G1240" i="4" s="1"/>
  <c r="F1240" i="4" s="1"/>
  <c r="H1196" i="6" l="1"/>
  <c r="I1196" i="6" s="1"/>
  <c r="C1197" i="6" s="1"/>
  <c r="D1401" i="2"/>
  <c r="E1401" i="2" s="1"/>
  <c r="G1401" i="2" s="1"/>
  <c r="F1401" i="2" s="1"/>
  <c r="H1401" i="2" s="1"/>
  <c r="I1401" i="2" s="1"/>
  <c r="C1402" i="2" s="1"/>
  <c r="B1402" i="2" s="1"/>
  <c r="H1213" i="5"/>
  <c r="I1213" i="5" s="1"/>
  <c r="C1214" i="5" s="1"/>
  <c r="H1240" i="4"/>
  <c r="I1240" i="4" s="1"/>
  <c r="C1241" i="4" s="1"/>
  <c r="B1241" i="4" s="1"/>
  <c r="F1197" i="6" l="1"/>
  <c r="B1197" i="6"/>
  <c r="D1197" i="6"/>
  <c r="E1197" i="6" s="1"/>
  <c r="G1197" i="6" s="1"/>
  <c r="D1214" i="5"/>
  <c r="E1214" i="5" s="1"/>
  <c r="G1214" i="5" s="1"/>
  <c r="F1214" i="5" s="1"/>
  <c r="B1214" i="5"/>
  <c r="D1241" i="4"/>
  <c r="E1241" i="4" s="1"/>
  <c r="G1241" i="4" s="1"/>
  <c r="F1241" i="4" s="1"/>
  <c r="D1402" i="2"/>
  <c r="E1402" i="2" s="1"/>
  <c r="G1402" i="2" s="1"/>
  <c r="F1402" i="2" s="1"/>
  <c r="H1197" i="6" l="1"/>
  <c r="I1197" i="6" s="1"/>
  <c r="C1198" i="6" s="1"/>
  <c r="H1214" i="5"/>
  <c r="I1214" i="5" s="1"/>
  <c r="C1215" i="5" s="1"/>
  <c r="H1241" i="4"/>
  <c r="I1241" i="4" s="1"/>
  <c r="C1242" i="4" s="1"/>
  <c r="B1242" i="4" s="1"/>
  <c r="H1402" i="2"/>
  <c r="I1402" i="2" s="1"/>
  <c r="C1403" i="2" s="1"/>
  <c r="B1403" i="2" s="1"/>
  <c r="F1198" i="6" l="1"/>
  <c r="B1198" i="6"/>
  <c r="D1198" i="6"/>
  <c r="E1198" i="6" s="1"/>
  <c r="G1198" i="6" s="1"/>
  <c r="B1215" i="5"/>
  <c r="D1215" i="5"/>
  <c r="E1215" i="5" s="1"/>
  <c r="G1215" i="5" s="1"/>
  <c r="F1215" i="5" s="1"/>
  <c r="D1242" i="4"/>
  <c r="E1242" i="4" s="1"/>
  <c r="G1242" i="4" s="1"/>
  <c r="F1242" i="4" s="1"/>
  <c r="D1403" i="2"/>
  <c r="E1403" i="2" s="1"/>
  <c r="G1403" i="2" s="1"/>
  <c r="F1403" i="2" s="1"/>
  <c r="H1198" i="6" l="1"/>
  <c r="I1198" i="6" s="1"/>
  <c r="C1199" i="6" s="1"/>
  <c r="H1215" i="5"/>
  <c r="I1215" i="5" s="1"/>
  <c r="C1216" i="5" s="1"/>
  <c r="H1242" i="4"/>
  <c r="I1242" i="4" s="1"/>
  <c r="C1243" i="4" s="1"/>
  <c r="B1243" i="4" s="1"/>
  <c r="H1403" i="2"/>
  <c r="I1403" i="2" s="1"/>
  <c r="C1404" i="2" s="1"/>
  <c r="B1404" i="2" s="1"/>
  <c r="F1199" i="6" l="1"/>
  <c r="B1199" i="6"/>
  <c r="D1199" i="6"/>
  <c r="E1199" i="6" s="1"/>
  <c r="G1199" i="6" s="1"/>
  <c r="D1216" i="5"/>
  <c r="E1216" i="5" s="1"/>
  <c r="G1216" i="5" s="1"/>
  <c r="F1216" i="5" s="1"/>
  <c r="B1216" i="5"/>
  <c r="D1243" i="4"/>
  <c r="E1243" i="4" s="1"/>
  <c r="G1243" i="4" s="1"/>
  <c r="F1243" i="4" s="1"/>
  <c r="D1404" i="2"/>
  <c r="E1404" i="2" s="1"/>
  <c r="G1404" i="2" s="1"/>
  <c r="F1404" i="2" s="1"/>
  <c r="H1199" i="6" l="1"/>
  <c r="I1199" i="6" s="1"/>
  <c r="C1200" i="6" s="1"/>
  <c r="H1216" i="5"/>
  <c r="I1216" i="5" s="1"/>
  <c r="C1217" i="5" s="1"/>
  <c r="H1243" i="4"/>
  <c r="I1243" i="4" s="1"/>
  <c r="C1244" i="4" s="1"/>
  <c r="B1244" i="4" s="1"/>
  <c r="H1404" i="2"/>
  <c r="I1404" i="2" s="1"/>
  <c r="C1405" i="2" s="1"/>
  <c r="B1405" i="2" s="1"/>
  <c r="F1200" i="6" l="1"/>
  <c r="B1200" i="6"/>
  <c r="D1200" i="6"/>
  <c r="E1200" i="6" s="1"/>
  <c r="G1200" i="6" s="1"/>
  <c r="D1217" i="5"/>
  <c r="E1217" i="5" s="1"/>
  <c r="G1217" i="5" s="1"/>
  <c r="F1217" i="5" s="1"/>
  <c r="B1217" i="5"/>
  <c r="D1244" i="4"/>
  <c r="E1244" i="4" s="1"/>
  <c r="G1244" i="4" s="1"/>
  <c r="F1244" i="4" s="1"/>
  <c r="D1405" i="2"/>
  <c r="E1405" i="2" s="1"/>
  <c r="G1405" i="2" s="1"/>
  <c r="F1405" i="2" s="1"/>
  <c r="H1200" i="6" l="1"/>
  <c r="I1200" i="6" s="1"/>
  <c r="C1201" i="6" s="1"/>
  <c r="H1217" i="5"/>
  <c r="I1217" i="5" s="1"/>
  <c r="C1218" i="5" s="1"/>
  <c r="H1244" i="4"/>
  <c r="I1244" i="4" s="1"/>
  <c r="C1245" i="4" s="1"/>
  <c r="B1245" i="4" s="1"/>
  <c r="H1405" i="2"/>
  <c r="I1405" i="2" s="1"/>
  <c r="C1406" i="2" s="1"/>
  <c r="B1406" i="2" s="1"/>
  <c r="F1201" i="6" l="1"/>
  <c r="B1201" i="6"/>
  <c r="D1201" i="6"/>
  <c r="E1201" i="6" s="1"/>
  <c r="G1201" i="6" s="1"/>
  <c r="D1218" i="5"/>
  <c r="E1218" i="5" s="1"/>
  <c r="G1218" i="5" s="1"/>
  <c r="F1218" i="5" s="1"/>
  <c r="B1218" i="5"/>
  <c r="D1245" i="4"/>
  <c r="E1245" i="4" s="1"/>
  <c r="G1245" i="4" s="1"/>
  <c r="F1245" i="4" s="1"/>
  <c r="D1406" i="2"/>
  <c r="E1406" i="2" s="1"/>
  <c r="G1406" i="2" s="1"/>
  <c r="F1406" i="2" s="1"/>
  <c r="H1201" i="6" l="1"/>
  <c r="I1201" i="6" s="1"/>
  <c r="C1202" i="6" s="1"/>
  <c r="H1218" i="5"/>
  <c r="I1218" i="5" s="1"/>
  <c r="C1219" i="5" s="1"/>
  <c r="H1245" i="4"/>
  <c r="I1245" i="4" s="1"/>
  <c r="C1246" i="4" s="1"/>
  <c r="B1246" i="4" s="1"/>
  <c r="H1406" i="2"/>
  <c r="I1406" i="2" s="1"/>
  <c r="C1407" i="2" s="1"/>
  <c r="B1407" i="2" s="1"/>
  <c r="F1202" i="6" l="1"/>
  <c r="D1202" i="6"/>
  <c r="E1202" i="6" s="1"/>
  <c r="G1202" i="6" s="1"/>
  <c r="B1202" i="6"/>
  <c r="D1219" i="5"/>
  <c r="E1219" i="5" s="1"/>
  <c r="G1219" i="5" s="1"/>
  <c r="F1219" i="5" s="1"/>
  <c r="B1219" i="5"/>
  <c r="D1246" i="4"/>
  <c r="E1246" i="4" s="1"/>
  <c r="G1246" i="4" s="1"/>
  <c r="F1246" i="4" s="1"/>
  <c r="D1407" i="2"/>
  <c r="E1407" i="2" s="1"/>
  <c r="G1407" i="2" s="1"/>
  <c r="F1407" i="2" s="1"/>
  <c r="H1202" i="6" l="1"/>
  <c r="I1202" i="6" s="1"/>
  <c r="C1203" i="6" s="1"/>
  <c r="H1219" i="5"/>
  <c r="I1219" i="5" s="1"/>
  <c r="C1220" i="5" s="1"/>
  <c r="H1246" i="4"/>
  <c r="I1246" i="4" s="1"/>
  <c r="C1247" i="4" s="1"/>
  <c r="B1247" i="4" s="1"/>
  <c r="H1407" i="2"/>
  <c r="I1407" i="2" s="1"/>
  <c r="C1408" i="2" s="1"/>
  <c r="B1408" i="2" s="1"/>
  <c r="F1203" i="6" l="1"/>
  <c r="D1203" i="6"/>
  <c r="E1203" i="6" s="1"/>
  <c r="G1203" i="6" s="1"/>
  <c r="B1203" i="6"/>
  <c r="B1220" i="5"/>
  <c r="D1220" i="5"/>
  <c r="E1220" i="5" s="1"/>
  <c r="G1220" i="5" s="1"/>
  <c r="F1220" i="5" s="1"/>
  <c r="D1247" i="4"/>
  <c r="E1247" i="4" s="1"/>
  <c r="G1247" i="4" s="1"/>
  <c r="F1247" i="4" s="1"/>
  <c r="D1408" i="2"/>
  <c r="E1408" i="2" s="1"/>
  <c r="G1408" i="2" s="1"/>
  <c r="F1408" i="2" s="1"/>
  <c r="H1203" i="6" l="1"/>
  <c r="I1203" i="6" s="1"/>
  <c r="C1204" i="6" s="1"/>
  <c r="H1220" i="5"/>
  <c r="I1220" i="5" s="1"/>
  <c r="C1221" i="5" s="1"/>
  <c r="H1247" i="4"/>
  <c r="I1247" i="4" s="1"/>
  <c r="C1248" i="4" s="1"/>
  <c r="B1248" i="4" s="1"/>
  <c r="H1408" i="2"/>
  <c r="I1408" i="2" s="1"/>
  <c r="C1409" i="2" s="1"/>
  <c r="B1409" i="2" s="1"/>
  <c r="F1204" i="6" l="1"/>
  <c r="D1204" i="6"/>
  <c r="E1204" i="6" s="1"/>
  <c r="G1204" i="6" s="1"/>
  <c r="B1204" i="6"/>
  <c r="B1221" i="5"/>
  <c r="D1221" i="5"/>
  <c r="E1221" i="5" s="1"/>
  <c r="G1221" i="5" s="1"/>
  <c r="F1221" i="5" s="1"/>
  <c r="D1248" i="4"/>
  <c r="E1248" i="4" s="1"/>
  <c r="G1248" i="4" s="1"/>
  <c r="F1248" i="4" s="1"/>
  <c r="D1409" i="2"/>
  <c r="E1409" i="2" s="1"/>
  <c r="G1409" i="2" s="1"/>
  <c r="F1409" i="2" s="1"/>
  <c r="H1204" i="6" l="1"/>
  <c r="I1204" i="6" s="1"/>
  <c r="C1205" i="6" s="1"/>
  <c r="H1221" i="5"/>
  <c r="I1221" i="5" s="1"/>
  <c r="C1222" i="5" s="1"/>
  <c r="H1248" i="4"/>
  <c r="I1248" i="4" s="1"/>
  <c r="C1249" i="4" s="1"/>
  <c r="B1249" i="4" s="1"/>
  <c r="H1409" i="2"/>
  <c r="I1409" i="2" s="1"/>
  <c r="C1410" i="2" s="1"/>
  <c r="B1410" i="2" s="1"/>
  <c r="F1205" i="6" l="1"/>
  <c r="B1205" i="6"/>
  <c r="D1205" i="6"/>
  <c r="E1205" i="6" s="1"/>
  <c r="G1205" i="6" s="1"/>
  <c r="D1222" i="5"/>
  <c r="E1222" i="5" s="1"/>
  <c r="G1222" i="5" s="1"/>
  <c r="F1222" i="5" s="1"/>
  <c r="B1222" i="5"/>
  <c r="D1249" i="4"/>
  <c r="E1249" i="4" s="1"/>
  <c r="G1249" i="4" s="1"/>
  <c r="F1249" i="4" s="1"/>
  <c r="D1410" i="2"/>
  <c r="E1410" i="2" s="1"/>
  <c r="G1410" i="2" s="1"/>
  <c r="F1410" i="2" s="1"/>
  <c r="H1205" i="6" l="1"/>
  <c r="I1205" i="6" s="1"/>
  <c r="C1206" i="6" s="1"/>
  <c r="H1222" i="5"/>
  <c r="I1222" i="5" s="1"/>
  <c r="C1223" i="5" s="1"/>
  <c r="H1249" i="4"/>
  <c r="I1249" i="4" s="1"/>
  <c r="C1250" i="4" s="1"/>
  <c r="B1250" i="4" s="1"/>
  <c r="H1410" i="2"/>
  <c r="I1410" i="2" s="1"/>
  <c r="C1411" i="2" s="1"/>
  <c r="B1411" i="2" s="1"/>
  <c r="F1206" i="6" l="1"/>
  <c r="D1206" i="6"/>
  <c r="E1206" i="6" s="1"/>
  <c r="G1206" i="6" s="1"/>
  <c r="B1206" i="6"/>
  <c r="D1223" i="5"/>
  <c r="E1223" i="5" s="1"/>
  <c r="G1223" i="5" s="1"/>
  <c r="F1223" i="5" s="1"/>
  <c r="B1223" i="5"/>
  <c r="D1250" i="4"/>
  <c r="E1250" i="4" s="1"/>
  <c r="G1250" i="4" s="1"/>
  <c r="F1250" i="4" s="1"/>
  <c r="D1411" i="2"/>
  <c r="E1411" i="2" s="1"/>
  <c r="G1411" i="2" s="1"/>
  <c r="F1411" i="2" s="1"/>
  <c r="H1206" i="6" l="1"/>
  <c r="I1206" i="6" s="1"/>
  <c r="C1207" i="6" s="1"/>
  <c r="H1223" i="5"/>
  <c r="I1223" i="5" s="1"/>
  <c r="C1224" i="5" s="1"/>
  <c r="H1250" i="4"/>
  <c r="I1250" i="4" s="1"/>
  <c r="C1251" i="4" s="1"/>
  <c r="B1251" i="4" s="1"/>
  <c r="H1411" i="2"/>
  <c r="I1411" i="2" s="1"/>
  <c r="C1412" i="2" s="1"/>
  <c r="B1412" i="2" s="1"/>
  <c r="F1207" i="6" l="1"/>
  <c r="D1207" i="6"/>
  <c r="E1207" i="6" s="1"/>
  <c r="G1207" i="6" s="1"/>
  <c r="B1207" i="6"/>
  <c r="B1224" i="5"/>
  <c r="D1224" i="5"/>
  <c r="E1224" i="5" s="1"/>
  <c r="G1224" i="5" s="1"/>
  <c r="F1224" i="5" s="1"/>
  <c r="D1251" i="4"/>
  <c r="E1251" i="4" s="1"/>
  <c r="G1251" i="4" s="1"/>
  <c r="F1251" i="4" s="1"/>
  <c r="D1412" i="2"/>
  <c r="E1412" i="2" s="1"/>
  <c r="G1412" i="2" s="1"/>
  <c r="F1412" i="2" s="1"/>
  <c r="H1207" i="6" l="1"/>
  <c r="I1207" i="6" s="1"/>
  <c r="C1208" i="6" s="1"/>
  <c r="H1224" i="5"/>
  <c r="I1224" i="5" s="1"/>
  <c r="C1225" i="5" s="1"/>
  <c r="H1251" i="4"/>
  <c r="I1251" i="4" s="1"/>
  <c r="C1252" i="4" s="1"/>
  <c r="B1252" i="4" s="1"/>
  <c r="H1412" i="2"/>
  <c r="I1412" i="2" s="1"/>
  <c r="C1413" i="2" s="1"/>
  <c r="F1208" i="6" l="1"/>
  <c r="D1208" i="6"/>
  <c r="E1208" i="6" s="1"/>
  <c r="G1208" i="6" s="1"/>
  <c r="B1208" i="6"/>
  <c r="B1225" i="5"/>
  <c r="D1225" i="5"/>
  <c r="E1225" i="5" s="1"/>
  <c r="G1225" i="5" s="1"/>
  <c r="F1225" i="5" s="1"/>
  <c r="D1413" i="2"/>
  <c r="E1413" i="2" s="1"/>
  <c r="G1413" i="2" s="1"/>
  <c r="B1413" i="2"/>
  <c r="D1252" i="4"/>
  <c r="E1252" i="4" s="1"/>
  <c r="G1252" i="4" s="1"/>
  <c r="F1413" i="2"/>
  <c r="H1208" i="6" l="1"/>
  <c r="I1208" i="6" s="1"/>
  <c r="C1209" i="6" s="1"/>
  <c r="H1225" i="5"/>
  <c r="I1225" i="5" s="1"/>
  <c r="C1226" i="5" s="1"/>
  <c r="H1413" i="2"/>
  <c r="I1413" i="2" s="1"/>
  <c r="C1414" i="2" s="1"/>
  <c r="B1414" i="2" s="1"/>
  <c r="F1252" i="4"/>
  <c r="H1252" i="4" s="1"/>
  <c r="I1252" i="4" s="1"/>
  <c r="C1253" i="4" s="1"/>
  <c r="F1209" i="6" l="1"/>
  <c r="B1209" i="6"/>
  <c r="D1209" i="6"/>
  <c r="E1209" i="6" s="1"/>
  <c r="G1209" i="6" s="1"/>
  <c r="D1414" i="2"/>
  <c r="E1414" i="2" s="1"/>
  <c r="G1414" i="2" s="1"/>
  <c r="F1414" i="2" s="1"/>
  <c r="H1414" i="2" s="1"/>
  <c r="I1414" i="2" s="1"/>
  <c r="C1415" i="2" s="1"/>
  <c r="B1415" i="2" s="1"/>
  <c r="B1226" i="5"/>
  <c r="D1226" i="5"/>
  <c r="E1226" i="5" s="1"/>
  <c r="G1226" i="5" s="1"/>
  <c r="F1226" i="5" s="1"/>
  <c r="B1253" i="4"/>
  <c r="D1253" i="4"/>
  <c r="E1253" i="4" s="1"/>
  <c r="G1253" i="4" s="1"/>
  <c r="F1253" i="4" s="1"/>
  <c r="H1253" i="4" s="1"/>
  <c r="I1253" i="4" s="1"/>
  <c r="C1254" i="4" s="1"/>
  <c r="B1254" i="4" s="1"/>
  <c r="H1209" i="6" l="1"/>
  <c r="I1209" i="6" s="1"/>
  <c r="C1210" i="6" s="1"/>
  <c r="H1226" i="5"/>
  <c r="I1226" i="5" s="1"/>
  <c r="C1227" i="5" s="1"/>
  <c r="D1254" i="4"/>
  <c r="E1254" i="4" s="1"/>
  <c r="G1254" i="4" s="1"/>
  <c r="F1254" i="4" s="1"/>
  <c r="D1415" i="2"/>
  <c r="E1415" i="2" s="1"/>
  <c r="G1415" i="2" s="1"/>
  <c r="F1415" i="2" s="1"/>
  <c r="F1210" i="6" l="1"/>
  <c r="D1210" i="6"/>
  <c r="E1210" i="6" s="1"/>
  <c r="G1210" i="6" s="1"/>
  <c r="B1210" i="6"/>
  <c r="B1227" i="5"/>
  <c r="D1227" i="5"/>
  <c r="E1227" i="5" s="1"/>
  <c r="G1227" i="5" s="1"/>
  <c r="F1227" i="5" s="1"/>
  <c r="H1254" i="4"/>
  <c r="I1254" i="4" s="1"/>
  <c r="C1255" i="4" s="1"/>
  <c r="B1255" i="4" s="1"/>
  <c r="H1415" i="2"/>
  <c r="I1415" i="2" s="1"/>
  <c r="C1416" i="2" s="1"/>
  <c r="B1416" i="2" s="1"/>
  <c r="H1210" i="6" l="1"/>
  <c r="I1210" i="6" s="1"/>
  <c r="C1211" i="6" s="1"/>
  <c r="H1227" i="5"/>
  <c r="I1227" i="5" s="1"/>
  <c r="C1228" i="5" s="1"/>
  <c r="D1255" i="4"/>
  <c r="E1255" i="4" s="1"/>
  <c r="G1255" i="4" s="1"/>
  <c r="F1255" i="4" s="1"/>
  <c r="D1416" i="2"/>
  <c r="E1416" i="2" s="1"/>
  <c r="G1416" i="2" s="1"/>
  <c r="F1416" i="2" s="1"/>
  <c r="F1211" i="6" l="1"/>
  <c r="D1211" i="6"/>
  <c r="E1211" i="6" s="1"/>
  <c r="G1211" i="6" s="1"/>
  <c r="B1211" i="6"/>
  <c r="B1228" i="5"/>
  <c r="D1228" i="5"/>
  <c r="E1228" i="5" s="1"/>
  <c r="G1228" i="5" s="1"/>
  <c r="F1228" i="5" s="1"/>
  <c r="H1255" i="4"/>
  <c r="I1255" i="4" s="1"/>
  <c r="C1256" i="4" s="1"/>
  <c r="B1256" i="4" s="1"/>
  <c r="H1416" i="2"/>
  <c r="I1416" i="2" s="1"/>
  <c r="C1417" i="2" s="1"/>
  <c r="B1417" i="2" s="1"/>
  <c r="H1211" i="6" l="1"/>
  <c r="I1211" i="6" s="1"/>
  <c r="C1212" i="6" s="1"/>
  <c r="H1228" i="5"/>
  <c r="I1228" i="5" s="1"/>
  <c r="C1229" i="5" s="1"/>
  <c r="D1256" i="4"/>
  <c r="E1256" i="4" s="1"/>
  <c r="G1256" i="4" s="1"/>
  <c r="F1256" i="4" s="1"/>
  <c r="D1417" i="2"/>
  <c r="E1417" i="2" s="1"/>
  <c r="G1417" i="2" s="1"/>
  <c r="F1417" i="2" s="1"/>
  <c r="F1212" i="6" l="1"/>
  <c r="D1212" i="6"/>
  <c r="E1212" i="6" s="1"/>
  <c r="G1212" i="6" s="1"/>
  <c r="B1212" i="6"/>
  <c r="B1229" i="5"/>
  <c r="D1229" i="5"/>
  <c r="E1229" i="5" s="1"/>
  <c r="G1229" i="5" s="1"/>
  <c r="F1229" i="5" s="1"/>
  <c r="H1256" i="4"/>
  <c r="I1256" i="4" s="1"/>
  <c r="C1257" i="4" s="1"/>
  <c r="B1257" i="4" s="1"/>
  <c r="H1417" i="2"/>
  <c r="I1417" i="2" s="1"/>
  <c r="C1418" i="2" s="1"/>
  <c r="B1418" i="2" s="1"/>
  <c r="H1212" i="6" l="1"/>
  <c r="I1212" i="6" s="1"/>
  <c r="C1213" i="6" s="1"/>
  <c r="H1229" i="5"/>
  <c r="I1229" i="5" s="1"/>
  <c r="C1230" i="5" s="1"/>
  <c r="D1257" i="4"/>
  <c r="E1257" i="4" s="1"/>
  <c r="G1257" i="4" s="1"/>
  <c r="F1257" i="4" s="1"/>
  <c r="D1418" i="2"/>
  <c r="E1418" i="2" s="1"/>
  <c r="G1418" i="2" s="1"/>
  <c r="F1418" i="2" s="1"/>
  <c r="F1213" i="6" l="1"/>
  <c r="D1213" i="6"/>
  <c r="E1213" i="6" s="1"/>
  <c r="G1213" i="6" s="1"/>
  <c r="B1213" i="6"/>
  <c r="B1230" i="5"/>
  <c r="D1230" i="5"/>
  <c r="E1230" i="5" s="1"/>
  <c r="G1230" i="5" s="1"/>
  <c r="F1230" i="5" s="1"/>
  <c r="H1257" i="4"/>
  <c r="I1257" i="4" s="1"/>
  <c r="C1258" i="4" s="1"/>
  <c r="B1258" i="4" s="1"/>
  <c r="H1418" i="2"/>
  <c r="I1418" i="2" s="1"/>
  <c r="C1419" i="2" s="1"/>
  <c r="H1213" i="6" l="1"/>
  <c r="I1213" i="6" s="1"/>
  <c r="C1214" i="6" s="1"/>
  <c r="H1230" i="5"/>
  <c r="I1230" i="5" s="1"/>
  <c r="C1231" i="5" s="1"/>
  <c r="D1419" i="2"/>
  <c r="E1419" i="2" s="1"/>
  <c r="G1419" i="2" s="1"/>
  <c r="B1419" i="2"/>
  <c r="D1258" i="4"/>
  <c r="E1258" i="4" s="1"/>
  <c r="G1258" i="4" s="1"/>
  <c r="F1258" i="4" s="1"/>
  <c r="F1419" i="2"/>
  <c r="F1214" i="6" l="1"/>
  <c r="B1214" i="6"/>
  <c r="D1214" i="6"/>
  <c r="E1214" i="6" s="1"/>
  <c r="G1214" i="6" s="1"/>
  <c r="B1231" i="5"/>
  <c r="D1231" i="5"/>
  <c r="E1231" i="5" s="1"/>
  <c r="G1231" i="5" s="1"/>
  <c r="F1231" i="5" s="1"/>
  <c r="H1419" i="2"/>
  <c r="I1419" i="2" s="1"/>
  <c r="C1420" i="2" s="1"/>
  <c r="B1420" i="2" s="1"/>
  <c r="H1258" i="4"/>
  <c r="I1258" i="4" s="1"/>
  <c r="C1259" i="4" s="1"/>
  <c r="B1259" i="4" s="1"/>
  <c r="H1214" i="6" l="1"/>
  <c r="I1214" i="6" s="1"/>
  <c r="C1215" i="6" s="1"/>
  <c r="D1215" i="6" s="1"/>
  <c r="E1215" i="6" s="1"/>
  <c r="G1215" i="6" s="1"/>
  <c r="H1231" i="5"/>
  <c r="I1231" i="5" s="1"/>
  <c r="C1232" i="5" s="1"/>
  <c r="D1420" i="2"/>
  <c r="E1420" i="2" s="1"/>
  <c r="G1420" i="2" s="1"/>
  <c r="F1420" i="2" s="1"/>
  <c r="H1420" i="2" s="1"/>
  <c r="I1420" i="2" s="1"/>
  <c r="C1421" i="2" s="1"/>
  <c r="B1421" i="2" s="1"/>
  <c r="D1259" i="4"/>
  <c r="E1259" i="4" s="1"/>
  <c r="G1259" i="4" s="1"/>
  <c r="F1259" i="4" s="1"/>
  <c r="F1215" i="6" l="1"/>
  <c r="H1215" i="6" s="1"/>
  <c r="I1215" i="6" s="1"/>
  <c r="C1216" i="6" s="1"/>
  <c r="B1215" i="6"/>
  <c r="D1232" i="5"/>
  <c r="E1232" i="5" s="1"/>
  <c r="G1232" i="5" s="1"/>
  <c r="F1232" i="5" s="1"/>
  <c r="B1232" i="5"/>
  <c r="H1259" i="4"/>
  <c r="I1259" i="4" s="1"/>
  <c r="C1260" i="4" s="1"/>
  <c r="B1260" i="4" s="1"/>
  <c r="D1421" i="2"/>
  <c r="E1421" i="2" s="1"/>
  <c r="G1421" i="2" s="1"/>
  <c r="F1421" i="2" s="1"/>
  <c r="F1216" i="6" l="1"/>
  <c r="B1216" i="6"/>
  <c r="D1216" i="6"/>
  <c r="E1216" i="6" s="1"/>
  <c r="G1216" i="6" s="1"/>
  <c r="H1232" i="5"/>
  <c r="I1232" i="5" s="1"/>
  <c r="C1233" i="5" s="1"/>
  <c r="D1260" i="4"/>
  <c r="E1260" i="4" s="1"/>
  <c r="G1260" i="4" s="1"/>
  <c r="F1260" i="4" s="1"/>
  <c r="H1421" i="2"/>
  <c r="I1421" i="2" s="1"/>
  <c r="C1422" i="2" s="1"/>
  <c r="B1422" i="2" s="1"/>
  <c r="H1216" i="6" l="1"/>
  <c r="I1216" i="6" s="1"/>
  <c r="C1217" i="6" s="1"/>
  <c r="B1233" i="5"/>
  <c r="D1233" i="5"/>
  <c r="E1233" i="5" s="1"/>
  <c r="G1233" i="5" s="1"/>
  <c r="F1233" i="5" s="1"/>
  <c r="H1260" i="4"/>
  <c r="I1260" i="4" s="1"/>
  <c r="C1261" i="4" s="1"/>
  <c r="B1261" i="4" s="1"/>
  <c r="D1422" i="2"/>
  <c r="E1422" i="2" s="1"/>
  <c r="G1422" i="2" s="1"/>
  <c r="F1422" i="2" s="1"/>
  <c r="F1217" i="6" l="1"/>
  <c r="B1217" i="6"/>
  <c r="D1217" i="6"/>
  <c r="E1217" i="6" s="1"/>
  <c r="G1217" i="6" s="1"/>
  <c r="H1233" i="5"/>
  <c r="I1233" i="5" s="1"/>
  <c r="C1234" i="5" s="1"/>
  <c r="D1261" i="4"/>
  <c r="E1261" i="4" s="1"/>
  <c r="G1261" i="4" s="1"/>
  <c r="H1422" i="2"/>
  <c r="I1422" i="2" s="1"/>
  <c r="C1423" i="2" s="1"/>
  <c r="B1423" i="2" s="1"/>
  <c r="H1217" i="6" l="1"/>
  <c r="I1217" i="6" s="1"/>
  <c r="C1218" i="6" s="1"/>
  <c r="B1234" i="5"/>
  <c r="D1234" i="5"/>
  <c r="E1234" i="5" s="1"/>
  <c r="G1234" i="5" s="1"/>
  <c r="F1234" i="5" s="1"/>
  <c r="F1261" i="4"/>
  <c r="H1261" i="4" s="1"/>
  <c r="I1261" i="4" s="1"/>
  <c r="C1262" i="4" s="1"/>
  <c r="B1262" i="4" s="1"/>
  <c r="D1423" i="2"/>
  <c r="E1423" i="2" s="1"/>
  <c r="G1423" i="2" s="1"/>
  <c r="F1423" i="2" s="1"/>
  <c r="F1218" i="6" l="1"/>
  <c r="D1218" i="6"/>
  <c r="E1218" i="6" s="1"/>
  <c r="G1218" i="6" s="1"/>
  <c r="B1218" i="6"/>
  <c r="H1234" i="5"/>
  <c r="I1234" i="5" s="1"/>
  <c r="C1235" i="5" s="1"/>
  <c r="D1262" i="4"/>
  <c r="E1262" i="4" s="1"/>
  <c r="G1262" i="4" s="1"/>
  <c r="F1262" i="4" s="1"/>
  <c r="H1262" i="4" s="1"/>
  <c r="I1262" i="4" s="1"/>
  <c r="C1263" i="4" s="1"/>
  <c r="B1263" i="4" s="1"/>
  <c r="H1423" i="2"/>
  <c r="I1423" i="2" s="1"/>
  <c r="C1424" i="2" s="1"/>
  <c r="B1424" i="2" s="1"/>
  <c r="H1218" i="6" l="1"/>
  <c r="I1218" i="6" s="1"/>
  <c r="C1219" i="6" s="1"/>
  <c r="B1235" i="5"/>
  <c r="D1235" i="5"/>
  <c r="E1235" i="5" s="1"/>
  <c r="G1235" i="5" s="1"/>
  <c r="F1235" i="5" s="1"/>
  <c r="D1263" i="4"/>
  <c r="E1263" i="4" s="1"/>
  <c r="G1263" i="4" s="1"/>
  <c r="F1263" i="4" s="1"/>
  <c r="D1424" i="2"/>
  <c r="E1424" i="2" s="1"/>
  <c r="G1424" i="2" s="1"/>
  <c r="F1424" i="2" s="1"/>
  <c r="F1219" i="6" l="1"/>
  <c r="B1219" i="6"/>
  <c r="D1219" i="6"/>
  <c r="E1219" i="6" s="1"/>
  <c r="G1219" i="6" s="1"/>
  <c r="H1235" i="5"/>
  <c r="I1235" i="5" s="1"/>
  <c r="C1236" i="5" s="1"/>
  <c r="H1263" i="4"/>
  <c r="I1263" i="4" s="1"/>
  <c r="C1264" i="4" s="1"/>
  <c r="B1264" i="4" s="1"/>
  <c r="H1424" i="2"/>
  <c r="I1424" i="2" s="1"/>
  <c r="C1425" i="2" s="1"/>
  <c r="B1425" i="2" s="1"/>
  <c r="H1219" i="6" l="1"/>
  <c r="I1219" i="6" s="1"/>
  <c r="C1220" i="6" s="1"/>
  <c r="D1236" i="5"/>
  <c r="E1236" i="5" s="1"/>
  <c r="G1236" i="5" s="1"/>
  <c r="F1236" i="5" s="1"/>
  <c r="B1236" i="5"/>
  <c r="D1264" i="4"/>
  <c r="E1264" i="4" s="1"/>
  <c r="G1264" i="4" s="1"/>
  <c r="F1264" i="4" s="1"/>
  <c r="D1425" i="2"/>
  <c r="E1425" i="2" s="1"/>
  <c r="G1425" i="2" s="1"/>
  <c r="F1425" i="2" s="1"/>
  <c r="F1220" i="6" l="1"/>
  <c r="B1220" i="6"/>
  <c r="D1220" i="6"/>
  <c r="E1220" i="6" s="1"/>
  <c r="G1220" i="6" s="1"/>
  <c r="H1236" i="5"/>
  <c r="I1236" i="5" s="1"/>
  <c r="C1237" i="5" s="1"/>
  <c r="H1264" i="4"/>
  <c r="I1264" i="4" s="1"/>
  <c r="C1265" i="4" s="1"/>
  <c r="B1265" i="4" s="1"/>
  <c r="H1425" i="2"/>
  <c r="I1425" i="2" s="1"/>
  <c r="C1426" i="2" s="1"/>
  <c r="B1426" i="2" s="1"/>
  <c r="H1220" i="6" l="1"/>
  <c r="I1220" i="6" s="1"/>
  <c r="C1221" i="6" s="1"/>
  <c r="D1237" i="5"/>
  <c r="E1237" i="5" s="1"/>
  <c r="G1237" i="5" s="1"/>
  <c r="F1237" i="5" s="1"/>
  <c r="B1237" i="5"/>
  <c r="D1265" i="4"/>
  <c r="E1265" i="4" s="1"/>
  <c r="G1265" i="4" s="1"/>
  <c r="F1265" i="4" s="1"/>
  <c r="D1426" i="2"/>
  <c r="E1426" i="2" s="1"/>
  <c r="G1426" i="2" s="1"/>
  <c r="F1426" i="2" s="1"/>
  <c r="F1221" i="6" l="1"/>
  <c r="B1221" i="6"/>
  <c r="D1221" i="6"/>
  <c r="E1221" i="6" s="1"/>
  <c r="G1221" i="6" s="1"/>
  <c r="H1237" i="5"/>
  <c r="I1237" i="5" s="1"/>
  <c r="C1238" i="5" s="1"/>
  <c r="H1265" i="4"/>
  <c r="I1265" i="4" s="1"/>
  <c r="C1266" i="4" s="1"/>
  <c r="B1266" i="4" s="1"/>
  <c r="H1426" i="2"/>
  <c r="I1426" i="2" s="1"/>
  <c r="C1427" i="2" s="1"/>
  <c r="B1427" i="2" s="1"/>
  <c r="H1221" i="6" l="1"/>
  <c r="I1221" i="6" s="1"/>
  <c r="C1222" i="6" s="1"/>
  <c r="D1238" i="5"/>
  <c r="E1238" i="5" s="1"/>
  <c r="G1238" i="5" s="1"/>
  <c r="F1238" i="5" s="1"/>
  <c r="B1238" i="5"/>
  <c r="D1266" i="4"/>
  <c r="E1266" i="4" s="1"/>
  <c r="G1266" i="4" s="1"/>
  <c r="F1266" i="4" s="1"/>
  <c r="D1427" i="2"/>
  <c r="E1427" i="2" s="1"/>
  <c r="G1427" i="2" s="1"/>
  <c r="F1427" i="2" s="1"/>
  <c r="F1222" i="6" l="1"/>
  <c r="B1222" i="6"/>
  <c r="D1222" i="6"/>
  <c r="E1222" i="6" s="1"/>
  <c r="G1222" i="6" s="1"/>
  <c r="H1238" i="5"/>
  <c r="I1238" i="5" s="1"/>
  <c r="C1239" i="5" s="1"/>
  <c r="H1266" i="4"/>
  <c r="I1266" i="4" s="1"/>
  <c r="C1267" i="4" s="1"/>
  <c r="B1267" i="4" s="1"/>
  <c r="H1427" i="2"/>
  <c r="I1427" i="2" s="1"/>
  <c r="C1428" i="2" s="1"/>
  <c r="B1428" i="2" s="1"/>
  <c r="H1222" i="6" l="1"/>
  <c r="I1222" i="6" s="1"/>
  <c r="C1223" i="6" s="1"/>
  <c r="D1239" i="5"/>
  <c r="E1239" i="5" s="1"/>
  <c r="G1239" i="5" s="1"/>
  <c r="F1239" i="5" s="1"/>
  <c r="B1239" i="5"/>
  <c r="D1267" i="4"/>
  <c r="E1267" i="4" s="1"/>
  <c r="G1267" i="4" s="1"/>
  <c r="F1267" i="4" s="1"/>
  <c r="D1428" i="2"/>
  <c r="E1428" i="2" s="1"/>
  <c r="G1428" i="2" s="1"/>
  <c r="F1428" i="2" s="1"/>
  <c r="F1223" i="6" l="1"/>
  <c r="B1223" i="6"/>
  <c r="D1223" i="6"/>
  <c r="E1223" i="6" s="1"/>
  <c r="G1223" i="6" s="1"/>
  <c r="H1239" i="5"/>
  <c r="I1239" i="5" s="1"/>
  <c r="C1240" i="5" s="1"/>
  <c r="H1428" i="2"/>
  <c r="I1428" i="2" s="1"/>
  <c r="C1429" i="2" s="1"/>
  <c r="H1267" i="4"/>
  <c r="I1267" i="4" s="1"/>
  <c r="C1268" i="4" s="1"/>
  <c r="B1268" i="4" s="1"/>
  <c r="H1223" i="6" l="1"/>
  <c r="I1223" i="6" s="1"/>
  <c r="C1224" i="6" s="1"/>
  <c r="D1240" i="5"/>
  <c r="E1240" i="5" s="1"/>
  <c r="G1240" i="5" s="1"/>
  <c r="F1240" i="5" s="1"/>
  <c r="B1240" i="5"/>
  <c r="D1429" i="2"/>
  <c r="E1429" i="2" s="1"/>
  <c r="G1429" i="2" s="1"/>
  <c r="B1429" i="2"/>
  <c r="F1429" i="2"/>
  <c r="D1268" i="4"/>
  <c r="E1268" i="4" s="1"/>
  <c r="G1268" i="4" s="1"/>
  <c r="F1268" i="4" s="1"/>
  <c r="F1224" i="6" l="1"/>
  <c r="D1224" i="6"/>
  <c r="E1224" i="6" s="1"/>
  <c r="G1224" i="6" s="1"/>
  <c r="B1224" i="6"/>
  <c r="H1240" i="5"/>
  <c r="I1240" i="5" s="1"/>
  <c r="C1241" i="5" s="1"/>
  <c r="H1429" i="2"/>
  <c r="I1429" i="2" s="1"/>
  <c r="C1430" i="2" s="1"/>
  <c r="B1430" i="2" s="1"/>
  <c r="H1268" i="4"/>
  <c r="I1268" i="4" s="1"/>
  <c r="C1269" i="4" s="1"/>
  <c r="B1269" i="4" s="1"/>
  <c r="H1224" i="6" l="1"/>
  <c r="I1224" i="6" s="1"/>
  <c r="C1225" i="6" s="1"/>
  <c r="B1241" i="5"/>
  <c r="D1241" i="5"/>
  <c r="E1241" i="5" s="1"/>
  <c r="G1241" i="5" s="1"/>
  <c r="F1241" i="5" s="1"/>
  <c r="D1430" i="2"/>
  <c r="E1430" i="2" s="1"/>
  <c r="G1430" i="2" s="1"/>
  <c r="F1430" i="2" s="1"/>
  <c r="H1430" i="2" s="1"/>
  <c r="I1430" i="2" s="1"/>
  <c r="C1431" i="2" s="1"/>
  <c r="B1431" i="2" s="1"/>
  <c r="D1269" i="4"/>
  <c r="E1269" i="4" s="1"/>
  <c r="G1269" i="4" s="1"/>
  <c r="F1269" i="4" s="1"/>
  <c r="F1225" i="6" l="1"/>
  <c r="D1225" i="6"/>
  <c r="E1225" i="6" s="1"/>
  <c r="G1225" i="6" s="1"/>
  <c r="B1225" i="6"/>
  <c r="H1241" i="5"/>
  <c r="I1241" i="5" s="1"/>
  <c r="C1242" i="5" s="1"/>
  <c r="H1269" i="4"/>
  <c r="I1269" i="4" s="1"/>
  <c r="C1270" i="4" s="1"/>
  <c r="B1270" i="4" s="1"/>
  <c r="D1431" i="2"/>
  <c r="E1431" i="2" s="1"/>
  <c r="G1431" i="2" s="1"/>
  <c r="F1431" i="2" s="1"/>
  <c r="H1225" i="6" l="1"/>
  <c r="I1225" i="6" s="1"/>
  <c r="C1226" i="6" s="1"/>
  <c r="D1242" i="5"/>
  <c r="E1242" i="5" s="1"/>
  <c r="G1242" i="5" s="1"/>
  <c r="F1242" i="5" s="1"/>
  <c r="B1242" i="5"/>
  <c r="D1270" i="4"/>
  <c r="E1270" i="4" s="1"/>
  <c r="G1270" i="4" s="1"/>
  <c r="F1270" i="4" s="1"/>
  <c r="H1431" i="2"/>
  <c r="I1431" i="2" s="1"/>
  <c r="C1432" i="2" s="1"/>
  <c r="F1226" i="6" l="1"/>
  <c r="D1226" i="6"/>
  <c r="E1226" i="6" s="1"/>
  <c r="G1226" i="6" s="1"/>
  <c r="B1226" i="6"/>
  <c r="H1242" i="5"/>
  <c r="I1242" i="5" s="1"/>
  <c r="C1243" i="5" s="1"/>
  <c r="D1432" i="2"/>
  <c r="E1432" i="2" s="1"/>
  <c r="G1432" i="2" s="1"/>
  <c r="B1432" i="2"/>
  <c r="F1432" i="2"/>
  <c r="H1270" i="4"/>
  <c r="I1270" i="4" s="1"/>
  <c r="C1271" i="4" s="1"/>
  <c r="B1271" i="4" s="1"/>
  <c r="H1226" i="6" l="1"/>
  <c r="I1226" i="6" s="1"/>
  <c r="C1227" i="6" s="1"/>
  <c r="H1432" i="2"/>
  <c r="I1432" i="2" s="1"/>
  <c r="C1433" i="2" s="1"/>
  <c r="B1433" i="2" s="1"/>
  <c r="D1243" i="5"/>
  <c r="E1243" i="5" s="1"/>
  <c r="G1243" i="5" s="1"/>
  <c r="F1243" i="5" s="1"/>
  <c r="B1243" i="5"/>
  <c r="D1271" i="4"/>
  <c r="E1271" i="4" s="1"/>
  <c r="G1271" i="4" s="1"/>
  <c r="F1271" i="4" s="1"/>
  <c r="F1227" i="6" l="1"/>
  <c r="B1227" i="6"/>
  <c r="D1227" i="6"/>
  <c r="E1227" i="6" s="1"/>
  <c r="G1227" i="6" s="1"/>
  <c r="D1433" i="2"/>
  <c r="E1433" i="2" s="1"/>
  <c r="G1433" i="2" s="1"/>
  <c r="F1433" i="2" s="1"/>
  <c r="H1433" i="2" s="1"/>
  <c r="I1433" i="2" s="1"/>
  <c r="C1434" i="2" s="1"/>
  <c r="B1434" i="2" s="1"/>
  <c r="H1243" i="5"/>
  <c r="I1243" i="5" s="1"/>
  <c r="C1244" i="5" s="1"/>
  <c r="H1271" i="4"/>
  <c r="I1271" i="4" s="1"/>
  <c r="C1272" i="4" s="1"/>
  <c r="B1272" i="4" s="1"/>
  <c r="H1227" i="6" l="1"/>
  <c r="I1227" i="6" s="1"/>
  <c r="C1228" i="6" s="1"/>
  <c r="B1244" i="5"/>
  <c r="D1244" i="5"/>
  <c r="E1244" i="5" s="1"/>
  <c r="G1244" i="5" s="1"/>
  <c r="F1244" i="5" s="1"/>
  <c r="D1434" i="2"/>
  <c r="E1434" i="2" s="1"/>
  <c r="G1434" i="2" s="1"/>
  <c r="D1272" i="4"/>
  <c r="E1272" i="4" s="1"/>
  <c r="G1272" i="4" s="1"/>
  <c r="F1272" i="4" s="1"/>
  <c r="F1228" i="6" l="1"/>
  <c r="B1228" i="6"/>
  <c r="D1228" i="6"/>
  <c r="E1228" i="6" s="1"/>
  <c r="G1228" i="6" s="1"/>
  <c r="H1244" i="5"/>
  <c r="I1244" i="5" s="1"/>
  <c r="C1245" i="5" s="1"/>
  <c r="F1434" i="2"/>
  <c r="H1434" i="2" s="1"/>
  <c r="I1434" i="2" s="1"/>
  <c r="C1435" i="2" s="1"/>
  <c r="B1435" i="2" s="1"/>
  <c r="H1272" i="4"/>
  <c r="I1272" i="4" s="1"/>
  <c r="C1273" i="4" s="1"/>
  <c r="B1273" i="4" s="1"/>
  <c r="H1228" i="6" l="1"/>
  <c r="I1228" i="6" s="1"/>
  <c r="C1229" i="6" s="1"/>
  <c r="D1245" i="5"/>
  <c r="E1245" i="5" s="1"/>
  <c r="G1245" i="5" s="1"/>
  <c r="F1245" i="5" s="1"/>
  <c r="B1245" i="5"/>
  <c r="D1435" i="2"/>
  <c r="E1435" i="2" s="1"/>
  <c r="G1435" i="2" s="1"/>
  <c r="F1435" i="2" s="1"/>
  <c r="H1435" i="2" s="1"/>
  <c r="I1435" i="2" s="1"/>
  <c r="C1436" i="2" s="1"/>
  <c r="B1436" i="2" s="1"/>
  <c r="D1273" i="4"/>
  <c r="E1273" i="4" s="1"/>
  <c r="G1273" i="4" s="1"/>
  <c r="F1273" i="4" s="1"/>
  <c r="F1229" i="6" l="1"/>
  <c r="D1229" i="6"/>
  <c r="E1229" i="6" s="1"/>
  <c r="G1229" i="6" s="1"/>
  <c r="B1229" i="6"/>
  <c r="H1245" i="5"/>
  <c r="I1245" i="5" s="1"/>
  <c r="C1246" i="5" s="1"/>
  <c r="H1273" i="4"/>
  <c r="I1273" i="4" s="1"/>
  <c r="C1274" i="4" s="1"/>
  <c r="B1274" i="4" s="1"/>
  <c r="D1436" i="2"/>
  <c r="E1436" i="2" s="1"/>
  <c r="G1436" i="2" s="1"/>
  <c r="F1436" i="2" s="1"/>
  <c r="H1229" i="6" l="1"/>
  <c r="I1229" i="6" s="1"/>
  <c r="C1230" i="6" s="1"/>
  <c r="D1246" i="5"/>
  <c r="E1246" i="5" s="1"/>
  <c r="G1246" i="5" s="1"/>
  <c r="F1246" i="5" s="1"/>
  <c r="B1246" i="5"/>
  <c r="D1274" i="4"/>
  <c r="E1274" i="4" s="1"/>
  <c r="G1274" i="4" s="1"/>
  <c r="F1274" i="4" s="1"/>
  <c r="H1436" i="2"/>
  <c r="I1436" i="2" s="1"/>
  <c r="C1437" i="2" s="1"/>
  <c r="B1437" i="2" s="1"/>
  <c r="F1230" i="6" l="1"/>
  <c r="D1230" i="6"/>
  <c r="E1230" i="6" s="1"/>
  <c r="G1230" i="6" s="1"/>
  <c r="B1230" i="6"/>
  <c r="H1246" i="5"/>
  <c r="I1246" i="5" s="1"/>
  <c r="C1247" i="5" s="1"/>
  <c r="D1437" i="2"/>
  <c r="E1437" i="2" s="1"/>
  <c r="G1437" i="2" s="1"/>
  <c r="F1437" i="2" s="1"/>
  <c r="H1274" i="4"/>
  <c r="I1274" i="4" s="1"/>
  <c r="C1275" i="4" s="1"/>
  <c r="B1275" i="4" s="1"/>
  <c r="H1230" i="6" l="1"/>
  <c r="I1230" i="6" s="1"/>
  <c r="C1231" i="6" s="1"/>
  <c r="B1247" i="5"/>
  <c r="D1247" i="5"/>
  <c r="E1247" i="5" s="1"/>
  <c r="G1247" i="5" s="1"/>
  <c r="F1247" i="5" s="1"/>
  <c r="H1437" i="2"/>
  <c r="I1437" i="2" s="1"/>
  <c r="C1438" i="2" s="1"/>
  <c r="B1438" i="2" s="1"/>
  <c r="D1275" i="4"/>
  <c r="E1275" i="4" s="1"/>
  <c r="G1275" i="4" s="1"/>
  <c r="F1275" i="4" s="1"/>
  <c r="F1231" i="6" l="1"/>
  <c r="B1231" i="6"/>
  <c r="D1231" i="6"/>
  <c r="E1231" i="6" s="1"/>
  <c r="G1231" i="6" s="1"/>
  <c r="H1247" i="5"/>
  <c r="I1247" i="5" s="1"/>
  <c r="C1248" i="5" s="1"/>
  <c r="D1438" i="2"/>
  <c r="E1438" i="2" s="1"/>
  <c r="G1438" i="2" s="1"/>
  <c r="F1438" i="2" s="1"/>
  <c r="H1438" i="2" s="1"/>
  <c r="I1438" i="2" s="1"/>
  <c r="C1439" i="2" s="1"/>
  <c r="B1439" i="2" s="1"/>
  <c r="H1275" i="4"/>
  <c r="I1275" i="4" s="1"/>
  <c r="C1276" i="4" s="1"/>
  <c r="B1276" i="4" s="1"/>
  <c r="H1231" i="6" l="1"/>
  <c r="I1231" i="6" s="1"/>
  <c r="C1232" i="6" s="1"/>
  <c r="B1248" i="5"/>
  <c r="D1248" i="5"/>
  <c r="E1248" i="5" s="1"/>
  <c r="G1248" i="5" s="1"/>
  <c r="F1248" i="5" s="1"/>
  <c r="D1439" i="2"/>
  <c r="E1439" i="2" s="1"/>
  <c r="G1439" i="2" s="1"/>
  <c r="D1276" i="4"/>
  <c r="E1276" i="4" s="1"/>
  <c r="G1276" i="4" s="1"/>
  <c r="F1276" i="4" s="1"/>
  <c r="F1232" i="6" l="1"/>
  <c r="B1232" i="6"/>
  <c r="D1232" i="6"/>
  <c r="E1232" i="6" s="1"/>
  <c r="G1232" i="6" s="1"/>
  <c r="H1248" i="5"/>
  <c r="I1248" i="5" s="1"/>
  <c r="C1249" i="5" s="1"/>
  <c r="F1439" i="2"/>
  <c r="H1439" i="2" s="1"/>
  <c r="I1439" i="2" s="1"/>
  <c r="C1440" i="2" s="1"/>
  <c r="B1440" i="2" s="1"/>
  <c r="H1276" i="4"/>
  <c r="I1276" i="4" s="1"/>
  <c r="C1277" i="4" s="1"/>
  <c r="B1277" i="4" s="1"/>
  <c r="H1232" i="6" l="1"/>
  <c r="I1232" i="6" s="1"/>
  <c r="C1233" i="6" s="1"/>
  <c r="B1249" i="5"/>
  <c r="D1249" i="5"/>
  <c r="E1249" i="5" s="1"/>
  <c r="G1249" i="5" s="1"/>
  <c r="F1249" i="5" s="1"/>
  <c r="D1440" i="2"/>
  <c r="E1440" i="2" s="1"/>
  <c r="G1440" i="2" s="1"/>
  <c r="F1440" i="2" s="1"/>
  <c r="H1440" i="2" s="1"/>
  <c r="I1440" i="2" s="1"/>
  <c r="C1441" i="2" s="1"/>
  <c r="B1441" i="2" s="1"/>
  <c r="D1277" i="4"/>
  <c r="E1277" i="4" s="1"/>
  <c r="G1277" i="4" s="1"/>
  <c r="F1277" i="4" s="1"/>
  <c r="F1233" i="6" l="1"/>
  <c r="B1233" i="6"/>
  <c r="D1233" i="6"/>
  <c r="E1233" i="6" s="1"/>
  <c r="G1233" i="6" s="1"/>
  <c r="H1249" i="5"/>
  <c r="I1249" i="5" s="1"/>
  <c r="C1250" i="5" s="1"/>
  <c r="D1441" i="2"/>
  <c r="E1441" i="2" s="1"/>
  <c r="G1441" i="2" s="1"/>
  <c r="F1441" i="2" s="1"/>
  <c r="H1277" i="4"/>
  <c r="I1277" i="4" s="1"/>
  <c r="C1278" i="4" s="1"/>
  <c r="B1278" i="4" s="1"/>
  <c r="H1233" i="6" l="1"/>
  <c r="I1233" i="6" s="1"/>
  <c r="C1234" i="6" s="1"/>
  <c r="D1250" i="5"/>
  <c r="E1250" i="5" s="1"/>
  <c r="G1250" i="5" s="1"/>
  <c r="F1250" i="5" s="1"/>
  <c r="B1250" i="5"/>
  <c r="H1441" i="2"/>
  <c r="I1441" i="2" s="1"/>
  <c r="C1442" i="2" s="1"/>
  <c r="B1442" i="2" s="1"/>
  <c r="D1278" i="4"/>
  <c r="E1278" i="4" s="1"/>
  <c r="G1278" i="4" s="1"/>
  <c r="F1278" i="4" s="1"/>
  <c r="F1234" i="6" l="1"/>
  <c r="D1234" i="6"/>
  <c r="E1234" i="6" s="1"/>
  <c r="G1234" i="6" s="1"/>
  <c r="B1234" i="6"/>
  <c r="H1250" i="5"/>
  <c r="I1250" i="5" s="1"/>
  <c r="C1251" i="5" s="1"/>
  <c r="D1442" i="2"/>
  <c r="E1442" i="2" s="1"/>
  <c r="G1442" i="2" s="1"/>
  <c r="F1442" i="2" s="1"/>
  <c r="H1442" i="2" s="1"/>
  <c r="I1442" i="2" s="1"/>
  <c r="C1443" i="2" s="1"/>
  <c r="B1443" i="2" s="1"/>
  <c r="H1278" i="4"/>
  <c r="I1278" i="4" s="1"/>
  <c r="C1279" i="4" s="1"/>
  <c r="B1279" i="4" s="1"/>
  <c r="H1234" i="6" l="1"/>
  <c r="I1234" i="6" s="1"/>
  <c r="C1235" i="6" s="1"/>
  <c r="B1251" i="5"/>
  <c r="D1251" i="5"/>
  <c r="E1251" i="5" s="1"/>
  <c r="G1251" i="5" s="1"/>
  <c r="F1251" i="5" s="1"/>
  <c r="D1279" i="4"/>
  <c r="E1279" i="4" s="1"/>
  <c r="G1279" i="4" s="1"/>
  <c r="F1279" i="4" s="1"/>
  <c r="D1443" i="2"/>
  <c r="E1443" i="2" s="1"/>
  <c r="G1443" i="2" s="1"/>
  <c r="F1443" i="2" s="1"/>
  <c r="F1235" i="6" l="1"/>
  <c r="D1235" i="6"/>
  <c r="E1235" i="6" s="1"/>
  <c r="G1235" i="6" s="1"/>
  <c r="B1235" i="6"/>
  <c r="H1251" i="5"/>
  <c r="I1251" i="5" s="1"/>
  <c r="C1252" i="5" s="1"/>
  <c r="H1279" i="4"/>
  <c r="I1279" i="4" s="1"/>
  <c r="C1280" i="4" s="1"/>
  <c r="B1280" i="4" s="1"/>
  <c r="H1443" i="2"/>
  <c r="I1443" i="2" s="1"/>
  <c r="C1444" i="2" s="1"/>
  <c r="B1444" i="2" s="1"/>
  <c r="H1235" i="6" l="1"/>
  <c r="I1235" i="6" s="1"/>
  <c r="C1236" i="6" s="1"/>
  <c r="B1252" i="5"/>
  <c r="D1252" i="5"/>
  <c r="E1252" i="5" s="1"/>
  <c r="G1252" i="5" s="1"/>
  <c r="F1252" i="5" s="1"/>
  <c r="D1280" i="4"/>
  <c r="E1280" i="4" s="1"/>
  <c r="G1280" i="4" s="1"/>
  <c r="F1280" i="4" s="1"/>
  <c r="D1444" i="2"/>
  <c r="E1444" i="2" s="1"/>
  <c r="G1444" i="2" s="1"/>
  <c r="F1444" i="2" s="1"/>
  <c r="F1236" i="6" l="1"/>
  <c r="B1236" i="6"/>
  <c r="D1236" i="6"/>
  <c r="E1236" i="6" s="1"/>
  <c r="G1236" i="6" s="1"/>
  <c r="H1252" i="5"/>
  <c r="I1252" i="5" s="1"/>
  <c r="C1253" i="5" s="1"/>
  <c r="H1280" i="4"/>
  <c r="I1280" i="4" s="1"/>
  <c r="C1281" i="4" s="1"/>
  <c r="B1281" i="4" s="1"/>
  <c r="H1444" i="2"/>
  <c r="I1444" i="2" s="1"/>
  <c r="C1445" i="2" s="1"/>
  <c r="B1445" i="2" s="1"/>
  <c r="H1236" i="6" l="1"/>
  <c r="I1236" i="6" s="1"/>
  <c r="C1237" i="6" s="1"/>
  <c r="F1237" i="6" s="1"/>
  <c r="B1253" i="5"/>
  <c r="D1253" i="5"/>
  <c r="E1253" i="5" s="1"/>
  <c r="G1253" i="5" s="1"/>
  <c r="F1253" i="5" s="1"/>
  <c r="D1281" i="4"/>
  <c r="E1281" i="4" s="1"/>
  <c r="G1281" i="4" s="1"/>
  <c r="F1281" i="4" s="1"/>
  <c r="D1445" i="2"/>
  <c r="E1445" i="2" s="1"/>
  <c r="G1445" i="2" s="1"/>
  <c r="F1445" i="2" s="1"/>
  <c r="D1237" i="6" l="1"/>
  <c r="E1237" i="6" s="1"/>
  <c r="G1237" i="6" s="1"/>
  <c r="H1237" i="6" s="1"/>
  <c r="I1237" i="6" s="1"/>
  <c r="C1238" i="6" s="1"/>
  <c r="B1237" i="6"/>
  <c r="H1253" i="5"/>
  <c r="I1253" i="5" s="1"/>
  <c r="C1254" i="5" s="1"/>
  <c r="H1281" i="4"/>
  <c r="I1281" i="4" s="1"/>
  <c r="C1282" i="4" s="1"/>
  <c r="B1282" i="4" s="1"/>
  <c r="H1445" i="2"/>
  <c r="I1445" i="2" s="1"/>
  <c r="C1446" i="2" s="1"/>
  <c r="B1446" i="2" s="1"/>
  <c r="F1238" i="6" l="1"/>
  <c r="B1238" i="6"/>
  <c r="D1238" i="6"/>
  <c r="E1238" i="6" s="1"/>
  <c r="G1238" i="6" s="1"/>
  <c r="B1254" i="5"/>
  <c r="D1254" i="5"/>
  <c r="E1254" i="5" s="1"/>
  <c r="G1254" i="5" s="1"/>
  <c r="F1254" i="5" s="1"/>
  <c r="D1282" i="4"/>
  <c r="E1282" i="4" s="1"/>
  <c r="G1282" i="4" s="1"/>
  <c r="F1282" i="4" s="1"/>
  <c r="D1446" i="2"/>
  <c r="E1446" i="2" s="1"/>
  <c r="G1446" i="2" s="1"/>
  <c r="F1446" i="2" s="1"/>
  <c r="H1238" i="6" l="1"/>
  <c r="I1238" i="6" s="1"/>
  <c r="C1239" i="6" s="1"/>
  <c r="H1254" i="5"/>
  <c r="I1254" i="5" s="1"/>
  <c r="C1255" i="5" s="1"/>
  <c r="H1282" i="4"/>
  <c r="I1282" i="4" s="1"/>
  <c r="C1283" i="4" s="1"/>
  <c r="B1283" i="4" s="1"/>
  <c r="H1446" i="2"/>
  <c r="I1446" i="2" s="1"/>
  <c r="C1447" i="2" s="1"/>
  <c r="B1447" i="2" s="1"/>
  <c r="F1239" i="6" l="1"/>
  <c r="B1239" i="6"/>
  <c r="D1239" i="6"/>
  <c r="E1239" i="6" s="1"/>
  <c r="G1239" i="6" s="1"/>
  <c r="B1255" i="5"/>
  <c r="D1255" i="5"/>
  <c r="E1255" i="5" s="1"/>
  <c r="G1255" i="5" s="1"/>
  <c r="F1255" i="5" s="1"/>
  <c r="D1283" i="4"/>
  <c r="E1283" i="4" s="1"/>
  <c r="G1283" i="4" s="1"/>
  <c r="F1283" i="4" s="1"/>
  <c r="D1447" i="2"/>
  <c r="E1447" i="2" s="1"/>
  <c r="G1447" i="2" s="1"/>
  <c r="H1239" i="6" l="1"/>
  <c r="I1239" i="6" s="1"/>
  <c r="C1240" i="6" s="1"/>
  <c r="H1255" i="5"/>
  <c r="I1255" i="5" s="1"/>
  <c r="C1256" i="5" s="1"/>
  <c r="F1447" i="2"/>
  <c r="H1447" i="2" s="1"/>
  <c r="I1447" i="2" s="1"/>
  <c r="C1448" i="2" s="1"/>
  <c r="B1448" i="2" s="1"/>
  <c r="H1283" i="4"/>
  <c r="I1283" i="4" s="1"/>
  <c r="C1284" i="4" s="1"/>
  <c r="B1284" i="4" s="1"/>
  <c r="F1240" i="6" l="1"/>
  <c r="D1240" i="6"/>
  <c r="E1240" i="6" s="1"/>
  <c r="G1240" i="6" s="1"/>
  <c r="B1240" i="6"/>
  <c r="B1256" i="5"/>
  <c r="D1256" i="5"/>
  <c r="E1256" i="5" s="1"/>
  <c r="G1256" i="5" s="1"/>
  <c r="F1256" i="5" s="1"/>
  <c r="D1448" i="2"/>
  <c r="E1448" i="2" s="1"/>
  <c r="G1448" i="2" s="1"/>
  <c r="F1448" i="2" s="1"/>
  <c r="H1448" i="2" s="1"/>
  <c r="I1448" i="2" s="1"/>
  <c r="C1449" i="2" s="1"/>
  <c r="B1449" i="2" s="1"/>
  <c r="D1284" i="4"/>
  <c r="E1284" i="4" s="1"/>
  <c r="G1284" i="4" s="1"/>
  <c r="F1284" i="4" s="1"/>
  <c r="H1240" i="6" l="1"/>
  <c r="I1240" i="6" s="1"/>
  <c r="C1241" i="6" s="1"/>
  <c r="H1256" i="5"/>
  <c r="I1256" i="5" s="1"/>
  <c r="C1257" i="5" s="1"/>
  <c r="H1284" i="4"/>
  <c r="I1284" i="4" s="1"/>
  <c r="C1285" i="4" s="1"/>
  <c r="B1285" i="4" s="1"/>
  <c r="D1449" i="2"/>
  <c r="E1449" i="2" s="1"/>
  <c r="G1449" i="2" s="1"/>
  <c r="F1449" i="2" s="1"/>
  <c r="F1241" i="6" l="1"/>
  <c r="D1241" i="6"/>
  <c r="E1241" i="6" s="1"/>
  <c r="G1241" i="6" s="1"/>
  <c r="B1241" i="6"/>
  <c r="B1257" i="5"/>
  <c r="D1257" i="5"/>
  <c r="E1257" i="5" s="1"/>
  <c r="G1257" i="5" s="1"/>
  <c r="F1257" i="5" s="1"/>
  <c r="D1285" i="4"/>
  <c r="E1285" i="4" s="1"/>
  <c r="G1285" i="4" s="1"/>
  <c r="F1285" i="4" s="1"/>
  <c r="H1449" i="2"/>
  <c r="I1449" i="2" s="1"/>
  <c r="C1450" i="2" s="1"/>
  <c r="B1450" i="2" s="1"/>
  <c r="H1241" i="6" l="1"/>
  <c r="I1241" i="6" s="1"/>
  <c r="C1242" i="6" s="1"/>
  <c r="H1257" i="5"/>
  <c r="I1257" i="5" s="1"/>
  <c r="C1258" i="5" s="1"/>
  <c r="H1285" i="4"/>
  <c r="I1285" i="4" s="1"/>
  <c r="C1286" i="4" s="1"/>
  <c r="B1286" i="4" s="1"/>
  <c r="D1450" i="2"/>
  <c r="E1450" i="2" s="1"/>
  <c r="G1450" i="2" s="1"/>
  <c r="F1450" i="2" s="1"/>
  <c r="F1242" i="6" l="1"/>
  <c r="D1242" i="6"/>
  <c r="E1242" i="6" s="1"/>
  <c r="G1242" i="6" s="1"/>
  <c r="B1242" i="6"/>
  <c r="B1258" i="5"/>
  <c r="D1258" i="5"/>
  <c r="E1258" i="5" s="1"/>
  <c r="G1258" i="5" s="1"/>
  <c r="F1258" i="5" s="1"/>
  <c r="D1286" i="4"/>
  <c r="E1286" i="4" s="1"/>
  <c r="G1286" i="4" s="1"/>
  <c r="F1286" i="4" s="1"/>
  <c r="H1450" i="2"/>
  <c r="I1450" i="2" s="1"/>
  <c r="C1451" i="2" s="1"/>
  <c r="B1451" i="2" s="1"/>
  <c r="H1242" i="6" l="1"/>
  <c r="I1242" i="6" s="1"/>
  <c r="C1243" i="6" s="1"/>
  <c r="H1258" i="5"/>
  <c r="I1258" i="5" s="1"/>
  <c r="C1259" i="5" s="1"/>
  <c r="H1286" i="4"/>
  <c r="I1286" i="4" s="1"/>
  <c r="C1287" i="4" s="1"/>
  <c r="B1287" i="4" s="1"/>
  <c r="D1451" i="2"/>
  <c r="E1451" i="2" s="1"/>
  <c r="G1451" i="2" s="1"/>
  <c r="F1451" i="2" s="1"/>
  <c r="F1243" i="6" l="1"/>
  <c r="B1243" i="6"/>
  <c r="D1243" i="6"/>
  <c r="E1243" i="6" s="1"/>
  <c r="G1243" i="6" s="1"/>
  <c r="B1259" i="5"/>
  <c r="D1259" i="5"/>
  <c r="E1259" i="5" s="1"/>
  <c r="G1259" i="5" s="1"/>
  <c r="F1259" i="5" s="1"/>
  <c r="D1287" i="4"/>
  <c r="E1287" i="4" s="1"/>
  <c r="G1287" i="4" s="1"/>
  <c r="F1287" i="4" s="1"/>
  <c r="H1451" i="2"/>
  <c r="I1451" i="2" s="1"/>
  <c r="C1452" i="2" s="1"/>
  <c r="B1452" i="2" s="1"/>
  <c r="H1243" i="6" l="1"/>
  <c r="I1243" i="6" s="1"/>
  <c r="C1244" i="6" s="1"/>
  <c r="H1259" i="5"/>
  <c r="I1259" i="5" s="1"/>
  <c r="C1260" i="5" s="1"/>
  <c r="H1287" i="4"/>
  <c r="I1287" i="4" s="1"/>
  <c r="C1288" i="4" s="1"/>
  <c r="B1288" i="4" s="1"/>
  <c r="D1452" i="2"/>
  <c r="E1452" i="2" s="1"/>
  <c r="G1452" i="2" s="1"/>
  <c r="F1452" i="2" s="1"/>
  <c r="F1244" i="6" l="1"/>
  <c r="D1244" i="6"/>
  <c r="E1244" i="6" s="1"/>
  <c r="G1244" i="6" s="1"/>
  <c r="B1244" i="6"/>
  <c r="B1260" i="5"/>
  <c r="D1260" i="5"/>
  <c r="E1260" i="5" s="1"/>
  <c r="G1260" i="5" s="1"/>
  <c r="F1260" i="5" s="1"/>
  <c r="D1288" i="4"/>
  <c r="E1288" i="4" s="1"/>
  <c r="G1288" i="4" s="1"/>
  <c r="F1288" i="4" s="1"/>
  <c r="H1452" i="2"/>
  <c r="I1452" i="2" s="1"/>
  <c r="C1453" i="2" s="1"/>
  <c r="B1453" i="2" s="1"/>
  <c r="H1244" i="6" l="1"/>
  <c r="I1244" i="6" s="1"/>
  <c r="C1245" i="6" s="1"/>
  <c r="H1260" i="5"/>
  <c r="I1260" i="5" s="1"/>
  <c r="C1261" i="5" s="1"/>
  <c r="H1288" i="4"/>
  <c r="I1288" i="4" s="1"/>
  <c r="C1289" i="4" s="1"/>
  <c r="B1289" i="4" s="1"/>
  <c r="D1453" i="2"/>
  <c r="E1453" i="2" s="1"/>
  <c r="G1453" i="2" s="1"/>
  <c r="F1453" i="2" s="1"/>
  <c r="F1245" i="6" l="1"/>
  <c r="D1245" i="6"/>
  <c r="E1245" i="6" s="1"/>
  <c r="G1245" i="6" s="1"/>
  <c r="B1245" i="6"/>
  <c r="B1261" i="5"/>
  <c r="D1261" i="5"/>
  <c r="E1261" i="5" s="1"/>
  <c r="G1261" i="5" s="1"/>
  <c r="F1261" i="5" s="1"/>
  <c r="D1289" i="4"/>
  <c r="E1289" i="4" s="1"/>
  <c r="G1289" i="4" s="1"/>
  <c r="F1289" i="4" s="1"/>
  <c r="H1453" i="2"/>
  <c r="I1453" i="2" s="1"/>
  <c r="C1454" i="2" s="1"/>
  <c r="B1454" i="2" s="1"/>
  <c r="H1245" i="6" l="1"/>
  <c r="I1245" i="6" s="1"/>
  <c r="C1246" i="6" s="1"/>
  <c r="H1261" i="5"/>
  <c r="I1261" i="5" s="1"/>
  <c r="C1262" i="5" s="1"/>
  <c r="H1289" i="4"/>
  <c r="I1289" i="4" s="1"/>
  <c r="C1290" i="4" s="1"/>
  <c r="B1290" i="4" s="1"/>
  <c r="D1454" i="2"/>
  <c r="E1454" i="2" s="1"/>
  <c r="G1454" i="2" s="1"/>
  <c r="F1454" i="2" s="1"/>
  <c r="F1246" i="6" l="1"/>
  <c r="B1246" i="6"/>
  <c r="D1246" i="6"/>
  <c r="E1246" i="6" s="1"/>
  <c r="G1246" i="6" s="1"/>
  <c r="B1262" i="5"/>
  <c r="D1262" i="5"/>
  <c r="E1262" i="5" s="1"/>
  <c r="G1262" i="5" s="1"/>
  <c r="F1262" i="5" s="1"/>
  <c r="D1290" i="4"/>
  <c r="E1290" i="4" s="1"/>
  <c r="G1290" i="4" s="1"/>
  <c r="F1290" i="4" s="1"/>
  <c r="H1454" i="2"/>
  <c r="I1454" i="2" s="1"/>
  <c r="C1455" i="2" s="1"/>
  <c r="B1455" i="2" s="1"/>
  <c r="H1246" i="6" l="1"/>
  <c r="I1246" i="6" s="1"/>
  <c r="C1247" i="6" s="1"/>
  <c r="H1262" i="5"/>
  <c r="I1262" i="5" s="1"/>
  <c r="C1263" i="5" s="1"/>
  <c r="H1290" i="4"/>
  <c r="I1290" i="4" s="1"/>
  <c r="C1291" i="4" s="1"/>
  <c r="B1291" i="4" s="1"/>
  <c r="D1455" i="2"/>
  <c r="E1455" i="2" s="1"/>
  <c r="G1455" i="2" s="1"/>
  <c r="F1455" i="2" s="1"/>
  <c r="F1247" i="6" l="1"/>
  <c r="B1247" i="6"/>
  <c r="D1247" i="6"/>
  <c r="E1247" i="6" s="1"/>
  <c r="G1247" i="6" s="1"/>
  <c r="D1263" i="5"/>
  <c r="E1263" i="5" s="1"/>
  <c r="G1263" i="5" s="1"/>
  <c r="F1263" i="5" s="1"/>
  <c r="B1263" i="5"/>
  <c r="D1291" i="4"/>
  <c r="E1291" i="4" s="1"/>
  <c r="G1291" i="4" s="1"/>
  <c r="F1291" i="4" s="1"/>
  <c r="H1455" i="2"/>
  <c r="I1455" i="2" s="1"/>
  <c r="C1456" i="2" s="1"/>
  <c r="B1456" i="2" s="1"/>
  <c r="H1247" i="6" l="1"/>
  <c r="I1247" i="6" s="1"/>
  <c r="C1248" i="6" s="1"/>
  <c r="B1248" i="6" s="1"/>
  <c r="H1263" i="5"/>
  <c r="I1263" i="5" s="1"/>
  <c r="C1264" i="5" s="1"/>
  <c r="H1291" i="4"/>
  <c r="I1291" i="4" s="1"/>
  <c r="C1292" i="4" s="1"/>
  <c r="B1292" i="4" s="1"/>
  <c r="D1456" i="2"/>
  <c r="E1456" i="2" s="1"/>
  <c r="G1456" i="2" s="1"/>
  <c r="F1456" i="2" s="1"/>
  <c r="F1248" i="6" l="1"/>
  <c r="D1248" i="6"/>
  <c r="E1248" i="6" s="1"/>
  <c r="G1248" i="6" s="1"/>
  <c r="B1264" i="5"/>
  <c r="D1264" i="5"/>
  <c r="E1264" i="5" s="1"/>
  <c r="G1264" i="5" s="1"/>
  <c r="F1264" i="5" s="1"/>
  <c r="D1292" i="4"/>
  <c r="E1292" i="4" s="1"/>
  <c r="G1292" i="4" s="1"/>
  <c r="F1292" i="4" s="1"/>
  <c r="H1456" i="2"/>
  <c r="I1456" i="2" s="1"/>
  <c r="C1457" i="2" s="1"/>
  <c r="B1457" i="2" s="1"/>
  <c r="H1248" i="6" l="1"/>
  <c r="I1248" i="6" s="1"/>
  <c r="C1249" i="6" s="1"/>
  <c r="D1249" i="6" s="1"/>
  <c r="E1249" i="6" s="1"/>
  <c r="G1249" i="6" s="1"/>
  <c r="H1264" i="5"/>
  <c r="I1264" i="5" s="1"/>
  <c r="C1265" i="5" s="1"/>
  <c r="H1292" i="4"/>
  <c r="I1292" i="4" s="1"/>
  <c r="C1293" i="4" s="1"/>
  <c r="B1293" i="4" s="1"/>
  <c r="D1457" i="2"/>
  <c r="E1457" i="2" s="1"/>
  <c r="G1457" i="2" s="1"/>
  <c r="F1457" i="2" s="1"/>
  <c r="F1249" i="6" l="1"/>
  <c r="H1249" i="6" s="1"/>
  <c r="I1249" i="6" s="1"/>
  <c r="C1250" i="6" s="1"/>
  <c r="B1249" i="6"/>
  <c r="B1265" i="5"/>
  <c r="D1265" i="5"/>
  <c r="E1265" i="5" s="1"/>
  <c r="G1265" i="5" s="1"/>
  <c r="F1265" i="5" s="1"/>
  <c r="D1293" i="4"/>
  <c r="E1293" i="4" s="1"/>
  <c r="G1293" i="4" s="1"/>
  <c r="F1293" i="4" s="1"/>
  <c r="H1457" i="2"/>
  <c r="I1457" i="2" s="1"/>
  <c r="C1458" i="2" s="1"/>
  <c r="B1458" i="2" s="1"/>
  <c r="F1250" i="6" l="1"/>
  <c r="B1250" i="6"/>
  <c r="D1250" i="6"/>
  <c r="E1250" i="6" s="1"/>
  <c r="G1250" i="6" s="1"/>
  <c r="H1265" i="5"/>
  <c r="I1265" i="5" s="1"/>
  <c r="C1266" i="5" s="1"/>
  <c r="H1293" i="4"/>
  <c r="I1293" i="4" s="1"/>
  <c r="C1294" i="4" s="1"/>
  <c r="D1458" i="2"/>
  <c r="E1458" i="2" s="1"/>
  <c r="G1458" i="2" s="1"/>
  <c r="F1458" i="2" s="1"/>
  <c r="H1250" i="6" l="1"/>
  <c r="I1250" i="6" s="1"/>
  <c r="C1251" i="6" s="1"/>
  <c r="B1266" i="5"/>
  <c r="D1266" i="5"/>
  <c r="E1266" i="5" s="1"/>
  <c r="G1266" i="5" s="1"/>
  <c r="F1266" i="5" s="1"/>
  <c r="B1294" i="4"/>
  <c r="D1294" i="4"/>
  <c r="E1294" i="4" s="1"/>
  <c r="G1294" i="4" s="1"/>
  <c r="F1294" i="4" s="1"/>
  <c r="H1458" i="2"/>
  <c r="I1458" i="2" s="1"/>
  <c r="C1459" i="2" s="1"/>
  <c r="B1459" i="2" s="1"/>
  <c r="F1251" i="6" l="1"/>
  <c r="D1251" i="6"/>
  <c r="E1251" i="6" s="1"/>
  <c r="G1251" i="6" s="1"/>
  <c r="B1251" i="6"/>
  <c r="H1266" i="5"/>
  <c r="I1266" i="5" s="1"/>
  <c r="C1267" i="5" s="1"/>
  <c r="H1294" i="4"/>
  <c r="I1294" i="4" s="1"/>
  <c r="C1295" i="4" s="1"/>
  <c r="B1295" i="4" s="1"/>
  <c r="D1459" i="2"/>
  <c r="E1459" i="2" s="1"/>
  <c r="G1459" i="2" s="1"/>
  <c r="F1459" i="2" s="1"/>
  <c r="H1251" i="6" l="1"/>
  <c r="I1251" i="6" s="1"/>
  <c r="C1252" i="6" s="1"/>
  <c r="B1267" i="5"/>
  <c r="D1267" i="5"/>
  <c r="E1267" i="5" s="1"/>
  <c r="G1267" i="5" s="1"/>
  <c r="F1267" i="5" s="1"/>
  <c r="D1295" i="4"/>
  <c r="E1295" i="4" s="1"/>
  <c r="G1295" i="4" s="1"/>
  <c r="F1295" i="4" s="1"/>
  <c r="H1459" i="2"/>
  <c r="I1459" i="2" s="1"/>
  <c r="C1460" i="2" s="1"/>
  <c r="B1460" i="2" s="1"/>
  <c r="F1252" i="6" l="1"/>
  <c r="B1252" i="6"/>
  <c r="D1252" i="6"/>
  <c r="E1252" i="6" s="1"/>
  <c r="G1252" i="6" s="1"/>
  <c r="H1267" i="5"/>
  <c r="I1267" i="5" s="1"/>
  <c r="C1268" i="5" s="1"/>
  <c r="D1460" i="2"/>
  <c r="E1460" i="2" s="1"/>
  <c r="G1460" i="2" s="1"/>
  <c r="F1460" i="2" s="1"/>
  <c r="H1295" i="4"/>
  <c r="I1295" i="4" s="1"/>
  <c r="C1296" i="4" s="1"/>
  <c r="B1296" i="4" s="1"/>
  <c r="H1252" i="6" l="1"/>
  <c r="I1252" i="6" s="1"/>
  <c r="C1253" i="6" s="1"/>
  <c r="B1268" i="5"/>
  <c r="D1268" i="5"/>
  <c r="E1268" i="5" s="1"/>
  <c r="G1268" i="5" s="1"/>
  <c r="F1268" i="5" s="1"/>
  <c r="H1460" i="2"/>
  <c r="I1460" i="2" s="1"/>
  <c r="C1461" i="2" s="1"/>
  <c r="B1461" i="2" s="1"/>
  <c r="D1296" i="4"/>
  <c r="E1296" i="4" s="1"/>
  <c r="G1296" i="4" s="1"/>
  <c r="F1296" i="4" s="1"/>
  <c r="F1253" i="6" l="1"/>
  <c r="B1253" i="6"/>
  <c r="D1253" i="6"/>
  <c r="E1253" i="6" s="1"/>
  <c r="G1253" i="6" s="1"/>
  <c r="H1268" i="5"/>
  <c r="I1268" i="5" s="1"/>
  <c r="C1269" i="5" s="1"/>
  <c r="D1461" i="2"/>
  <c r="E1461" i="2" s="1"/>
  <c r="G1461" i="2" s="1"/>
  <c r="F1461" i="2" s="1"/>
  <c r="H1461" i="2" s="1"/>
  <c r="I1461" i="2" s="1"/>
  <c r="C1462" i="2" s="1"/>
  <c r="B1462" i="2" s="1"/>
  <c r="H1296" i="4"/>
  <c r="I1296" i="4" s="1"/>
  <c r="C1297" i="4" s="1"/>
  <c r="B1297" i="4" s="1"/>
  <c r="H1253" i="6" l="1"/>
  <c r="I1253" i="6" s="1"/>
  <c r="C1254" i="6" s="1"/>
  <c r="B1269" i="5"/>
  <c r="D1269" i="5"/>
  <c r="E1269" i="5" s="1"/>
  <c r="G1269" i="5" s="1"/>
  <c r="F1269" i="5" s="1"/>
  <c r="D1297" i="4"/>
  <c r="E1297" i="4" s="1"/>
  <c r="G1297" i="4" s="1"/>
  <c r="F1297" i="4" s="1"/>
  <c r="D1462" i="2"/>
  <c r="E1462" i="2" s="1"/>
  <c r="G1462" i="2" s="1"/>
  <c r="F1462" i="2" s="1"/>
  <c r="F1254" i="6" l="1"/>
  <c r="B1254" i="6"/>
  <c r="D1254" i="6"/>
  <c r="E1254" i="6" s="1"/>
  <c r="G1254" i="6" s="1"/>
  <c r="H1269" i="5"/>
  <c r="I1269" i="5" s="1"/>
  <c r="C1270" i="5" s="1"/>
  <c r="H1297" i="4"/>
  <c r="I1297" i="4" s="1"/>
  <c r="C1298" i="4" s="1"/>
  <c r="B1298" i="4" s="1"/>
  <c r="H1462" i="2"/>
  <c r="I1462" i="2" s="1"/>
  <c r="C1463" i="2" s="1"/>
  <c r="B1463" i="2" s="1"/>
  <c r="H1254" i="6" l="1"/>
  <c r="I1254" i="6" s="1"/>
  <c r="C1255" i="6" s="1"/>
  <c r="B1270" i="5"/>
  <c r="D1270" i="5"/>
  <c r="E1270" i="5" s="1"/>
  <c r="G1270" i="5" s="1"/>
  <c r="F1270" i="5" s="1"/>
  <c r="D1298" i="4"/>
  <c r="E1298" i="4" s="1"/>
  <c r="G1298" i="4" s="1"/>
  <c r="F1298" i="4" s="1"/>
  <c r="D1463" i="2"/>
  <c r="E1463" i="2" s="1"/>
  <c r="G1463" i="2" s="1"/>
  <c r="F1463" i="2" s="1"/>
  <c r="F1255" i="6" l="1"/>
  <c r="D1255" i="6"/>
  <c r="E1255" i="6" s="1"/>
  <c r="G1255" i="6" s="1"/>
  <c r="B1255" i="6"/>
  <c r="H1270" i="5"/>
  <c r="I1270" i="5" s="1"/>
  <c r="C1271" i="5" s="1"/>
  <c r="H1298" i="4"/>
  <c r="I1298" i="4" s="1"/>
  <c r="C1299" i="4" s="1"/>
  <c r="H1463" i="2"/>
  <c r="I1463" i="2" s="1"/>
  <c r="C1464" i="2" s="1"/>
  <c r="B1464" i="2" s="1"/>
  <c r="H1255" i="6" l="1"/>
  <c r="I1255" i="6" s="1"/>
  <c r="C1256" i="6" s="1"/>
  <c r="B1271" i="5"/>
  <c r="D1271" i="5"/>
  <c r="E1271" i="5" s="1"/>
  <c r="G1271" i="5" s="1"/>
  <c r="F1271" i="5" s="1"/>
  <c r="D1299" i="4"/>
  <c r="E1299" i="4" s="1"/>
  <c r="G1299" i="4" s="1"/>
  <c r="B1299" i="4"/>
  <c r="D1464" i="2"/>
  <c r="E1464" i="2" s="1"/>
  <c r="G1464" i="2" s="1"/>
  <c r="F1464" i="2" s="1"/>
  <c r="F1256" i="6" l="1"/>
  <c r="D1256" i="6"/>
  <c r="E1256" i="6" s="1"/>
  <c r="G1256" i="6" s="1"/>
  <c r="B1256" i="6"/>
  <c r="H1271" i="5"/>
  <c r="I1271" i="5" s="1"/>
  <c r="C1272" i="5" s="1"/>
  <c r="F1299" i="4"/>
  <c r="H1299" i="4" s="1"/>
  <c r="I1299" i="4" s="1"/>
  <c r="C1300" i="4" s="1"/>
  <c r="H1464" i="2"/>
  <c r="I1464" i="2" s="1"/>
  <c r="C1465" i="2" s="1"/>
  <c r="B1465" i="2" s="1"/>
  <c r="H1256" i="6" l="1"/>
  <c r="I1256" i="6" s="1"/>
  <c r="C1257" i="6" s="1"/>
  <c r="B1272" i="5"/>
  <c r="D1272" i="5"/>
  <c r="E1272" i="5" s="1"/>
  <c r="G1272" i="5" s="1"/>
  <c r="F1272" i="5" s="1"/>
  <c r="B1300" i="4"/>
  <c r="D1300" i="4"/>
  <c r="E1300" i="4" s="1"/>
  <c r="G1300" i="4" s="1"/>
  <c r="F1300" i="4" s="1"/>
  <c r="H1300" i="4" s="1"/>
  <c r="I1300" i="4" s="1"/>
  <c r="C1301" i="4" s="1"/>
  <c r="B1301" i="4" s="1"/>
  <c r="D1465" i="2"/>
  <c r="E1465" i="2" s="1"/>
  <c r="G1465" i="2" s="1"/>
  <c r="F1465" i="2" s="1"/>
  <c r="F1257" i="6" l="1"/>
  <c r="D1257" i="6"/>
  <c r="E1257" i="6" s="1"/>
  <c r="G1257" i="6" s="1"/>
  <c r="B1257" i="6"/>
  <c r="H1272" i="5"/>
  <c r="I1272" i="5" s="1"/>
  <c r="C1273" i="5" s="1"/>
  <c r="D1301" i="4"/>
  <c r="E1301" i="4" s="1"/>
  <c r="G1301" i="4" s="1"/>
  <c r="F1301" i="4" s="1"/>
  <c r="H1465" i="2"/>
  <c r="I1465" i="2" s="1"/>
  <c r="C1466" i="2" s="1"/>
  <c r="H1257" i="6" l="1"/>
  <c r="I1257" i="6" s="1"/>
  <c r="C1258" i="6" s="1"/>
  <c r="B1273" i="5"/>
  <c r="D1273" i="5"/>
  <c r="E1273" i="5" s="1"/>
  <c r="G1273" i="5" s="1"/>
  <c r="F1273" i="5" s="1"/>
  <c r="D1466" i="2"/>
  <c r="E1466" i="2" s="1"/>
  <c r="G1466" i="2" s="1"/>
  <c r="B1466" i="2"/>
  <c r="H1301" i="4"/>
  <c r="I1301" i="4" s="1"/>
  <c r="C1302" i="4" s="1"/>
  <c r="B1302" i="4" s="1"/>
  <c r="F1466" i="2"/>
  <c r="F1258" i="6" l="1"/>
  <c r="D1258" i="6"/>
  <c r="E1258" i="6" s="1"/>
  <c r="G1258" i="6" s="1"/>
  <c r="B1258" i="6"/>
  <c r="H1466" i="2"/>
  <c r="I1466" i="2" s="1"/>
  <c r="C1467" i="2" s="1"/>
  <c r="B1467" i="2" s="1"/>
  <c r="H1273" i="5"/>
  <c r="I1273" i="5" s="1"/>
  <c r="C1274" i="5" s="1"/>
  <c r="D1302" i="4"/>
  <c r="E1302" i="4" s="1"/>
  <c r="G1302" i="4" s="1"/>
  <c r="F1302" i="4" s="1"/>
  <c r="H1258" i="6" l="1"/>
  <c r="I1258" i="6" s="1"/>
  <c r="C1259" i="6" s="1"/>
  <c r="D1467" i="2"/>
  <c r="E1467" i="2" s="1"/>
  <c r="G1467" i="2" s="1"/>
  <c r="F1467" i="2" s="1"/>
  <c r="H1467" i="2" s="1"/>
  <c r="I1467" i="2" s="1"/>
  <c r="C1468" i="2" s="1"/>
  <c r="B1468" i="2" s="1"/>
  <c r="B1274" i="5"/>
  <c r="D1274" i="5"/>
  <c r="E1274" i="5" s="1"/>
  <c r="G1274" i="5" s="1"/>
  <c r="F1274" i="5" s="1"/>
  <c r="H1302" i="4"/>
  <c r="I1302" i="4" s="1"/>
  <c r="C1303" i="4" s="1"/>
  <c r="B1303" i="4" s="1"/>
  <c r="F1259" i="6" l="1"/>
  <c r="D1259" i="6"/>
  <c r="E1259" i="6" s="1"/>
  <c r="G1259" i="6" s="1"/>
  <c r="B1259" i="6"/>
  <c r="H1274" i="5"/>
  <c r="I1274" i="5" s="1"/>
  <c r="C1275" i="5" s="1"/>
  <c r="D1303" i="4"/>
  <c r="E1303" i="4" s="1"/>
  <c r="G1303" i="4" s="1"/>
  <c r="F1303" i="4" s="1"/>
  <c r="D1468" i="2"/>
  <c r="E1468" i="2" s="1"/>
  <c r="G1468" i="2" s="1"/>
  <c r="F1468" i="2" s="1"/>
  <c r="H1259" i="6" l="1"/>
  <c r="I1259" i="6" s="1"/>
  <c r="C1260" i="6" s="1"/>
  <c r="B1275" i="5"/>
  <c r="D1275" i="5"/>
  <c r="E1275" i="5" s="1"/>
  <c r="G1275" i="5" s="1"/>
  <c r="F1275" i="5" s="1"/>
  <c r="H1303" i="4"/>
  <c r="I1303" i="4" s="1"/>
  <c r="C1304" i="4" s="1"/>
  <c r="B1304" i="4" s="1"/>
  <c r="H1468" i="2"/>
  <c r="I1468" i="2" s="1"/>
  <c r="C1469" i="2" s="1"/>
  <c r="B1469" i="2" s="1"/>
  <c r="F1260" i="6" l="1"/>
  <c r="B1260" i="6"/>
  <c r="D1260" i="6"/>
  <c r="E1260" i="6" s="1"/>
  <c r="G1260" i="6" s="1"/>
  <c r="H1275" i="5"/>
  <c r="I1275" i="5" s="1"/>
  <c r="C1276" i="5" s="1"/>
  <c r="D1304" i="4"/>
  <c r="E1304" i="4" s="1"/>
  <c r="G1304" i="4" s="1"/>
  <c r="F1304" i="4" s="1"/>
  <c r="D1469" i="2"/>
  <c r="E1469" i="2" s="1"/>
  <c r="G1469" i="2" s="1"/>
  <c r="F1469" i="2" s="1"/>
  <c r="H1260" i="6" l="1"/>
  <c r="I1260" i="6" s="1"/>
  <c r="C1261" i="6" s="1"/>
  <c r="B1276" i="5"/>
  <c r="D1276" i="5"/>
  <c r="E1276" i="5" s="1"/>
  <c r="G1276" i="5" s="1"/>
  <c r="F1276" i="5" s="1"/>
  <c r="H1304" i="4"/>
  <c r="I1304" i="4" s="1"/>
  <c r="C1305" i="4" s="1"/>
  <c r="B1305" i="4" s="1"/>
  <c r="H1469" i="2"/>
  <c r="I1469" i="2" s="1"/>
  <c r="C1470" i="2" s="1"/>
  <c r="F1261" i="6" l="1"/>
  <c r="B1261" i="6"/>
  <c r="D1261" i="6"/>
  <c r="E1261" i="6" s="1"/>
  <c r="G1261" i="6" s="1"/>
  <c r="H1276" i="5"/>
  <c r="I1276" i="5" s="1"/>
  <c r="C1277" i="5" s="1"/>
  <c r="D1470" i="2"/>
  <c r="E1470" i="2" s="1"/>
  <c r="G1470" i="2" s="1"/>
  <c r="B1470" i="2"/>
  <c r="D1305" i="4"/>
  <c r="E1305" i="4" s="1"/>
  <c r="G1305" i="4" s="1"/>
  <c r="F1305" i="4" s="1"/>
  <c r="F1470" i="2"/>
  <c r="H1261" i="6" l="1"/>
  <c r="I1261" i="6" s="1"/>
  <c r="C1262" i="6" s="1"/>
  <c r="H1470" i="2"/>
  <c r="I1470" i="2" s="1"/>
  <c r="C1471" i="2" s="1"/>
  <c r="B1471" i="2" s="1"/>
  <c r="B1277" i="5"/>
  <c r="D1277" i="5"/>
  <c r="E1277" i="5" s="1"/>
  <c r="G1277" i="5" s="1"/>
  <c r="F1277" i="5" s="1"/>
  <c r="H1305" i="4"/>
  <c r="I1305" i="4" s="1"/>
  <c r="C1306" i="4" s="1"/>
  <c r="B1306" i="4" s="1"/>
  <c r="F1262" i="6" l="1"/>
  <c r="B1262" i="6"/>
  <c r="D1262" i="6"/>
  <c r="E1262" i="6" s="1"/>
  <c r="G1262" i="6" s="1"/>
  <c r="D1471" i="2"/>
  <c r="E1471" i="2" s="1"/>
  <c r="G1471" i="2" s="1"/>
  <c r="F1471" i="2" s="1"/>
  <c r="H1471" i="2" s="1"/>
  <c r="I1471" i="2" s="1"/>
  <c r="C1472" i="2" s="1"/>
  <c r="B1472" i="2" s="1"/>
  <c r="H1277" i="5"/>
  <c r="I1277" i="5" s="1"/>
  <c r="C1278" i="5" s="1"/>
  <c r="D1306" i="4"/>
  <c r="E1306" i="4" s="1"/>
  <c r="G1306" i="4" s="1"/>
  <c r="F1306" i="4" s="1"/>
  <c r="H1262" i="6" l="1"/>
  <c r="I1262" i="6" s="1"/>
  <c r="C1263" i="6" s="1"/>
  <c r="B1278" i="5"/>
  <c r="D1278" i="5"/>
  <c r="E1278" i="5" s="1"/>
  <c r="G1278" i="5" s="1"/>
  <c r="F1278" i="5" s="1"/>
  <c r="H1306" i="4"/>
  <c r="I1306" i="4" s="1"/>
  <c r="C1307" i="4" s="1"/>
  <c r="B1307" i="4" s="1"/>
  <c r="D1472" i="2"/>
  <c r="E1472" i="2" s="1"/>
  <c r="G1472" i="2" s="1"/>
  <c r="F1472" i="2" s="1"/>
  <c r="F1263" i="6" l="1"/>
  <c r="B1263" i="6"/>
  <c r="D1263" i="6"/>
  <c r="E1263" i="6" s="1"/>
  <c r="G1263" i="6" s="1"/>
  <c r="H1278" i="5"/>
  <c r="I1278" i="5" s="1"/>
  <c r="C1279" i="5" s="1"/>
  <c r="D1307" i="4"/>
  <c r="E1307" i="4" s="1"/>
  <c r="G1307" i="4" s="1"/>
  <c r="F1307" i="4" s="1"/>
  <c r="H1472" i="2"/>
  <c r="I1472" i="2" s="1"/>
  <c r="C1473" i="2" s="1"/>
  <c r="B1473" i="2" s="1"/>
  <c r="H1263" i="6" l="1"/>
  <c r="I1263" i="6" s="1"/>
  <c r="C1264" i="6" s="1"/>
  <c r="B1279" i="5"/>
  <c r="D1279" i="5"/>
  <c r="E1279" i="5" s="1"/>
  <c r="G1279" i="5" s="1"/>
  <c r="F1279" i="5" s="1"/>
  <c r="H1307" i="4"/>
  <c r="I1307" i="4" s="1"/>
  <c r="C1308" i="4" s="1"/>
  <c r="D1473" i="2"/>
  <c r="E1473" i="2" s="1"/>
  <c r="G1473" i="2" s="1"/>
  <c r="F1264" i="6" l="1"/>
  <c r="D1264" i="6"/>
  <c r="E1264" i="6" s="1"/>
  <c r="G1264" i="6" s="1"/>
  <c r="B1264" i="6"/>
  <c r="H1279" i="5"/>
  <c r="I1279" i="5" s="1"/>
  <c r="C1280" i="5" s="1"/>
  <c r="F1473" i="2"/>
  <c r="H1473" i="2" s="1"/>
  <c r="I1473" i="2" s="1"/>
  <c r="C1474" i="2" s="1"/>
  <c r="B1474" i="2" s="1"/>
  <c r="B1308" i="4"/>
  <c r="D1308" i="4"/>
  <c r="E1308" i="4" s="1"/>
  <c r="G1308" i="4" s="1"/>
  <c r="F1308" i="4" s="1"/>
  <c r="H1264" i="6" l="1"/>
  <c r="I1264" i="6" s="1"/>
  <c r="C1265" i="6" s="1"/>
  <c r="B1280" i="5"/>
  <c r="D1280" i="5"/>
  <c r="E1280" i="5" s="1"/>
  <c r="G1280" i="5" s="1"/>
  <c r="F1280" i="5" s="1"/>
  <c r="D1474" i="2"/>
  <c r="E1474" i="2" s="1"/>
  <c r="G1474" i="2" s="1"/>
  <c r="F1474" i="2" s="1"/>
  <c r="H1474" i="2" s="1"/>
  <c r="I1474" i="2" s="1"/>
  <c r="C1475" i="2" s="1"/>
  <c r="B1475" i="2" s="1"/>
  <c r="H1308" i="4"/>
  <c r="I1308" i="4" s="1"/>
  <c r="C1309" i="4" s="1"/>
  <c r="B1309" i="4" s="1"/>
  <c r="F1265" i="6" l="1"/>
  <c r="D1265" i="6"/>
  <c r="E1265" i="6" s="1"/>
  <c r="G1265" i="6" s="1"/>
  <c r="B1265" i="6"/>
  <c r="H1280" i="5"/>
  <c r="I1280" i="5" s="1"/>
  <c r="C1281" i="5" s="1"/>
  <c r="D1309" i="4"/>
  <c r="E1309" i="4" s="1"/>
  <c r="G1309" i="4" s="1"/>
  <c r="F1309" i="4" s="1"/>
  <c r="H1309" i="4" s="1"/>
  <c r="I1309" i="4" s="1"/>
  <c r="C1310" i="4" s="1"/>
  <c r="B1310" i="4" s="1"/>
  <c r="D1475" i="2"/>
  <c r="E1475" i="2" s="1"/>
  <c r="G1475" i="2" s="1"/>
  <c r="F1475" i="2" s="1"/>
  <c r="H1265" i="6" l="1"/>
  <c r="I1265" i="6" s="1"/>
  <c r="C1266" i="6" s="1"/>
  <c r="D1281" i="5"/>
  <c r="E1281" i="5" s="1"/>
  <c r="G1281" i="5" s="1"/>
  <c r="F1281" i="5" s="1"/>
  <c r="B1281" i="5"/>
  <c r="D1310" i="4"/>
  <c r="E1310" i="4" s="1"/>
  <c r="G1310" i="4" s="1"/>
  <c r="F1310" i="4" s="1"/>
  <c r="H1475" i="2"/>
  <c r="I1475" i="2" s="1"/>
  <c r="C1476" i="2" s="1"/>
  <c r="B1476" i="2" s="1"/>
  <c r="F1266" i="6" l="1"/>
  <c r="D1266" i="6"/>
  <c r="E1266" i="6" s="1"/>
  <c r="G1266" i="6" s="1"/>
  <c r="B1266" i="6"/>
  <c r="H1281" i="5"/>
  <c r="I1281" i="5" s="1"/>
  <c r="C1282" i="5" s="1"/>
  <c r="H1310" i="4"/>
  <c r="I1310" i="4" s="1"/>
  <c r="C1311" i="4" s="1"/>
  <c r="B1311" i="4" s="1"/>
  <c r="D1476" i="2"/>
  <c r="E1476" i="2" s="1"/>
  <c r="G1476" i="2" s="1"/>
  <c r="F1476" i="2" s="1"/>
  <c r="H1266" i="6" l="1"/>
  <c r="I1266" i="6" s="1"/>
  <c r="C1267" i="6" s="1"/>
  <c r="B1282" i="5"/>
  <c r="D1282" i="5"/>
  <c r="E1282" i="5" s="1"/>
  <c r="G1282" i="5" s="1"/>
  <c r="F1282" i="5" s="1"/>
  <c r="D1311" i="4"/>
  <c r="E1311" i="4" s="1"/>
  <c r="G1311" i="4" s="1"/>
  <c r="F1311" i="4" s="1"/>
  <c r="H1476" i="2"/>
  <c r="I1476" i="2" s="1"/>
  <c r="C1477" i="2" s="1"/>
  <c r="B1477" i="2" s="1"/>
  <c r="F1267" i="6" l="1"/>
  <c r="B1267" i="6"/>
  <c r="D1267" i="6"/>
  <c r="E1267" i="6" s="1"/>
  <c r="G1267" i="6" s="1"/>
  <c r="H1282" i="5"/>
  <c r="I1282" i="5" s="1"/>
  <c r="C1283" i="5" s="1"/>
  <c r="H1311" i="4"/>
  <c r="I1311" i="4" s="1"/>
  <c r="C1312" i="4" s="1"/>
  <c r="B1312" i="4" s="1"/>
  <c r="D1477" i="2"/>
  <c r="E1477" i="2" s="1"/>
  <c r="G1477" i="2" s="1"/>
  <c r="F1477" i="2" s="1"/>
  <c r="H1267" i="6" l="1"/>
  <c r="I1267" i="6" s="1"/>
  <c r="C1268" i="6" s="1"/>
  <c r="D1283" i="5"/>
  <c r="E1283" i="5" s="1"/>
  <c r="G1283" i="5" s="1"/>
  <c r="F1283" i="5" s="1"/>
  <c r="B1283" i="5"/>
  <c r="D1312" i="4"/>
  <c r="E1312" i="4" s="1"/>
  <c r="G1312" i="4" s="1"/>
  <c r="F1312" i="4" s="1"/>
  <c r="H1477" i="2"/>
  <c r="I1477" i="2" s="1"/>
  <c r="C1478" i="2" s="1"/>
  <c r="B1478" i="2" s="1"/>
  <c r="F1268" i="6" l="1"/>
  <c r="D1268" i="6"/>
  <c r="E1268" i="6" s="1"/>
  <c r="G1268" i="6" s="1"/>
  <c r="B1268" i="6"/>
  <c r="H1283" i="5"/>
  <c r="I1283" i="5" s="1"/>
  <c r="C1284" i="5" s="1"/>
  <c r="H1312" i="4"/>
  <c r="I1312" i="4" s="1"/>
  <c r="C1313" i="4" s="1"/>
  <c r="B1313" i="4" s="1"/>
  <c r="D1478" i="2"/>
  <c r="E1478" i="2" s="1"/>
  <c r="G1478" i="2" s="1"/>
  <c r="F1478" i="2" s="1"/>
  <c r="H1268" i="6" l="1"/>
  <c r="I1268" i="6" s="1"/>
  <c r="C1269" i="6" s="1"/>
  <c r="D1284" i="5"/>
  <c r="E1284" i="5" s="1"/>
  <c r="G1284" i="5" s="1"/>
  <c r="F1284" i="5" s="1"/>
  <c r="B1284" i="5"/>
  <c r="H1478" i="2"/>
  <c r="I1478" i="2" s="1"/>
  <c r="C1479" i="2" s="1"/>
  <c r="B1479" i="2" s="1"/>
  <c r="D1313" i="4"/>
  <c r="E1313" i="4" s="1"/>
  <c r="G1313" i="4" s="1"/>
  <c r="F1313" i="4" s="1"/>
  <c r="F1269" i="6" l="1"/>
  <c r="B1269" i="6"/>
  <c r="D1269" i="6"/>
  <c r="E1269" i="6" s="1"/>
  <c r="G1269" i="6" s="1"/>
  <c r="H1284" i="5"/>
  <c r="I1284" i="5" s="1"/>
  <c r="C1285" i="5" s="1"/>
  <c r="D1479" i="2"/>
  <c r="E1479" i="2" s="1"/>
  <c r="G1479" i="2" s="1"/>
  <c r="F1479" i="2" s="1"/>
  <c r="H1479" i="2" s="1"/>
  <c r="I1479" i="2" s="1"/>
  <c r="C1480" i="2" s="1"/>
  <c r="B1480" i="2" s="1"/>
  <c r="H1313" i="4"/>
  <c r="I1313" i="4" s="1"/>
  <c r="C1314" i="4" s="1"/>
  <c r="B1314" i="4" s="1"/>
  <c r="H1269" i="6" l="1"/>
  <c r="I1269" i="6" s="1"/>
  <c r="C1270" i="6" s="1"/>
  <c r="D1285" i="5"/>
  <c r="E1285" i="5" s="1"/>
  <c r="G1285" i="5" s="1"/>
  <c r="F1285" i="5" s="1"/>
  <c r="B1285" i="5"/>
  <c r="D1314" i="4"/>
  <c r="E1314" i="4" s="1"/>
  <c r="G1314" i="4" s="1"/>
  <c r="F1314" i="4" s="1"/>
  <c r="D1480" i="2"/>
  <c r="E1480" i="2" s="1"/>
  <c r="G1480" i="2" s="1"/>
  <c r="F1480" i="2" s="1"/>
  <c r="F1270" i="6" l="1"/>
  <c r="D1270" i="6"/>
  <c r="E1270" i="6" s="1"/>
  <c r="G1270" i="6" s="1"/>
  <c r="B1270" i="6"/>
  <c r="H1285" i="5"/>
  <c r="I1285" i="5" s="1"/>
  <c r="C1286" i="5" s="1"/>
  <c r="H1314" i="4"/>
  <c r="I1314" i="4" s="1"/>
  <c r="C1315" i="4" s="1"/>
  <c r="B1315" i="4" s="1"/>
  <c r="H1480" i="2"/>
  <c r="I1480" i="2" s="1"/>
  <c r="C1481" i="2" s="1"/>
  <c r="B1481" i="2" s="1"/>
  <c r="H1270" i="6" l="1"/>
  <c r="I1270" i="6" s="1"/>
  <c r="C1271" i="6" s="1"/>
  <c r="B1286" i="5"/>
  <c r="D1286" i="5"/>
  <c r="E1286" i="5" s="1"/>
  <c r="G1286" i="5" s="1"/>
  <c r="F1286" i="5" s="1"/>
  <c r="D1315" i="4"/>
  <c r="E1315" i="4" s="1"/>
  <c r="G1315" i="4" s="1"/>
  <c r="F1315" i="4" s="1"/>
  <c r="D1481" i="2"/>
  <c r="E1481" i="2" s="1"/>
  <c r="G1481" i="2" s="1"/>
  <c r="F1481" i="2" s="1"/>
  <c r="F1271" i="6" l="1"/>
  <c r="D1271" i="6"/>
  <c r="E1271" i="6" s="1"/>
  <c r="G1271" i="6" s="1"/>
  <c r="B1271" i="6"/>
  <c r="H1286" i="5"/>
  <c r="I1286" i="5" s="1"/>
  <c r="C1287" i="5" s="1"/>
  <c r="H1315" i="4"/>
  <c r="I1315" i="4" s="1"/>
  <c r="C1316" i="4" s="1"/>
  <c r="B1316" i="4" s="1"/>
  <c r="H1481" i="2"/>
  <c r="I1481" i="2" s="1"/>
  <c r="C1482" i="2" s="1"/>
  <c r="B1482" i="2" s="1"/>
  <c r="H1271" i="6" l="1"/>
  <c r="I1271" i="6" s="1"/>
  <c r="C1272" i="6" s="1"/>
  <c r="B1287" i="5"/>
  <c r="D1287" i="5"/>
  <c r="E1287" i="5" s="1"/>
  <c r="G1287" i="5" s="1"/>
  <c r="F1287" i="5" s="1"/>
  <c r="D1316" i="4"/>
  <c r="E1316" i="4" s="1"/>
  <c r="G1316" i="4" s="1"/>
  <c r="F1316" i="4" s="1"/>
  <c r="D1482" i="2"/>
  <c r="E1482" i="2" s="1"/>
  <c r="G1482" i="2" s="1"/>
  <c r="F1482" i="2" s="1"/>
  <c r="F1272" i="6" l="1"/>
  <c r="B1272" i="6"/>
  <c r="D1272" i="6"/>
  <c r="E1272" i="6" s="1"/>
  <c r="G1272" i="6" s="1"/>
  <c r="H1287" i="5"/>
  <c r="I1287" i="5" s="1"/>
  <c r="C1288" i="5" s="1"/>
  <c r="H1316" i="4"/>
  <c r="I1316" i="4" s="1"/>
  <c r="C1317" i="4" s="1"/>
  <c r="B1317" i="4" s="1"/>
  <c r="H1482" i="2"/>
  <c r="I1482" i="2" s="1"/>
  <c r="C1483" i="2" s="1"/>
  <c r="B1483" i="2" s="1"/>
  <c r="H1272" i="6" l="1"/>
  <c r="I1272" i="6" s="1"/>
  <c r="C1273" i="6" s="1"/>
  <c r="B1288" i="5"/>
  <c r="D1288" i="5"/>
  <c r="E1288" i="5" s="1"/>
  <c r="G1288" i="5" s="1"/>
  <c r="F1288" i="5" s="1"/>
  <c r="D1317" i="4"/>
  <c r="E1317" i="4" s="1"/>
  <c r="G1317" i="4" s="1"/>
  <c r="F1317" i="4" s="1"/>
  <c r="D1483" i="2"/>
  <c r="E1483" i="2" s="1"/>
  <c r="G1483" i="2" s="1"/>
  <c r="F1483" i="2" s="1"/>
  <c r="F1273" i="6" l="1"/>
  <c r="D1273" i="6"/>
  <c r="E1273" i="6" s="1"/>
  <c r="G1273" i="6" s="1"/>
  <c r="B1273" i="6"/>
  <c r="H1288" i="5"/>
  <c r="I1288" i="5" s="1"/>
  <c r="C1289" i="5" s="1"/>
  <c r="H1317" i="4"/>
  <c r="I1317" i="4" s="1"/>
  <c r="C1318" i="4" s="1"/>
  <c r="B1318" i="4" s="1"/>
  <c r="H1483" i="2"/>
  <c r="I1483" i="2" s="1"/>
  <c r="C1484" i="2" s="1"/>
  <c r="B1484" i="2" s="1"/>
  <c r="H1273" i="6" l="1"/>
  <c r="I1273" i="6" s="1"/>
  <c r="C1274" i="6" s="1"/>
  <c r="B1289" i="5"/>
  <c r="D1289" i="5"/>
  <c r="E1289" i="5" s="1"/>
  <c r="G1289" i="5" s="1"/>
  <c r="F1289" i="5" s="1"/>
  <c r="D1318" i="4"/>
  <c r="E1318" i="4" s="1"/>
  <c r="G1318" i="4" s="1"/>
  <c r="F1318" i="4" s="1"/>
  <c r="D1484" i="2"/>
  <c r="E1484" i="2" s="1"/>
  <c r="G1484" i="2" s="1"/>
  <c r="F1484" i="2" s="1"/>
  <c r="F1274" i="6" l="1"/>
  <c r="B1274" i="6"/>
  <c r="D1274" i="6"/>
  <c r="E1274" i="6" s="1"/>
  <c r="G1274" i="6" s="1"/>
  <c r="H1289" i="5"/>
  <c r="I1289" i="5" s="1"/>
  <c r="C1290" i="5" s="1"/>
  <c r="H1318" i="4"/>
  <c r="I1318" i="4" s="1"/>
  <c r="C1319" i="4" s="1"/>
  <c r="B1319" i="4" s="1"/>
  <c r="H1484" i="2"/>
  <c r="I1484" i="2" s="1"/>
  <c r="C1485" i="2" s="1"/>
  <c r="B1485" i="2" s="1"/>
  <c r="H1274" i="6" l="1"/>
  <c r="I1274" i="6" s="1"/>
  <c r="C1275" i="6" s="1"/>
  <c r="B1290" i="5"/>
  <c r="D1290" i="5"/>
  <c r="E1290" i="5" s="1"/>
  <c r="G1290" i="5" s="1"/>
  <c r="F1290" i="5" s="1"/>
  <c r="D1319" i="4"/>
  <c r="E1319" i="4" s="1"/>
  <c r="G1319" i="4" s="1"/>
  <c r="F1319" i="4" s="1"/>
  <c r="H1319" i="4" s="1"/>
  <c r="I1319" i="4" s="1"/>
  <c r="C1320" i="4" s="1"/>
  <c r="B1320" i="4" s="1"/>
  <c r="D1485" i="2"/>
  <c r="E1485" i="2" s="1"/>
  <c r="G1485" i="2" s="1"/>
  <c r="F1485" i="2" s="1"/>
  <c r="F1275" i="6" l="1"/>
  <c r="D1275" i="6"/>
  <c r="E1275" i="6" s="1"/>
  <c r="G1275" i="6" s="1"/>
  <c r="B1275" i="6"/>
  <c r="H1290" i="5"/>
  <c r="I1290" i="5" s="1"/>
  <c r="C1291" i="5" s="1"/>
  <c r="D1320" i="4"/>
  <c r="E1320" i="4" s="1"/>
  <c r="G1320" i="4" s="1"/>
  <c r="F1320" i="4" s="1"/>
  <c r="H1485" i="2"/>
  <c r="I1485" i="2" s="1"/>
  <c r="C1486" i="2" s="1"/>
  <c r="B1486" i="2" s="1"/>
  <c r="H1275" i="6" l="1"/>
  <c r="I1275" i="6" s="1"/>
  <c r="C1276" i="6" s="1"/>
  <c r="D1291" i="5"/>
  <c r="E1291" i="5" s="1"/>
  <c r="G1291" i="5" s="1"/>
  <c r="F1291" i="5" s="1"/>
  <c r="H1291" i="5" s="1"/>
  <c r="I1291" i="5" s="1"/>
  <c r="C1292" i="5" s="1"/>
  <c r="B1291" i="5"/>
  <c r="H1320" i="4"/>
  <c r="I1320" i="4" s="1"/>
  <c r="C1321" i="4" s="1"/>
  <c r="B1321" i="4" s="1"/>
  <c r="D1486" i="2"/>
  <c r="E1486" i="2" s="1"/>
  <c r="G1486" i="2" s="1"/>
  <c r="F1486" i="2" s="1"/>
  <c r="F1276" i="6" l="1"/>
  <c r="B1276" i="6"/>
  <c r="D1276" i="6"/>
  <c r="E1276" i="6" s="1"/>
  <c r="G1276" i="6" s="1"/>
  <c r="B1292" i="5"/>
  <c r="D1292" i="5"/>
  <c r="E1292" i="5" s="1"/>
  <c r="G1292" i="5" s="1"/>
  <c r="F1292" i="5" s="1"/>
  <c r="D1321" i="4"/>
  <c r="E1321" i="4" s="1"/>
  <c r="G1321" i="4" s="1"/>
  <c r="F1321" i="4" s="1"/>
  <c r="H1486" i="2"/>
  <c r="I1486" i="2" s="1"/>
  <c r="C1487" i="2" s="1"/>
  <c r="H1276" i="6" l="1"/>
  <c r="I1276" i="6" s="1"/>
  <c r="C1277" i="6" s="1"/>
  <c r="H1292" i="5"/>
  <c r="I1292" i="5" s="1"/>
  <c r="C1293" i="5" s="1"/>
  <c r="D1487" i="2"/>
  <c r="E1487" i="2" s="1"/>
  <c r="G1487" i="2" s="1"/>
  <c r="B1487" i="2"/>
  <c r="F1487" i="2"/>
  <c r="H1321" i="4"/>
  <c r="I1321" i="4" s="1"/>
  <c r="C1322" i="4" s="1"/>
  <c r="B1322" i="4" s="1"/>
  <c r="F1277" i="6" l="1"/>
  <c r="B1277" i="6"/>
  <c r="D1277" i="6"/>
  <c r="E1277" i="6" s="1"/>
  <c r="G1277" i="6" s="1"/>
  <c r="H1487" i="2"/>
  <c r="I1487" i="2" s="1"/>
  <c r="C1488" i="2" s="1"/>
  <c r="B1488" i="2" s="1"/>
  <c r="B1293" i="5"/>
  <c r="D1293" i="5"/>
  <c r="E1293" i="5" s="1"/>
  <c r="G1293" i="5" s="1"/>
  <c r="F1293" i="5" s="1"/>
  <c r="D1322" i="4"/>
  <c r="E1322" i="4" s="1"/>
  <c r="G1322" i="4" s="1"/>
  <c r="F1322" i="4" s="1"/>
  <c r="H1277" i="6" l="1"/>
  <c r="I1277" i="6" s="1"/>
  <c r="C1278" i="6" s="1"/>
  <c r="D1488" i="2"/>
  <c r="E1488" i="2" s="1"/>
  <c r="G1488" i="2" s="1"/>
  <c r="F1488" i="2" s="1"/>
  <c r="H1488" i="2" s="1"/>
  <c r="I1488" i="2" s="1"/>
  <c r="C1489" i="2" s="1"/>
  <c r="B1489" i="2" s="1"/>
  <c r="H1293" i="5"/>
  <c r="I1293" i="5" s="1"/>
  <c r="C1294" i="5" s="1"/>
  <c r="H1322" i="4"/>
  <c r="I1322" i="4" s="1"/>
  <c r="C1323" i="4" s="1"/>
  <c r="B1323" i="4" s="1"/>
  <c r="F1278" i="6" l="1"/>
  <c r="D1278" i="6"/>
  <c r="E1278" i="6" s="1"/>
  <c r="G1278" i="6" s="1"/>
  <c r="B1278" i="6"/>
  <c r="B1294" i="5"/>
  <c r="D1294" i="5"/>
  <c r="E1294" i="5" s="1"/>
  <c r="G1294" i="5" s="1"/>
  <c r="F1294" i="5" s="1"/>
  <c r="D1323" i="4"/>
  <c r="E1323" i="4" s="1"/>
  <c r="G1323" i="4" s="1"/>
  <c r="F1323" i="4" s="1"/>
  <c r="D1489" i="2"/>
  <c r="E1489" i="2" s="1"/>
  <c r="G1489" i="2" s="1"/>
  <c r="F1489" i="2" s="1"/>
  <c r="H1278" i="6" l="1"/>
  <c r="I1278" i="6" s="1"/>
  <c r="C1279" i="6" s="1"/>
  <c r="H1294" i="5"/>
  <c r="I1294" i="5" s="1"/>
  <c r="C1295" i="5" s="1"/>
  <c r="H1323" i="4"/>
  <c r="I1323" i="4" s="1"/>
  <c r="C1324" i="4" s="1"/>
  <c r="B1324" i="4" s="1"/>
  <c r="H1489" i="2"/>
  <c r="I1489" i="2" s="1"/>
  <c r="C1490" i="2" s="1"/>
  <c r="B1490" i="2" s="1"/>
  <c r="F1279" i="6" l="1"/>
  <c r="D1279" i="6"/>
  <c r="E1279" i="6" s="1"/>
  <c r="G1279" i="6" s="1"/>
  <c r="B1279" i="6"/>
  <c r="B1295" i="5"/>
  <c r="D1295" i="5"/>
  <c r="E1295" i="5" s="1"/>
  <c r="G1295" i="5" s="1"/>
  <c r="F1295" i="5" s="1"/>
  <c r="D1324" i="4"/>
  <c r="E1324" i="4" s="1"/>
  <c r="G1324" i="4" s="1"/>
  <c r="F1324" i="4" s="1"/>
  <c r="D1490" i="2"/>
  <c r="E1490" i="2" s="1"/>
  <c r="G1490" i="2" s="1"/>
  <c r="F1490" i="2" s="1"/>
  <c r="H1279" i="6" l="1"/>
  <c r="I1279" i="6" s="1"/>
  <c r="C1280" i="6" s="1"/>
  <c r="H1295" i="5"/>
  <c r="I1295" i="5" s="1"/>
  <c r="C1296" i="5" s="1"/>
  <c r="H1324" i="4"/>
  <c r="I1324" i="4" s="1"/>
  <c r="C1325" i="4" s="1"/>
  <c r="H1490" i="2"/>
  <c r="I1490" i="2" s="1"/>
  <c r="C1491" i="2" s="1"/>
  <c r="B1491" i="2" s="1"/>
  <c r="F1280" i="6" l="1"/>
  <c r="D1280" i="6"/>
  <c r="E1280" i="6" s="1"/>
  <c r="G1280" i="6" s="1"/>
  <c r="B1280" i="6"/>
  <c r="B1296" i="5"/>
  <c r="D1296" i="5"/>
  <c r="E1296" i="5" s="1"/>
  <c r="G1296" i="5" s="1"/>
  <c r="F1296" i="5" s="1"/>
  <c r="D1325" i="4"/>
  <c r="E1325" i="4" s="1"/>
  <c r="G1325" i="4" s="1"/>
  <c r="F1325" i="4" s="1"/>
  <c r="B1325" i="4"/>
  <c r="D1491" i="2"/>
  <c r="E1491" i="2" s="1"/>
  <c r="G1491" i="2" s="1"/>
  <c r="F1491" i="2" s="1"/>
  <c r="H1280" i="6" l="1"/>
  <c r="I1280" i="6" s="1"/>
  <c r="C1281" i="6" s="1"/>
  <c r="H1296" i="5"/>
  <c r="I1296" i="5" s="1"/>
  <c r="C1297" i="5" s="1"/>
  <c r="H1325" i="4"/>
  <c r="I1325" i="4" s="1"/>
  <c r="C1326" i="4" s="1"/>
  <c r="B1326" i="4" s="1"/>
  <c r="H1491" i="2"/>
  <c r="I1491" i="2" s="1"/>
  <c r="C1492" i="2" s="1"/>
  <c r="B1492" i="2" s="1"/>
  <c r="F1281" i="6" l="1"/>
  <c r="B1281" i="6"/>
  <c r="D1281" i="6"/>
  <c r="E1281" i="6" s="1"/>
  <c r="G1281" i="6" s="1"/>
  <c r="D1297" i="5"/>
  <c r="E1297" i="5" s="1"/>
  <c r="G1297" i="5" s="1"/>
  <c r="F1297" i="5" s="1"/>
  <c r="B1297" i="5"/>
  <c r="D1326" i="4"/>
  <c r="E1326" i="4" s="1"/>
  <c r="G1326" i="4" s="1"/>
  <c r="F1326" i="4" s="1"/>
  <c r="D1492" i="2"/>
  <c r="E1492" i="2" s="1"/>
  <c r="G1492" i="2" s="1"/>
  <c r="F1492" i="2" s="1"/>
  <c r="H1281" i="6" l="1"/>
  <c r="I1281" i="6" s="1"/>
  <c r="C1282" i="6" s="1"/>
  <c r="H1297" i="5"/>
  <c r="I1297" i="5" s="1"/>
  <c r="C1298" i="5" s="1"/>
  <c r="H1326" i="4"/>
  <c r="I1326" i="4" s="1"/>
  <c r="C1327" i="4" s="1"/>
  <c r="B1327" i="4" s="1"/>
  <c r="H1492" i="2"/>
  <c r="I1492" i="2" s="1"/>
  <c r="C1493" i="2" s="1"/>
  <c r="B1493" i="2" s="1"/>
  <c r="F1282" i="6" l="1"/>
  <c r="B1282" i="6"/>
  <c r="D1282" i="6"/>
  <c r="E1282" i="6" s="1"/>
  <c r="G1282" i="6" s="1"/>
  <c r="B1298" i="5"/>
  <c r="D1298" i="5"/>
  <c r="E1298" i="5" s="1"/>
  <c r="G1298" i="5" s="1"/>
  <c r="F1298" i="5" s="1"/>
  <c r="D1327" i="4"/>
  <c r="E1327" i="4" s="1"/>
  <c r="G1327" i="4" s="1"/>
  <c r="F1327" i="4" s="1"/>
  <c r="D1493" i="2"/>
  <c r="E1493" i="2" s="1"/>
  <c r="G1493" i="2" s="1"/>
  <c r="H1282" i="6" l="1"/>
  <c r="I1282" i="6" s="1"/>
  <c r="C1283" i="6" s="1"/>
  <c r="H1298" i="5"/>
  <c r="I1298" i="5" s="1"/>
  <c r="C1299" i="5" s="1"/>
  <c r="F1493" i="2"/>
  <c r="H1493" i="2" s="1"/>
  <c r="I1493" i="2" s="1"/>
  <c r="C1494" i="2" s="1"/>
  <c r="B1494" i="2" s="1"/>
  <c r="H1327" i="4"/>
  <c r="I1327" i="4" s="1"/>
  <c r="C1328" i="4" s="1"/>
  <c r="B1328" i="4" s="1"/>
  <c r="F1283" i="6" l="1"/>
  <c r="B1283" i="6"/>
  <c r="D1283" i="6"/>
  <c r="E1283" i="6" s="1"/>
  <c r="G1283" i="6" s="1"/>
  <c r="D1299" i="5"/>
  <c r="E1299" i="5" s="1"/>
  <c r="G1299" i="5" s="1"/>
  <c r="F1299" i="5" s="1"/>
  <c r="B1299" i="5"/>
  <c r="D1494" i="2"/>
  <c r="E1494" i="2" s="1"/>
  <c r="G1494" i="2" s="1"/>
  <c r="F1494" i="2" s="1"/>
  <c r="H1494" i="2" s="1"/>
  <c r="I1494" i="2" s="1"/>
  <c r="C1495" i="2" s="1"/>
  <c r="B1495" i="2" s="1"/>
  <c r="D1328" i="4"/>
  <c r="E1328" i="4" s="1"/>
  <c r="G1328" i="4" s="1"/>
  <c r="F1328" i="4" s="1"/>
  <c r="H1283" i="6" l="1"/>
  <c r="I1283" i="6" s="1"/>
  <c r="C1284" i="6" s="1"/>
  <c r="H1299" i="5"/>
  <c r="I1299" i="5" s="1"/>
  <c r="C1300" i="5" s="1"/>
  <c r="H1328" i="4"/>
  <c r="I1328" i="4" s="1"/>
  <c r="C1329" i="4" s="1"/>
  <c r="B1329" i="4" s="1"/>
  <c r="D1495" i="2"/>
  <c r="E1495" i="2" s="1"/>
  <c r="G1495" i="2" s="1"/>
  <c r="F1495" i="2" s="1"/>
  <c r="F1284" i="6" l="1"/>
  <c r="D1284" i="6"/>
  <c r="E1284" i="6" s="1"/>
  <c r="G1284" i="6" s="1"/>
  <c r="B1284" i="6"/>
  <c r="B1300" i="5"/>
  <c r="D1300" i="5"/>
  <c r="E1300" i="5" s="1"/>
  <c r="G1300" i="5" s="1"/>
  <c r="F1300" i="5" s="1"/>
  <c r="D1329" i="4"/>
  <c r="E1329" i="4" s="1"/>
  <c r="G1329" i="4" s="1"/>
  <c r="F1329" i="4" s="1"/>
  <c r="H1495" i="2"/>
  <c r="I1495" i="2" s="1"/>
  <c r="C1496" i="2" s="1"/>
  <c r="B1496" i="2" s="1"/>
  <c r="H1284" i="6" l="1"/>
  <c r="I1284" i="6" s="1"/>
  <c r="C1285" i="6" s="1"/>
  <c r="H1300" i="5"/>
  <c r="I1300" i="5" s="1"/>
  <c r="C1301" i="5" s="1"/>
  <c r="H1329" i="4"/>
  <c r="I1329" i="4" s="1"/>
  <c r="C1330" i="4" s="1"/>
  <c r="B1330" i="4" s="1"/>
  <c r="D1496" i="2"/>
  <c r="E1496" i="2" s="1"/>
  <c r="G1496" i="2" s="1"/>
  <c r="F1496" i="2" s="1"/>
  <c r="F1285" i="6" l="1"/>
  <c r="D1285" i="6"/>
  <c r="E1285" i="6" s="1"/>
  <c r="G1285" i="6" s="1"/>
  <c r="B1285" i="6"/>
  <c r="B1301" i="5"/>
  <c r="D1301" i="5"/>
  <c r="E1301" i="5" s="1"/>
  <c r="G1301" i="5" s="1"/>
  <c r="F1301" i="5" s="1"/>
  <c r="D1330" i="4"/>
  <c r="E1330" i="4" s="1"/>
  <c r="G1330" i="4" s="1"/>
  <c r="F1330" i="4" s="1"/>
  <c r="H1496" i="2"/>
  <c r="I1496" i="2" s="1"/>
  <c r="C1497" i="2" s="1"/>
  <c r="B1497" i="2" s="1"/>
  <c r="H1285" i="6" l="1"/>
  <c r="I1285" i="6" s="1"/>
  <c r="C1286" i="6" s="1"/>
  <c r="H1301" i="5"/>
  <c r="I1301" i="5" s="1"/>
  <c r="C1302" i="5" s="1"/>
  <c r="H1330" i="4"/>
  <c r="I1330" i="4" s="1"/>
  <c r="C1331" i="4" s="1"/>
  <c r="B1331" i="4" s="1"/>
  <c r="D1497" i="2"/>
  <c r="E1497" i="2" s="1"/>
  <c r="G1497" i="2" s="1"/>
  <c r="F1497" i="2" s="1"/>
  <c r="F1286" i="6" l="1"/>
  <c r="B1286" i="6"/>
  <c r="D1286" i="6"/>
  <c r="E1286" i="6" s="1"/>
  <c r="G1286" i="6" s="1"/>
  <c r="D1302" i="5"/>
  <c r="E1302" i="5" s="1"/>
  <c r="G1302" i="5" s="1"/>
  <c r="F1302" i="5" s="1"/>
  <c r="B1302" i="5"/>
  <c r="D1331" i="4"/>
  <c r="E1331" i="4" s="1"/>
  <c r="G1331" i="4" s="1"/>
  <c r="F1331" i="4" s="1"/>
  <c r="H1497" i="2"/>
  <c r="I1497" i="2" s="1"/>
  <c r="C1498" i="2" s="1"/>
  <c r="B1498" i="2" s="1"/>
  <c r="H1286" i="6" l="1"/>
  <c r="I1286" i="6" s="1"/>
  <c r="C1287" i="6" s="1"/>
  <c r="H1302" i="5"/>
  <c r="I1302" i="5" s="1"/>
  <c r="C1303" i="5" s="1"/>
  <c r="H1331" i="4"/>
  <c r="I1331" i="4" s="1"/>
  <c r="C1332" i="4" s="1"/>
  <c r="B1332" i="4" s="1"/>
  <c r="D1498" i="2"/>
  <c r="E1498" i="2" s="1"/>
  <c r="G1498" i="2" s="1"/>
  <c r="F1498" i="2" s="1"/>
  <c r="F1287" i="6" l="1"/>
  <c r="B1287" i="6"/>
  <c r="D1287" i="6"/>
  <c r="E1287" i="6" s="1"/>
  <c r="G1287" i="6" s="1"/>
  <c r="D1303" i="5"/>
  <c r="E1303" i="5" s="1"/>
  <c r="G1303" i="5" s="1"/>
  <c r="F1303" i="5" s="1"/>
  <c r="B1303" i="5"/>
  <c r="D1332" i="4"/>
  <c r="E1332" i="4" s="1"/>
  <c r="G1332" i="4" s="1"/>
  <c r="F1332" i="4" s="1"/>
  <c r="H1498" i="2"/>
  <c r="I1498" i="2" s="1"/>
  <c r="C1499" i="2" s="1"/>
  <c r="B1499" i="2" s="1"/>
  <c r="H1287" i="6" l="1"/>
  <c r="I1287" i="6" s="1"/>
  <c r="C1288" i="6" s="1"/>
  <c r="H1303" i="5"/>
  <c r="I1303" i="5" s="1"/>
  <c r="C1304" i="5" s="1"/>
  <c r="H1332" i="4"/>
  <c r="I1332" i="4" s="1"/>
  <c r="C1333" i="4" s="1"/>
  <c r="B1333" i="4" s="1"/>
  <c r="D1499" i="2"/>
  <c r="E1499" i="2" s="1"/>
  <c r="G1499" i="2" s="1"/>
  <c r="F1499" i="2" s="1"/>
  <c r="F1288" i="6" l="1"/>
  <c r="D1288" i="6"/>
  <c r="E1288" i="6" s="1"/>
  <c r="G1288" i="6" s="1"/>
  <c r="B1288" i="6"/>
  <c r="B1304" i="5"/>
  <c r="D1304" i="5"/>
  <c r="E1304" i="5" s="1"/>
  <c r="G1304" i="5" s="1"/>
  <c r="F1304" i="5" s="1"/>
  <c r="D1333" i="4"/>
  <c r="E1333" i="4" s="1"/>
  <c r="G1333" i="4" s="1"/>
  <c r="F1333" i="4" s="1"/>
  <c r="H1499" i="2"/>
  <c r="I1499" i="2" s="1"/>
  <c r="C1500" i="2" s="1"/>
  <c r="B1500" i="2" s="1"/>
  <c r="H1288" i="6" l="1"/>
  <c r="I1288" i="6" s="1"/>
  <c r="C1289" i="6" s="1"/>
  <c r="H1304" i="5"/>
  <c r="I1304" i="5" s="1"/>
  <c r="C1305" i="5" s="1"/>
  <c r="H1333" i="4"/>
  <c r="I1333" i="4" s="1"/>
  <c r="C1334" i="4" s="1"/>
  <c r="B1334" i="4" s="1"/>
  <c r="D1500" i="2"/>
  <c r="E1500" i="2" s="1"/>
  <c r="G1500" i="2" s="1"/>
  <c r="F1500" i="2" s="1"/>
  <c r="F1289" i="6" l="1"/>
  <c r="D1289" i="6"/>
  <c r="E1289" i="6" s="1"/>
  <c r="G1289" i="6" s="1"/>
  <c r="B1289" i="6"/>
  <c r="B1305" i="5"/>
  <c r="D1305" i="5"/>
  <c r="E1305" i="5" s="1"/>
  <c r="G1305" i="5" s="1"/>
  <c r="F1305" i="5" s="1"/>
  <c r="H1305" i="5" s="1"/>
  <c r="I1305" i="5" s="1"/>
  <c r="C1306" i="5" s="1"/>
  <c r="D1334" i="4"/>
  <c r="E1334" i="4" s="1"/>
  <c r="G1334" i="4" s="1"/>
  <c r="F1334" i="4" s="1"/>
  <c r="H1500" i="2"/>
  <c r="I1500" i="2" s="1"/>
  <c r="C1501" i="2" s="1"/>
  <c r="B1501" i="2" s="1"/>
  <c r="H1289" i="6" l="1"/>
  <c r="I1289" i="6" s="1"/>
  <c r="C1290" i="6" s="1"/>
  <c r="B1306" i="5"/>
  <c r="D1306" i="5"/>
  <c r="E1306" i="5" s="1"/>
  <c r="G1306" i="5" s="1"/>
  <c r="F1306" i="5" s="1"/>
  <c r="H1334" i="4"/>
  <c r="I1334" i="4" s="1"/>
  <c r="C1335" i="4" s="1"/>
  <c r="B1335" i="4" s="1"/>
  <c r="D1501" i="2"/>
  <c r="E1501" i="2" s="1"/>
  <c r="G1501" i="2" s="1"/>
  <c r="F1501" i="2" s="1"/>
  <c r="F1290" i="6" l="1"/>
  <c r="D1290" i="6"/>
  <c r="E1290" i="6" s="1"/>
  <c r="G1290" i="6" s="1"/>
  <c r="B1290" i="6"/>
  <c r="H1306" i="5"/>
  <c r="I1306" i="5" s="1"/>
  <c r="C1307" i="5" s="1"/>
  <c r="D1335" i="4"/>
  <c r="E1335" i="4" s="1"/>
  <c r="G1335" i="4" s="1"/>
  <c r="F1335" i="4" s="1"/>
  <c r="H1501" i="2"/>
  <c r="I1501" i="2" s="1"/>
  <c r="C1502" i="2" s="1"/>
  <c r="B1502" i="2" s="1"/>
  <c r="H1290" i="6" l="1"/>
  <c r="I1290" i="6" s="1"/>
  <c r="C1291" i="6" s="1"/>
  <c r="D1307" i="5"/>
  <c r="E1307" i="5" s="1"/>
  <c r="G1307" i="5" s="1"/>
  <c r="F1307" i="5" s="1"/>
  <c r="B1307" i="5"/>
  <c r="H1335" i="4"/>
  <c r="I1335" i="4" s="1"/>
  <c r="C1336" i="4" s="1"/>
  <c r="B1336" i="4" s="1"/>
  <c r="D1502" i="2"/>
  <c r="E1502" i="2" s="1"/>
  <c r="G1502" i="2" s="1"/>
  <c r="F1502" i="2" s="1"/>
  <c r="F1291" i="6" l="1"/>
  <c r="D1291" i="6"/>
  <c r="E1291" i="6" s="1"/>
  <c r="G1291" i="6" s="1"/>
  <c r="B1291" i="6"/>
  <c r="H1307" i="5"/>
  <c r="I1307" i="5" s="1"/>
  <c r="C1308" i="5" s="1"/>
  <c r="D1336" i="4"/>
  <c r="E1336" i="4" s="1"/>
  <c r="G1336" i="4" s="1"/>
  <c r="F1336" i="4" s="1"/>
  <c r="H1502" i="2"/>
  <c r="I1502" i="2" s="1"/>
  <c r="C1503" i="2" s="1"/>
  <c r="B1503" i="2" s="1"/>
  <c r="H1291" i="6" l="1"/>
  <c r="I1291" i="6" s="1"/>
  <c r="C1292" i="6" s="1"/>
  <c r="B1308" i="5"/>
  <c r="D1308" i="5"/>
  <c r="E1308" i="5" s="1"/>
  <c r="G1308" i="5" s="1"/>
  <c r="F1308" i="5" s="1"/>
  <c r="H1336" i="4"/>
  <c r="I1336" i="4" s="1"/>
  <c r="C1337" i="4" s="1"/>
  <c r="B1337" i="4" s="1"/>
  <c r="D1503" i="2"/>
  <c r="E1503" i="2" s="1"/>
  <c r="G1503" i="2" s="1"/>
  <c r="F1503" i="2" s="1"/>
  <c r="F1292" i="6" l="1"/>
  <c r="B1292" i="6"/>
  <c r="D1292" i="6"/>
  <c r="E1292" i="6" s="1"/>
  <c r="G1292" i="6" s="1"/>
  <c r="H1308" i="5"/>
  <c r="I1308" i="5" s="1"/>
  <c r="C1309" i="5" s="1"/>
  <c r="D1337" i="4"/>
  <c r="E1337" i="4" s="1"/>
  <c r="G1337" i="4" s="1"/>
  <c r="F1337" i="4" s="1"/>
  <c r="H1337" i="4" s="1"/>
  <c r="I1337" i="4" s="1"/>
  <c r="C1338" i="4" s="1"/>
  <c r="B1338" i="4" s="1"/>
  <c r="H1503" i="2"/>
  <c r="I1503" i="2" s="1"/>
  <c r="C1504" i="2" s="1"/>
  <c r="B1504" i="2" s="1"/>
  <c r="H1292" i="6" l="1"/>
  <c r="I1292" i="6" s="1"/>
  <c r="C1293" i="6" s="1"/>
  <c r="B1309" i="5"/>
  <c r="D1309" i="5"/>
  <c r="E1309" i="5" s="1"/>
  <c r="G1309" i="5" s="1"/>
  <c r="F1309" i="5" s="1"/>
  <c r="D1338" i="4"/>
  <c r="E1338" i="4" s="1"/>
  <c r="G1338" i="4" s="1"/>
  <c r="F1338" i="4" s="1"/>
  <c r="D1504" i="2"/>
  <c r="E1504" i="2" s="1"/>
  <c r="G1504" i="2" s="1"/>
  <c r="F1504" i="2" s="1"/>
  <c r="F1293" i="6" l="1"/>
  <c r="B1293" i="6"/>
  <c r="D1293" i="6"/>
  <c r="E1293" i="6" s="1"/>
  <c r="G1293" i="6" s="1"/>
  <c r="H1309" i="5"/>
  <c r="I1309" i="5" s="1"/>
  <c r="C1310" i="5" s="1"/>
  <c r="H1338" i="4"/>
  <c r="I1338" i="4" s="1"/>
  <c r="C1339" i="4" s="1"/>
  <c r="B1339" i="4" s="1"/>
  <c r="H1504" i="2"/>
  <c r="I1504" i="2" s="1"/>
  <c r="C1505" i="2" s="1"/>
  <c r="H1293" i="6" l="1"/>
  <c r="I1293" i="6" s="1"/>
  <c r="C1294" i="6" s="1"/>
  <c r="D1310" i="5"/>
  <c r="E1310" i="5" s="1"/>
  <c r="G1310" i="5" s="1"/>
  <c r="F1310" i="5" s="1"/>
  <c r="B1310" i="5"/>
  <c r="D1505" i="2"/>
  <c r="E1505" i="2" s="1"/>
  <c r="G1505" i="2" s="1"/>
  <c r="B1505" i="2"/>
  <c r="D1339" i="4"/>
  <c r="E1339" i="4" s="1"/>
  <c r="G1339" i="4" s="1"/>
  <c r="F1339" i="4" s="1"/>
  <c r="F1505" i="2"/>
  <c r="F1294" i="6" l="1"/>
  <c r="B1294" i="6"/>
  <c r="D1294" i="6"/>
  <c r="E1294" i="6" s="1"/>
  <c r="G1294" i="6" s="1"/>
  <c r="H1505" i="2"/>
  <c r="I1505" i="2" s="1"/>
  <c r="C1506" i="2" s="1"/>
  <c r="B1506" i="2" s="1"/>
  <c r="H1310" i="5"/>
  <c r="I1310" i="5" s="1"/>
  <c r="C1311" i="5" s="1"/>
  <c r="H1339" i="4"/>
  <c r="I1339" i="4" s="1"/>
  <c r="C1340" i="4" s="1"/>
  <c r="B1340" i="4" s="1"/>
  <c r="H1294" i="6" l="1"/>
  <c r="I1294" i="6" s="1"/>
  <c r="C1295" i="6" s="1"/>
  <c r="D1506" i="2"/>
  <c r="E1506" i="2" s="1"/>
  <c r="G1506" i="2" s="1"/>
  <c r="F1506" i="2" s="1"/>
  <c r="H1506" i="2" s="1"/>
  <c r="I1506" i="2" s="1"/>
  <c r="C1507" i="2" s="1"/>
  <c r="B1507" i="2" s="1"/>
  <c r="D1311" i="5"/>
  <c r="E1311" i="5" s="1"/>
  <c r="G1311" i="5" s="1"/>
  <c r="F1311" i="5" s="1"/>
  <c r="B1311" i="5"/>
  <c r="D1340" i="4"/>
  <c r="E1340" i="4" s="1"/>
  <c r="G1340" i="4" s="1"/>
  <c r="F1340" i="4" s="1"/>
  <c r="F1295" i="6" l="1"/>
  <c r="B1295" i="6"/>
  <c r="D1295" i="6"/>
  <c r="E1295" i="6" s="1"/>
  <c r="G1295" i="6" s="1"/>
  <c r="H1311" i="5"/>
  <c r="I1311" i="5" s="1"/>
  <c r="C1312" i="5" s="1"/>
  <c r="H1340" i="4"/>
  <c r="I1340" i="4" s="1"/>
  <c r="C1341" i="4" s="1"/>
  <c r="B1341" i="4" s="1"/>
  <c r="D1507" i="2"/>
  <c r="E1507" i="2" s="1"/>
  <c r="G1507" i="2" s="1"/>
  <c r="F1507" i="2" s="1"/>
  <c r="H1295" i="6" l="1"/>
  <c r="I1295" i="6" s="1"/>
  <c r="C1296" i="6" s="1"/>
  <c r="D1312" i="5"/>
  <c r="E1312" i="5" s="1"/>
  <c r="G1312" i="5" s="1"/>
  <c r="F1312" i="5" s="1"/>
  <c r="B1312" i="5"/>
  <c r="H1507" i="2"/>
  <c r="I1507" i="2" s="1"/>
  <c r="C1508" i="2" s="1"/>
  <c r="D1341" i="4"/>
  <c r="E1341" i="4" s="1"/>
  <c r="G1341" i="4" s="1"/>
  <c r="F1341" i="4" s="1"/>
  <c r="F1296" i="6" l="1"/>
  <c r="B1296" i="6"/>
  <c r="D1296" i="6"/>
  <c r="E1296" i="6" s="1"/>
  <c r="G1296" i="6" s="1"/>
  <c r="H1312" i="5"/>
  <c r="I1312" i="5" s="1"/>
  <c r="C1313" i="5" s="1"/>
  <c r="D1508" i="2"/>
  <c r="E1508" i="2" s="1"/>
  <c r="G1508" i="2" s="1"/>
  <c r="B1508" i="2"/>
  <c r="F1508" i="2"/>
  <c r="H1341" i="4"/>
  <c r="I1341" i="4" s="1"/>
  <c r="C1342" i="4" s="1"/>
  <c r="B1342" i="4" s="1"/>
  <c r="H1296" i="6" l="1"/>
  <c r="I1296" i="6" s="1"/>
  <c r="C1297" i="6" s="1"/>
  <c r="B1313" i="5"/>
  <c r="D1313" i="5"/>
  <c r="E1313" i="5" s="1"/>
  <c r="G1313" i="5" s="1"/>
  <c r="F1313" i="5" s="1"/>
  <c r="H1508" i="2"/>
  <c r="I1508" i="2" s="1"/>
  <c r="C1509" i="2" s="1"/>
  <c r="B1509" i="2" s="1"/>
  <c r="D1342" i="4"/>
  <c r="E1342" i="4" s="1"/>
  <c r="G1342" i="4" s="1"/>
  <c r="F1342" i="4" s="1"/>
  <c r="F1297" i="6" l="1"/>
  <c r="B1297" i="6"/>
  <c r="D1297" i="6"/>
  <c r="E1297" i="6" s="1"/>
  <c r="G1297" i="6" s="1"/>
  <c r="D1509" i="2"/>
  <c r="E1509" i="2" s="1"/>
  <c r="G1509" i="2" s="1"/>
  <c r="H1313" i="5"/>
  <c r="I1313" i="5" s="1"/>
  <c r="C1314" i="5" s="1"/>
  <c r="F1509" i="2"/>
  <c r="H1342" i="4"/>
  <c r="I1342" i="4" s="1"/>
  <c r="C1343" i="4" s="1"/>
  <c r="B1343" i="4" s="1"/>
  <c r="H1297" i="6" l="1"/>
  <c r="I1297" i="6" s="1"/>
  <c r="C1298" i="6" s="1"/>
  <c r="H1509" i="2"/>
  <c r="I1509" i="2" s="1"/>
  <c r="C1510" i="2" s="1"/>
  <c r="B1510" i="2" s="1"/>
  <c r="B1314" i="5"/>
  <c r="D1314" i="5"/>
  <c r="E1314" i="5" s="1"/>
  <c r="G1314" i="5" s="1"/>
  <c r="F1314" i="5" s="1"/>
  <c r="D1343" i="4"/>
  <c r="E1343" i="4" s="1"/>
  <c r="G1343" i="4" s="1"/>
  <c r="F1343" i="4" s="1"/>
  <c r="F1298" i="6" l="1"/>
  <c r="D1298" i="6"/>
  <c r="E1298" i="6" s="1"/>
  <c r="G1298" i="6" s="1"/>
  <c r="B1298" i="6"/>
  <c r="D1510" i="2"/>
  <c r="E1510" i="2" s="1"/>
  <c r="G1510" i="2" s="1"/>
  <c r="F1510" i="2" s="1"/>
  <c r="H1510" i="2" s="1"/>
  <c r="I1510" i="2" s="1"/>
  <c r="C1511" i="2" s="1"/>
  <c r="B1511" i="2" s="1"/>
  <c r="H1314" i="5"/>
  <c r="I1314" i="5" s="1"/>
  <c r="C1315" i="5" s="1"/>
  <c r="H1343" i="4"/>
  <c r="I1343" i="4" s="1"/>
  <c r="C1344" i="4" s="1"/>
  <c r="B1344" i="4" s="1"/>
  <c r="H1298" i="6" l="1"/>
  <c r="I1298" i="6" s="1"/>
  <c r="C1299" i="6" s="1"/>
  <c r="D1511" i="2"/>
  <c r="E1511" i="2" s="1"/>
  <c r="G1511" i="2" s="1"/>
  <c r="F1511" i="2" s="1"/>
  <c r="H1511" i="2" s="1"/>
  <c r="I1511" i="2" s="1"/>
  <c r="C1512" i="2" s="1"/>
  <c r="B1512" i="2" s="1"/>
  <c r="B1315" i="5"/>
  <c r="D1315" i="5"/>
  <c r="E1315" i="5" s="1"/>
  <c r="G1315" i="5" s="1"/>
  <c r="F1315" i="5" s="1"/>
  <c r="D1344" i="4"/>
  <c r="E1344" i="4" s="1"/>
  <c r="G1344" i="4" s="1"/>
  <c r="F1344" i="4" s="1"/>
  <c r="F1299" i="6" l="1"/>
  <c r="D1299" i="6"/>
  <c r="E1299" i="6" s="1"/>
  <c r="G1299" i="6" s="1"/>
  <c r="B1299" i="6"/>
  <c r="D1512" i="2"/>
  <c r="E1512" i="2" s="1"/>
  <c r="G1512" i="2" s="1"/>
  <c r="F1512" i="2" s="1"/>
  <c r="H1512" i="2" s="1"/>
  <c r="I1512" i="2" s="1"/>
  <c r="C1513" i="2" s="1"/>
  <c r="H1315" i="5"/>
  <c r="I1315" i="5" s="1"/>
  <c r="C1316" i="5" s="1"/>
  <c r="H1344" i="4"/>
  <c r="I1344" i="4" s="1"/>
  <c r="C1345" i="4" s="1"/>
  <c r="D1345" i="4" s="1"/>
  <c r="E1345" i="4" s="1"/>
  <c r="G1345" i="4" s="1"/>
  <c r="H1299" i="6" l="1"/>
  <c r="I1299" i="6" s="1"/>
  <c r="C1300" i="6" s="1"/>
  <c r="D1316" i="5"/>
  <c r="E1316" i="5" s="1"/>
  <c r="G1316" i="5" s="1"/>
  <c r="F1316" i="5" s="1"/>
  <c r="B1316" i="5"/>
  <c r="D1513" i="2"/>
  <c r="E1513" i="2" s="1"/>
  <c r="G1513" i="2" s="1"/>
  <c r="B1513" i="2"/>
  <c r="B1345" i="4"/>
  <c r="F1345" i="4"/>
  <c r="H1345" i="4" s="1"/>
  <c r="I1345" i="4" s="1"/>
  <c r="C1346" i="4" s="1"/>
  <c r="B1346" i="4" s="1"/>
  <c r="F1513" i="2"/>
  <c r="F1300" i="6" l="1"/>
  <c r="B1300" i="6"/>
  <c r="D1300" i="6"/>
  <c r="E1300" i="6" s="1"/>
  <c r="G1300" i="6" s="1"/>
  <c r="H1316" i="5"/>
  <c r="I1316" i="5" s="1"/>
  <c r="C1317" i="5" s="1"/>
  <c r="H1513" i="2"/>
  <c r="I1513" i="2" s="1"/>
  <c r="C1514" i="2" s="1"/>
  <c r="B1514" i="2" s="1"/>
  <c r="D1346" i="4"/>
  <c r="E1346" i="4" s="1"/>
  <c r="G1346" i="4" s="1"/>
  <c r="F1346" i="4" s="1"/>
  <c r="H1300" i="6" l="1"/>
  <c r="I1300" i="6" s="1"/>
  <c r="C1301" i="6" s="1"/>
  <c r="D1317" i="5"/>
  <c r="E1317" i="5" s="1"/>
  <c r="G1317" i="5" s="1"/>
  <c r="F1317" i="5" s="1"/>
  <c r="B1317" i="5"/>
  <c r="D1514" i="2"/>
  <c r="E1514" i="2" s="1"/>
  <c r="G1514" i="2" s="1"/>
  <c r="F1514" i="2" s="1"/>
  <c r="H1514" i="2" s="1"/>
  <c r="I1514" i="2" s="1"/>
  <c r="C1515" i="2" s="1"/>
  <c r="B1515" i="2" s="1"/>
  <c r="H1346" i="4"/>
  <c r="I1346" i="4" s="1"/>
  <c r="C1347" i="4" s="1"/>
  <c r="B1347" i="4" s="1"/>
  <c r="F1301" i="6" l="1"/>
  <c r="B1301" i="6"/>
  <c r="D1301" i="6"/>
  <c r="E1301" i="6" s="1"/>
  <c r="G1301" i="6" s="1"/>
  <c r="H1317" i="5"/>
  <c r="I1317" i="5" s="1"/>
  <c r="C1318" i="5" s="1"/>
  <c r="D1347" i="4"/>
  <c r="E1347" i="4" s="1"/>
  <c r="G1347" i="4" s="1"/>
  <c r="F1347" i="4" s="1"/>
  <c r="D1515" i="2"/>
  <c r="E1515" i="2" s="1"/>
  <c r="G1515" i="2" s="1"/>
  <c r="F1515" i="2" s="1"/>
  <c r="H1301" i="6" l="1"/>
  <c r="I1301" i="6" s="1"/>
  <c r="C1302" i="6" s="1"/>
  <c r="B1318" i="5"/>
  <c r="D1318" i="5"/>
  <c r="E1318" i="5" s="1"/>
  <c r="G1318" i="5" s="1"/>
  <c r="F1318" i="5" s="1"/>
  <c r="H1347" i="4"/>
  <c r="I1347" i="4" s="1"/>
  <c r="C1348" i="4" s="1"/>
  <c r="B1348" i="4" s="1"/>
  <c r="H1515" i="2"/>
  <c r="I1515" i="2" s="1"/>
  <c r="C1516" i="2" s="1"/>
  <c r="B1516" i="2" s="1"/>
  <c r="F1302" i="6" l="1"/>
  <c r="D1302" i="6"/>
  <c r="E1302" i="6" s="1"/>
  <c r="G1302" i="6" s="1"/>
  <c r="B1302" i="6"/>
  <c r="H1318" i="5"/>
  <c r="I1318" i="5" s="1"/>
  <c r="C1319" i="5" s="1"/>
  <c r="D1348" i="4"/>
  <c r="E1348" i="4" s="1"/>
  <c r="G1348" i="4" s="1"/>
  <c r="F1348" i="4" s="1"/>
  <c r="D1516" i="2"/>
  <c r="E1516" i="2" s="1"/>
  <c r="G1516" i="2" s="1"/>
  <c r="F1516" i="2" s="1"/>
  <c r="H1302" i="6" l="1"/>
  <c r="I1302" i="6" s="1"/>
  <c r="C1303" i="6" s="1"/>
  <c r="D1319" i="5"/>
  <c r="E1319" i="5" s="1"/>
  <c r="G1319" i="5" s="1"/>
  <c r="F1319" i="5" s="1"/>
  <c r="B1319" i="5"/>
  <c r="H1348" i="4"/>
  <c r="I1348" i="4" s="1"/>
  <c r="C1349" i="4" s="1"/>
  <c r="B1349" i="4" s="1"/>
  <c r="H1516" i="2"/>
  <c r="I1516" i="2" s="1"/>
  <c r="C1517" i="2" s="1"/>
  <c r="B1517" i="2" s="1"/>
  <c r="F1303" i="6" l="1"/>
  <c r="B1303" i="6"/>
  <c r="D1303" i="6"/>
  <c r="E1303" i="6" s="1"/>
  <c r="G1303" i="6" s="1"/>
  <c r="H1319" i="5"/>
  <c r="I1319" i="5" s="1"/>
  <c r="C1320" i="5" s="1"/>
  <c r="D1349" i="4"/>
  <c r="E1349" i="4" s="1"/>
  <c r="G1349" i="4" s="1"/>
  <c r="F1349" i="4" s="1"/>
  <c r="D1517" i="2"/>
  <c r="E1517" i="2" s="1"/>
  <c r="G1517" i="2" s="1"/>
  <c r="F1517" i="2" s="1"/>
  <c r="H1303" i="6" l="1"/>
  <c r="I1303" i="6" s="1"/>
  <c r="C1304" i="6" s="1"/>
  <c r="D1320" i="5"/>
  <c r="E1320" i="5" s="1"/>
  <c r="G1320" i="5" s="1"/>
  <c r="F1320" i="5" s="1"/>
  <c r="B1320" i="5"/>
  <c r="H1349" i="4"/>
  <c r="I1349" i="4" s="1"/>
  <c r="C1350" i="4" s="1"/>
  <c r="H1517" i="2"/>
  <c r="I1517" i="2" s="1"/>
  <c r="C1518" i="2" s="1"/>
  <c r="B1518" i="2" s="1"/>
  <c r="F1304" i="6" l="1"/>
  <c r="D1304" i="6"/>
  <c r="E1304" i="6" s="1"/>
  <c r="G1304" i="6" s="1"/>
  <c r="B1304" i="6"/>
  <c r="H1320" i="5"/>
  <c r="I1320" i="5" s="1"/>
  <c r="C1321" i="5" s="1"/>
  <c r="D1350" i="4"/>
  <c r="E1350" i="4" s="1"/>
  <c r="G1350" i="4" s="1"/>
  <c r="B1350" i="4"/>
  <c r="D1518" i="2"/>
  <c r="E1518" i="2" s="1"/>
  <c r="G1518" i="2" s="1"/>
  <c r="H1304" i="6" l="1"/>
  <c r="I1304" i="6" s="1"/>
  <c r="C1305" i="6" s="1"/>
  <c r="D1321" i="5"/>
  <c r="E1321" i="5" s="1"/>
  <c r="G1321" i="5" s="1"/>
  <c r="F1321" i="5" s="1"/>
  <c r="B1321" i="5"/>
  <c r="F1518" i="2"/>
  <c r="H1518" i="2" s="1"/>
  <c r="I1518" i="2" s="1"/>
  <c r="C1519" i="2" s="1"/>
  <c r="B1519" i="2" s="1"/>
  <c r="F1350" i="4"/>
  <c r="H1350" i="4" s="1"/>
  <c r="I1350" i="4" s="1"/>
  <c r="C1351" i="4" s="1"/>
  <c r="F1305" i="6" l="1"/>
  <c r="D1305" i="6"/>
  <c r="E1305" i="6" s="1"/>
  <c r="G1305" i="6" s="1"/>
  <c r="B1305" i="6"/>
  <c r="H1321" i="5"/>
  <c r="I1321" i="5" s="1"/>
  <c r="C1322" i="5" s="1"/>
  <c r="D1519" i="2"/>
  <c r="E1519" i="2" s="1"/>
  <c r="G1519" i="2" s="1"/>
  <c r="F1519" i="2" s="1"/>
  <c r="H1519" i="2" s="1"/>
  <c r="I1519" i="2" s="1"/>
  <c r="C1520" i="2" s="1"/>
  <c r="B1351" i="4"/>
  <c r="D1351" i="4"/>
  <c r="E1351" i="4" s="1"/>
  <c r="G1351" i="4" s="1"/>
  <c r="F1351" i="4" s="1"/>
  <c r="H1351" i="4" s="1"/>
  <c r="I1351" i="4" s="1"/>
  <c r="C1352" i="4" s="1"/>
  <c r="B1352" i="4" s="1"/>
  <c r="H1305" i="6" l="1"/>
  <c r="I1305" i="6" s="1"/>
  <c r="C1306" i="6" s="1"/>
  <c r="D1322" i="5"/>
  <c r="E1322" i="5" s="1"/>
  <c r="G1322" i="5" s="1"/>
  <c r="F1322" i="5" s="1"/>
  <c r="B1322" i="5"/>
  <c r="D1520" i="2"/>
  <c r="E1520" i="2" s="1"/>
  <c r="G1520" i="2" s="1"/>
  <c r="B1520" i="2"/>
  <c r="D1352" i="4"/>
  <c r="E1352" i="4" s="1"/>
  <c r="G1352" i="4" s="1"/>
  <c r="F1352" i="4" s="1"/>
  <c r="F1520" i="2"/>
  <c r="F1306" i="6" l="1"/>
  <c r="D1306" i="6"/>
  <c r="E1306" i="6" s="1"/>
  <c r="G1306" i="6" s="1"/>
  <c r="B1306" i="6"/>
  <c r="H1322" i="5"/>
  <c r="I1322" i="5" s="1"/>
  <c r="C1323" i="5" s="1"/>
  <c r="H1520" i="2"/>
  <c r="I1520" i="2" s="1"/>
  <c r="C1521" i="2" s="1"/>
  <c r="B1521" i="2" s="1"/>
  <c r="H1352" i="4"/>
  <c r="I1352" i="4" s="1"/>
  <c r="C1353" i="4" s="1"/>
  <c r="H1306" i="6" l="1"/>
  <c r="I1306" i="6" s="1"/>
  <c r="C1307" i="6" s="1"/>
  <c r="D1323" i="5"/>
  <c r="E1323" i="5" s="1"/>
  <c r="G1323" i="5" s="1"/>
  <c r="F1323" i="5" s="1"/>
  <c r="B1323" i="5"/>
  <c r="D1521" i="2"/>
  <c r="E1521" i="2" s="1"/>
  <c r="G1521" i="2" s="1"/>
  <c r="F1521" i="2" s="1"/>
  <c r="H1521" i="2" s="1"/>
  <c r="I1521" i="2" s="1"/>
  <c r="C1522" i="2" s="1"/>
  <c r="B1522" i="2" s="1"/>
  <c r="D1353" i="4"/>
  <c r="E1353" i="4" s="1"/>
  <c r="G1353" i="4" s="1"/>
  <c r="B1353" i="4"/>
  <c r="F1307" i="6" l="1"/>
  <c r="D1307" i="6"/>
  <c r="E1307" i="6" s="1"/>
  <c r="G1307" i="6" s="1"/>
  <c r="B1307" i="6"/>
  <c r="H1323" i="5"/>
  <c r="I1323" i="5" s="1"/>
  <c r="C1324" i="5" s="1"/>
  <c r="F1353" i="4"/>
  <c r="H1353" i="4" s="1"/>
  <c r="I1353" i="4" s="1"/>
  <c r="C1354" i="4" s="1"/>
  <c r="D1522" i="2"/>
  <c r="E1522" i="2" s="1"/>
  <c r="G1522" i="2" s="1"/>
  <c r="F1522" i="2" s="1"/>
  <c r="H1307" i="6" l="1"/>
  <c r="I1307" i="6" s="1"/>
  <c r="C1308" i="6" s="1"/>
  <c r="D1324" i="5"/>
  <c r="E1324" i="5" s="1"/>
  <c r="G1324" i="5" s="1"/>
  <c r="F1324" i="5" s="1"/>
  <c r="B1324" i="5"/>
  <c r="B1354" i="4"/>
  <c r="D1354" i="4"/>
  <c r="E1354" i="4" s="1"/>
  <c r="G1354" i="4" s="1"/>
  <c r="F1354" i="4" s="1"/>
  <c r="H1354" i="4" s="1"/>
  <c r="I1354" i="4" s="1"/>
  <c r="C1355" i="4" s="1"/>
  <c r="H1522" i="2"/>
  <c r="I1522" i="2" s="1"/>
  <c r="C1523" i="2" s="1"/>
  <c r="B1523" i="2" s="1"/>
  <c r="F1308" i="6" l="1"/>
  <c r="B1308" i="6"/>
  <c r="D1308" i="6"/>
  <c r="E1308" i="6" s="1"/>
  <c r="G1308" i="6" s="1"/>
  <c r="H1324" i="5"/>
  <c r="I1324" i="5" s="1"/>
  <c r="C1325" i="5" s="1"/>
  <c r="D1355" i="4"/>
  <c r="E1355" i="4" s="1"/>
  <c r="G1355" i="4" s="1"/>
  <c r="F1355" i="4" s="1"/>
  <c r="B1355" i="4"/>
  <c r="D1523" i="2"/>
  <c r="E1523" i="2" s="1"/>
  <c r="G1523" i="2" s="1"/>
  <c r="F1523" i="2" s="1"/>
  <c r="H1308" i="6" l="1"/>
  <c r="I1308" i="6" s="1"/>
  <c r="C1309" i="6" s="1"/>
  <c r="D1325" i="5"/>
  <c r="E1325" i="5" s="1"/>
  <c r="G1325" i="5" s="1"/>
  <c r="F1325" i="5" s="1"/>
  <c r="B1325" i="5"/>
  <c r="H1355" i="4"/>
  <c r="I1355" i="4" s="1"/>
  <c r="C1356" i="4" s="1"/>
  <c r="B1356" i="4" s="1"/>
  <c r="H1523" i="2"/>
  <c r="I1523" i="2" s="1"/>
  <c r="C1524" i="2" s="1"/>
  <c r="B1524" i="2" s="1"/>
  <c r="F1309" i="6" l="1"/>
  <c r="D1309" i="6"/>
  <c r="E1309" i="6" s="1"/>
  <c r="G1309" i="6" s="1"/>
  <c r="B1309" i="6"/>
  <c r="H1325" i="5"/>
  <c r="I1325" i="5" s="1"/>
  <c r="C1326" i="5" s="1"/>
  <c r="D1356" i="4"/>
  <c r="E1356" i="4" s="1"/>
  <c r="G1356" i="4" s="1"/>
  <c r="F1356" i="4" s="1"/>
  <c r="H1356" i="4" s="1"/>
  <c r="I1356" i="4" s="1"/>
  <c r="C1357" i="4" s="1"/>
  <c r="B1357" i="4" s="1"/>
  <c r="D1524" i="2"/>
  <c r="E1524" i="2" s="1"/>
  <c r="G1524" i="2" s="1"/>
  <c r="F1524" i="2" s="1"/>
  <c r="H1309" i="6" l="1"/>
  <c r="I1309" i="6" s="1"/>
  <c r="C1310" i="6" s="1"/>
  <c r="D1326" i="5"/>
  <c r="E1326" i="5" s="1"/>
  <c r="G1326" i="5" s="1"/>
  <c r="F1326" i="5" s="1"/>
  <c r="B1326" i="5"/>
  <c r="D1357" i="4"/>
  <c r="E1357" i="4" s="1"/>
  <c r="G1357" i="4" s="1"/>
  <c r="F1357" i="4" s="1"/>
  <c r="H1524" i="2"/>
  <c r="I1524" i="2" s="1"/>
  <c r="C1525" i="2" s="1"/>
  <c r="B1525" i="2" s="1"/>
  <c r="F1310" i="6" l="1"/>
  <c r="B1310" i="6"/>
  <c r="D1310" i="6"/>
  <c r="E1310" i="6" s="1"/>
  <c r="G1310" i="6" s="1"/>
  <c r="H1326" i="5"/>
  <c r="I1326" i="5" s="1"/>
  <c r="C1327" i="5" s="1"/>
  <c r="H1357" i="4"/>
  <c r="I1357" i="4" s="1"/>
  <c r="C1358" i="4" s="1"/>
  <c r="B1358" i="4" s="1"/>
  <c r="D1525" i="2"/>
  <c r="E1525" i="2" s="1"/>
  <c r="G1525" i="2" s="1"/>
  <c r="F1525" i="2" s="1"/>
  <c r="H1310" i="6" l="1"/>
  <c r="I1310" i="6" s="1"/>
  <c r="C1311" i="6" s="1"/>
  <c r="B1327" i="5"/>
  <c r="D1327" i="5"/>
  <c r="E1327" i="5" s="1"/>
  <c r="G1327" i="5" s="1"/>
  <c r="F1327" i="5" s="1"/>
  <c r="D1358" i="4"/>
  <c r="E1358" i="4" s="1"/>
  <c r="G1358" i="4" s="1"/>
  <c r="F1358" i="4" s="1"/>
  <c r="H1525" i="2"/>
  <c r="I1525" i="2" s="1"/>
  <c r="C1526" i="2" s="1"/>
  <c r="B1526" i="2" s="1"/>
  <c r="F1311" i="6" l="1"/>
  <c r="D1311" i="6"/>
  <c r="E1311" i="6" s="1"/>
  <c r="G1311" i="6" s="1"/>
  <c r="B1311" i="6"/>
  <c r="H1327" i="5"/>
  <c r="I1327" i="5" s="1"/>
  <c r="C1328" i="5" s="1"/>
  <c r="H1358" i="4"/>
  <c r="I1358" i="4" s="1"/>
  <c r="C1359" i="4" s="1"/>
  <c r="B1359" i="4" s="1"/>
  <c r="D1526" i="2"/>
  <c r="E1526" i="2" s="1"/>
  <c r="G1526" i="2" s="1"/>
  <c r="F1526" i="2" s="1"/>
  <c r="H1311" i="6" l="1"/>
  <c r="I1311" i="6" s="1"/>
  <c r="C1312" i="6" s="1"/>
  <c r="B1328" i="5"/>
  <c r="D1328" i="5"/>
  <c r="E1328" i="5" s="1"/>
  <c r="G1328" i="5" s="1"/>
  <c r="F1328" i="5" s="1"/>
  <c r="D1359" i="4"/>
  <c r="E1359" i="4" s="1"/>
  <c r="G1359" i="4" s="1"/>
  <c r="F1359" i="4" s="1"/>
  <c r="H1526" i="2"/>
  <c r="I1526" i="2" s="1"/>
  <c r="C1527" i="2" s="1"/>
  <c r="B1527" i="2" s="1"/>
  <c r="F1312" i="6" l="1"/>
  <c r="D1312" i="6"/>
  <c r="E1312" i="6" s="1"/>
  <c r="G1312" i="6" s="1"/>
  <c r="B1312" i="6"/>
  <c r="H1328" i="5"/>
  <c r="I1328" i="5" s="1"/>
  <c r="C1329" i="5" s="1"/>
  <c r="H1359" i="4"/>
  <c r="I1359" i="4" s="1"/>
  <c r="C1360" i="4" s="1"/>
  <c r="B1360" i="4" s="1"/>
  <c r="D1527" i="2"/>
  <c r="E1527" i="2" s="1"/>
  <c r="G1527" i="2" s="1"/>
  <c r="F1527" i="2" s="1"/>
  <c r="H1312" i="6" l="1"/>
  <c r="I1312" i="6" s="1"/>
  <c r="C1313" i="6" s="1"/>
  <c r="D1329" i="5"/>
  <c r="E1329" i="5" s="1"/>
  <c r="G1329" i="5" s="1"/>
  <c r="F1329" i="5" s="1"/>
  <c r="B1329" i="5"/>
  <c r="D1360" i="4"/>
  <c r="E1360" i="4" s="1"/>
  <c r="G1360" i="4" s="1"/>
  <c r="F1360" i="4" s="1"/>
  <c r="H1527" i="2"/>
  <c r="I1527" i="2" s="1"/>
  <c r="C1528" i="2" s="1"/>
  <c r="B1528" i="2" s="1"/>
  <c r="F1313" i="6" l="1"/>
  <c r="D1313" i="6"/>
  <c r="E1313" i="6" s="1"/>
  <c r="G1313" i="6" s="1"/>
  <c r="B1313" i="6"/>
  <c r="H1329" i="5"/>
  <c r="I1329" i="5" s="1"/>
  <c r="C1330" i="5" s="1"/>
  <c r="H1360" i="4"/>
  <c r="I1360" i="4" s="1"/>
  <c r="C1361" i="4" s="1"/>
  <c r="B1361" i="4" s="1"/>
  <c r="D1528" i="2"/>
  <c r="E1528" i="2" s="1"/>
  <c r="G1528" i="2" s="1"/>
  <c r="F1528" i="2" s="1"/>
  <c r="H1313" i="6" l="1"/>
  <c r="I1313" i="6" s="1"/>
  <c r="C1314" i="6" s="1"/>
  <c r="B1330" i="5"/>
  <c r="D1330" i="5"/>
  <c r="E1330" i="5" s="1"/>
  <c r="G1330" i="5" s="1"/>
  <c r="F1330" i="5" s="1"/>
  <c r="D1361" i="4"/>
  <c r="E1361" i="4" s="1"/>
  <c r="G1361" i="4" s="1"/>
  <c r="F1361" i="4" s="1"/>
  <c r="H1528" i="2"/>
  <c r="I1528" i="2" s="1"/>
  <c r="C1529" i="2" s="1"/>
  <c r="B1529" i="2" s="1"/>
  <c r="F1314" i="6" l="1"/>
  <c r="B1314" i="6"/>
  <c r="D1314" i="6"/>
  <c r="E1314" i="6" s="1"/>
  <c r="G1314" i="6" s="1"/>
  <c r="H1330" i="5"/>
  <c r="I1330" i="5" s="1"/>
  <c r="C1331" i="5" s="1"/>
  <c r="H1361" i="4"/>
  <c r="I1361" i="4" s="1"/>
  <c r="C1362" i="4" s="1"/>
  <c r="B1362" i="4" s="1"/>
  <c r="D1529" i="2"/>
  <c r="E1529" i="2" s="1"/>
  <c r="G1529" i="2" s="1"/>
  <c r="F1529" i="2" s="1"/>
  <c r="H1314" i="6" l="1"/>
  <c r="I1314" i="6" s="1"/>
  <c r="C1315" i="6" s="1"/>
  <c r="D1331" i="5"/>
  <c r="E1331" i="5" s="1"/>
  <c r="G1331" i="5" s="1"/>
  <c r="F1331" i="5" s="1"/>
  <c r="B1331" i="5"/>
  <c r="D1362" i="4"/>
  <c r="E1362" i="4" s="1"/>
  <c r="G1362" i="4" s="1"/>
  <c r="F1362" i="4" s="1"/>
  <c r="H1529" i="2"/>
  <c r="I1529" i="2" s="1"/>
  <c r="C1530" i="2" s="1"/>
  <c r="B1530" i="2" s="1"/>
  <c r="F1315" i="6" l="1"/>
  <c r="D1315" i="6"/>
  <c r="E1315" i="6" s="1"/>
  <c r="G1315" i="6" s="1"/>
  <c r="B1315" i="6"/>
  <c r="H1331" i="5"/>
  <c r="I1331" i="5" s="1"/>
  <c r="C1332" i="5" s="1"/>
  <c r="H1362" i="4"/>
  <c r="I1362" i="4" s="1"/>
  <c r="C1363" i="4" s="1"/>
  <c r="B1363" i="4" s="1"/>
  <c r="D1530" i="2"/>
  <c r="E1530" i="2" s="1"/>
  <c r="G1530" i="2" s="1"/>
  <c r="F1530" i="2" s="1"/>
  <c r="H1315" i="6" l="1"/>
  <c r="I1315" i="6" s="1"/>
  <c r="C1316" i="6" s="1"/>
  <c r="D1332" i="5"/>
  <c r="E1332" i="5" s="1"/>
  <c r="G1332" i="5" s="1"/>
  <c r="F1332" i="5" s="1"/>
  <c r="B1332" i="5"/>
  <c r="D1363" i="4"/>
  <c r="E1363" i="4" s="1"/>
  <c r="G1363" i="4" s="1"/>
  <c r="F1363" i="4" s="1"/>
  <c r="H1530" i="2"/>
  <c r="I1530" i="2" s="1"/>
  <c r="C1531" i="2" s="1"/>
  <c r="B1531" i="2" s="1"/>
  <c r="F1316" i="6" l="1"/>
  <c r="D1316" i="6"/>
  <c r="E1316" i="6" s="1"/>
  <c r="G1316" i="6" s="1"/>
  <c r="B1316" i="6"/>
  <c r="H1332" i="5"/>
  <c r="I1332" i="5" s="1"/>
  <c r="C1333" i="5" s="1"/>
  <c r="H1363" i="4"/>
  <c r="I1363" i="4" s="1"/>
  <c r="C1364" i="4" s="1"/>
  <c r="B1364" i="4" s="1"/>
  <c r="D1531" i="2"/>
  <c r="E1531" i="2" s="1"/>
  <c r="G1531" i="2" s="1"/>
  <c r="F1531" i="2" s="1"/>
  <c r="H1316" i="6" l="1"/>
  <c r="I1316" i="6" s="1"/>
  <c r="C1317" i="6" s="1"/>
  <c r="D1333" i="5"/>
  <c r="E1333" i="5" s="1"/>
  <c r="G1333" i="5" s="1"/>
  <c r="F1333" i="5" s="1"/>
  <c r="B1333" i="5"/>
  <c r="D1364" i="4"/>
  <c r="E1364" i="4" s="1"/>
  <c r="G1364" i="4" s="1"/>
  <c r="F1364" i="4" s="1"/>
  <c r="H1531" i="2"/>
  <c r="I1531" i="2" s="1"/>
  <c r="C1532" i="2" s="1"/>
  <c r="B1532" i="2" s="1"/>
  <c r="F1317" i="6" l="1"/>
  <c r="D1317" i="6"/>
  <c r="E1317" i="6" s="1"/>
  <c r="G1317" i="6" s="1"/>
  <c r="B1317" i="6"/>
  <c r="H1333" i="5"/>
  <c r="I1333" i="5" s="1"/>
  <c r="C1334" i="5" s="1"/>
  <c r="H1364" i="4"/>
  <c r="I1364" i="4" s="1"/>
  <c r="C1365" i="4" s="1"/>
  <c r="B1365" i="4" s="1"/>
  <c r="D1532" i="2"/>
  <c r="E1532" i="2" s="1"/>
  <c r="G1532" i="2" s="1"/>
  <c r="F1532" i="2" s="1"/>
  <c r="H1317" i="6" l="1"/>
  <c r="I1317" i="6" s="1"/>
  <c r="C1318" i="6" s="1"/>
  <c r="B1334" i="5"/>
  <c r="D1334" i="5"/>
  <c r="E1334" i="5" s="1"/>
  <c r="G1334" i="5" s="1"/>
  <c r="F1334" i="5" s="1"/>
  <c r="D1365" i="4"/>
  <c r="E1365" i="4" s="1"/>
  <c r="G1365" i="4" s="1"/>
  <c r="F1365" i="4" s="1"/>
  <c r="H1532" i="2"/>
  <c r="I1532" i="2" s="1"/>
  <c r="C1533" i="2" s="1"/>
  <c r="B1533" i="2" s="1"/>
  <c r="F1318" i="6" l="1"/>
  <c r="B1318" i="6"/>
  <c r="D1318" i="6"/>
  <c r="E1318" i="6" s="1"/>
  <c r="G1318" i="6" s="1"/>
  <c r="H1334" i="5"/>
  <c r="I1334" i="5" s="1"/>
  <c r="C1335" i="5" s="1"/>
  <c r="H1365" i="4"/>
  <c r="I1365" i="4" s="1"/>
  <c r="C1366" i="4" s="1"/>
  <c r="B1366" i="4" s="1"/>
  <c r="D1533" i="2"/>
  <c r="E1533" i="2" s="1"/>
  <c r="G1533" i="2" s="1"/>
  <c r="F1533" i="2" s="1"/>
  <c r="H1318" i="6" l="1"/>
  <c r="I1318" i="6" s="1"/>
  <c r="C1319" i="6" s="1"/>
  <c r="D1335" i="5"/>
  <c r="E1335" i="5" s="1"/>
  <c r="G1335" i="5" s="1"/>
  <c r="F1335" i="5" s="1"/>
  <c r="B1335" i="5"/>
  <c r="D1366" i="4"/>
  <c r="E1366" i="4" s="1"/>
  <c r="G1366" i="4" s="1"/>
  <c r="F1366" i="4" s="1"/>
  <c r="H1533" i="2"/>
  <c r="I1533" i="2" s="1"/>
  <c r="C1534" i="2" s="1"/>
  <c r="B1534" i="2" s="1"/>
  <c r="F1319" i="6" l="1"/>
  <c r="D1319" i="6"/>
  <c r="E1319" i="6" s="1"/>
  <c r="G1319" i="6" s="1"/>
  <c r="B1319" i="6"/>
  <c r="H1335" i="5"/>
  <c r="I1335" i="5" s="1"/>
  <c r="C1336" i="5" s="1"/>
  <c r="H1366" i="4"/>
  <c r="I1366" i="4" s="1"/>
  <c r="C1367" i="4" s="1"/>
  <c r="B1367" i="4" s="1"/>
  <c r="D1534" i="2"/>
  <c r="E1534" i="2" s="1"/>
  <c r="G1534" i="2" s="1"/>
  <c r="F1534" i="2" s="1"/>
  <c r="H1319" i="6" l="1"/>
  <c r="I1319" i="6" s="1"/>
  <c r="C1320" i="6" s="1"/>
  <c r="D1336" i="5"/>
  <c r="E1336" i="5" s="1"/>
  <c r="G1336" i="5" s="1"/>
  <c r="F1336" i="5" s="1"/>
  <c r="B1336" i="5"/>
  <c r="D1367" i="4"/>
  <c r="E1367" i="4" s="1"/>
  <c r="G1367" i="4" s="1"/>
  <c r="F1367" i="4" s="1"/>
  <c r="H1534" i="2"/>
  <c r="I1534" i="2" s="1"/>
  <c r="C1535" i="2" s="1"/>
  <c r="B1535" i="2" s="1"/>
  <c r="F1320" i="6" l="1"/>
  <c r="D1320" i="6"/>
  <c r="E1320" i="6" s="1"/>
  <c r="G1320" i="6" s="1"/>
  <c r="B1320" i="6"/>
  <c r="H1336" i="5"/>
  <c r="I1336" i="5" s="1"/>
  <c r="C1337" i="5" s="1"/>
  <c r="H1367" i="4"/>
  <c r="I1367" i="4" s="1"/>
  <c r="C1368" i="4" s="1"/>
  <c r="B1368" i="4" s="1"/>
  <c r="D1535" i="2"/>
  <c r="E1535" i="2" s="1"/>
  <c r="G1535" i="2" s="1"/>
  <c r="F1535" i="2" s="1"/>
  <c r="H1320" i="6" l="1"/>
  <c r="I1320" i="6" s="1"/>
  <c r="C1321" i="6" s="1"/>
  <c r="D1337" i="5"/>
  <c r="E1337" i="5" s="1"/>
  <c r="G1337" i="5" s="1"/>
  <c r="F1337" i="5" s="1"/>
  <c r="B1337" i="5"/>
  <c r="D1368" i="4"/>
  <c r="E1368" i="4" s="1"/>
  <c r="G1368" i="4" s="1"/>
  <c r="F1368" i="4" s="1"/>
  <c r="H1535" i="2"/>
  <c r="I1535" i="2" s="1"/>
  <c r="C1536" i="2" s="1"/>
  <c r="B1536" i="2" s="1"/>
  <c r="F1321" i="6" l="1"/>
  <c r="D1321" i="6"/>
  <c r="E1321" i="6" s="1"/>
  <c r="G1321" i="6" s="1"/>
  <c r="B1321" i="6"/>
  <c r="H1337" i="5"/>
  <c r="I1337" i="5" s="1"/>
  <c r="C1338" i="5" s="1"/>
  <c r="H1368" i="4"/>
  <c r="I1368" i="4" s="1"/>
  <c r="C1369" i="4" s="1"/>
  <c r="B1369" i="4" s="1"/>
  <c r="D1536" i="2"/>
  <c r="E1536" i="2" s="1"/>
  <c r="G1536" i="2" s="1"/>
  <c r="F1536" i="2" s="1"/>
  <c r="H1321" i="6" l="1"/>
  <c r="I1321" i="6" s="1"/>
  <c r="C1322" i="6" s="1"/>
  <c r="B1338" i="5"/>
  <c r="D1338" i="5"/>
  <c r="E1338" i="5" s="1"/>
  <c r="G1338" i="5" s="1"/>
  <c r="F1338" i="5" s="1"/>
  <c r="D1369" i="4"/>
  <c r="E1369" i="4" s="1"/>
  <c r="G1369" i="4" s="1"/>
  <c r="F1369" i="4" s="1"/>
  <c r="H1536" i="2"/>
  <c r="I1536" i="2" s="1"/>
  <c r="C1537" i="2" s="1"/>
  <c r="B1537" i="2" s="1"/>
  <c r="F1322" i="6" l="1"/>
  <c r="D1322" i="6"/>
  <c r="E1322" i="6" s="1"/>
  <c r="G1322" i="6" s="1"/>
  <c r="B1322" i="6"/>
  <c r="H1338" i="5"/>
  <c r="I1338" i="5" s="1"/>
  <c r="C1339" i="5" s="1"/>
  <c r="H1369" i="4"/>
  <c r="I1369" i="4" s="1"/>
  <c r="C1370" i="4" s="1"/>
  <c r="B1370" i="4" s="1"/>
  <c r="D1537" i="2"/>
  <c r="E1537" i="2" s="1"/>
  <c r="G1537" i="2" s="1"/>
  <c r="F1537" i="2" s="1"/>
  <c r="H1322" i="6" l="1"/>
  <c r="I1322" i="6" s="1"/>
  <c r="C1323" i="6" s="1"/>
  <c r="D1339" i="5"/>
  <c r="E1339" i="5" s="1"/>
  <c r="G1339" i="5" s="1"/>
  <c r="F1339" i="5" s="1"/>
  <c r="B1339" i="5"/>
  <c r="D1370" i="4"/>
  <c r="E1370" i="4" s="1"/>
  <c r="G1370" i="4" s="1"/>
  <c r="H1537" i="2"/>
  <c r="I1537" i="2" s="1"/>
  <c r="C1538" i="2" s="1"/>
  <c r="B1538" i="2" s="1"/>
  <c r="F1323" i="6" l="1"/>
  <c r="B1323" i="6"/>
  <c r="D1323" i="6"/>
  <c r="E1323" i="6" s="1"/>
  <c r="G1323" i="6" s="1"/>
  <c r="H1339" i="5"/>
  <c r="I1339" i="5" s="1"/>
  <c r="C1340" i="5" s="1"/>
  <c r="F1370" i="4"/>
  <c r="H1370" i="4" s="1"/>
  <c r="I1370" i="4" s="1"/>
  <c r="C1371" i="4" s="1"/>
  <c r="D1538" i="2"/>
  <c r="E1538" i="2" s="1"/>
  <c r="G1538" i="2" s="1"/>
  <c r="F1538" i="2" s="1"/>
  <c r="H1323" i="6" l="1"/>
  <c r="I1323" i="6" s="1"/>
  <c r="C1324" i="6" s="1"/>
  <c r="D1340" i="5"/>
  <c r="E1340" i="5" s="1"/>
  <c r="G1340" i="5" s="1"/>
  <c r="F1340" i="5" s="1"/>
  <c r="B1340" i="5"/>
  <c r="B1371" i="4"/>
  <c r="D1371" i="4"/>
  <c r="E1371" i="4" s="1"/>
  <c r="G1371" i="4" s="1"/>
  <c r="F1371" i="4" s="1"/>
  <c r="H1371" i="4" s="1"/>
  <c r="I1371" i="4" s="1"/>
  <c r="C1372" i="4" s="1"/>
  <c r="H1538" i="2"/>
  <c r="I1538" i="2" s="1"/>
  <c r="C1539" i="2" s="1"/>
  <c r="F1324" i="6" l="1"/>
  <c r="B1324" i="6"/>
  <c r="D1324" i="6"/>
  <c r="E1324" i="6" s="1"/>
  <c r="G1324" i="6" s="1"/>
  <c r="H1340" i="5"/>
  <c r="I1340" i="5" s="1"/>
  <c r="C1341" i="5" s="1"/>
  <c r="D1539" i="2"/>
  <c r="E1539" i="2" s="1"/>
  <c r="G1539" i="2" s="1"/>
  <c r="B1539" i="2"/>
  <c r="D1372" i="4"/>
  <c r="E1372" i="4" s="1"/>
  <c r="G1372" i="4" s="1"/>
  <c r="B1372" i="4"/>
  <c r="F1539" i="2"/>
  <c r="H1324" i="6" l="1"/>
  <c r="I1324" i="6" s="1"/>
  <c r="C1325" i="6" s="1"/>
  <c r="D1341" i="5"/>
  <c r="E1341" i="5" s="1"/>
  <c r="G1341" i="5" s="1"/>
  <c r="F1341" i="5" s="1"/>
  <c r="B1341" i="5"/>
  <c r="H1539" i="2"/>
  <c r="I1539" i="2" s="1"/>
  <c r="C1540" i="2" s="1"/>
  <c r="B1540" i="2" s="1"/>
  <c r="F1372" i="4"/>
  <c r="H1372" i="4" s="1"/>
  <c r="I1372" i="4" s="1"/>
  <c r="C1373" i="4" s="1"/>
  <c r="F1325" i="6" l="1"/>
  <c r="D1325" i="6"/>
  <c r="E1325" i="6" s="1"/>
  <c r="G1325" i="6" s="1"/>
  <c r="B1325" i="6"/>
  <c r="D1540" i="2"/>
  <c r="E1540" i="2" s="1"/>
  <c r="G1540" i="2" s="1"/>
  <c r="F1540" i="2" s="1"/>
  <c r="H1540" i="2" s="1"/>
  <c r="I1540" i="2" s="1"/>
  <c r="C1541" i="2" s="1"/>
  <c r="B1541" i="2" s="1"/>
  <c r="H1341" i="5"/>
  <c r="I1341" i="5" s="1"/>
  <c r="C1342" i="5" s="1"/>
  <c r="B1373" i="4"/>
  <c r="D1373" i="4"/>
  <c r="E1373" i="4" s="1"/>
  <c r="G1373" i="4" s="1"/>
  <c r="F1373" i="4" s="1"/>
  <c r="H1373" i="4" s="1"/>
  <c r="I1373" i="4" s="1"/>
  <c r="C1374" i="4" s="1"/>
  <c r="B1374" i="4" s="1"/>
  <c r="H1325" i="6" l="1"/>
  <c r="I1325" i="6" s="1"/>
  <c r="C1326" i="6" s="1"/>
  <c r="D1342" i="5"/>
  <c r="E1342" i="5" s="1"/>
  <c r="G1342" i="5" s="1"/>
  <c r="F1342" i="5" s="1"/>
  <c r="B1342" i="5"/>
  <c r="D1374" i="4"/>
  <c r="E1374" i="4" s="1"/>
  <c r="G1374" i="4" s="1"/>
  <c r="F1374" i="4" s="1"/>
  <c r="D1541" i="2"/>
  <c r="E1541" i="2" s="1"/>
  <c r="G1541" i="2" s="1"/>
  <c r="F1541" i="2" s="1"/>
  <c r="F1326" i="6" l="1"/>
  <c r="D1326" i="6"/>
  <c r="E1326" i="6" s="1"/>
  <c r="G1326" i="6" s="1"/>
  <c r="B1326" i="6"/>
  <c r="H1342" i="5"/>
  <c r="I1342" i="5" s="1"/>
  <c r="C1343" i="5" s="1"/>
  <c r="H1374" i="4"/>
  <c r="I1374" i="4" s="1"/>
  <c r="C1375" i="4" s="1"/>
  <c r="B1375" i="4" s="1"/>
  <c r="H1541" i="2"/>
  <c r="I1541" i="2" s="1"/>
  <c r="C1542" i="2" s="1"/>
  <c r="B1542" i="2" s="1"/>
  <c r="H1326" i="6" l="1"/>
  <c r="I1326" i="6" s="1"/>
  <c r="C1327" i="6" s="1"/>
  <c r="B1343" i="5"/>
  <c r="D1343" i="5"/>
  <c r="E1343" i="5" s="1"/>
  <c r="G1343" i="5" s="1"/>
  <c r="F1343" i="5" s="1"/>
  <c r="D1375" i="4"/>
  <c r="E1375" i="4" s="1"/>
  <c r="G1375" i="4" s="1"/>
  <c r="F1375" i="4" s="1"/>
  <c r="D1542" i="2"/>
  <c r="E1542" i="2" s="1"/>
  <c r="G1542" i="2" s="1"/>
  <c r="F1542" i="2" s="1"/>
  <c r="F1327" i="6" l="1"/>
  <c r="D1327" i="6"/>
  <c r="E1327" i="6" s="1"/>
  <c r="G1327" i="6" s="1"/>
  <c r="B1327" i="6"/>
  <c r="H1343" i="5"/>
  <c r="I1343" i="5" s="1"/>
  <c r="C1344" i="5" s="1"/>
  <c r="H1375" i="4"/>
  <c r="I1375" i="4" s="1"/>
  <c r="C1376" i="4" s="1"/>
  <c r="B1376" i="4" s="1"/>
  <c r="H1542" i="2"/>
  <c r="I1542" i="2" s="1"/>
  <c r="C1543" i="2" s="1"/>
  <c r="B1543" i="2" s="1"/>
  <c r="H1327" i="6" l="1"/>
  <c r="I1327" i="6" s="1"/>
  <c r="C1328" i="6" s="1"/>
  <c r="B1344" i="5"/>
  <c r="D1344" i="5"/>
  <c r="E1344" i="5" s="1"/>
  <c r="G1344" i="5" s="1"/>
  <c r="F1344" i="5" s="1"/>
  <c r="D1376" i="4"/>
  <c r="E1376" i="4" s="1"/>
  <c r="G1376" i="4" s="1"/>
  <c r="F1376" i="4" s="1"/>
  <c r="D1543" i="2"/>
  <c r="E1543" i="2" s="1"/>
  <c r="G1543" i="2" s="1"/>
  <c r="F1543" i="2" s="1"/>
  <c r="F1328" i="6" l="1"/>
  <c r="B1328" i="6"/>
  <c r="D1328" i="6"/>
  <c r="E1328" i="6" s="1"/>
  <c r="G1328" i="6" s="1"/>
  <c r="H1344" i="5"/>
  <c r="I1344" i="5" s="1"/>
  <c r="C1345" i="5" s="1"/>
  <c r="H1376" i="4"/>
  <c r="I1376" i="4" s="1"/>
  <c r="C1377" i="4" s="1"/>
  <c r="B1377" i="4" s="1"/>
  <c r="H1543" i="2"/>
  <c r="I1543" i="2" s="1"/>
  <c r="C1544" i="2" s="1"/>
  <c r="B1544" i="2" s="1"/>
  <c r="H1328" i="6" l="1"/>
  <c r="I1328" i="6" s="1"/>
  <c r="C1329" i="6" s="1"/>
  <c r="B1345" i="5"/>
  <c r="D1345" i="5"/>
  <c r="E1345" i="5" s="1"/>
  <c r="G1345" i="5" s="1"/>
  <c r="F1345" i="5" s="1"/>
  <c r="D1377" i="4"/>
  <c r="E1377" i="4" s="1"/>
  <c r="G1377" i="4" s="1"/>
  <c r="F1377" i="4" s="1"/>
  <c r="D1544" i="2"/>
  <c r="E1544" i="2" s="1"/>
  <c r="G1544" i="2" s="1"/>
  <c r="F1544" i="2" s="1"/>
  <c r="F1329" i="6" l="1"/>
  <c r="B1329" i="6"/>
  <c r="D1329" i="6"/>
  <c r="E1329" i="6" s="1"/>
  <c r="G1329" i="6" s="1"/>
  <c r="H1345" i="5"/>
  <c r="I1345" i="5" s="1"/>
  <c r="C1346" i="5" s="1"/>
  <c r="H1377" i="4"/>
  <c r="I1377" i="4" s="1"/>
  <c r="C1378" i="4" s="1"/>
  <c r="B1378" i="4" s="1"/>
  <c r="H1544" i="2"/>
  <c r="I1544" i="2" s="1"/>
  <c r="C1545" i="2" s="1"/>
  <c r="B1545" i="2" s="1"/>
  <c r="H1329" i="6" l="1"/>
  <c r="I1329" i="6" s="1"/>
  <c r="C1330" i="6" s="1"/>
  <c r="B1346" i="5"/>
  <c r="D1346" i="5"/>
  <c r="E1346" i="5" s="1"/>
  <c r="G1346" i="5" s="1"/>
  <c r="F1346" i="5" s="1"/>
  <c r="D1378" i="4"/>
  <c r="E1378" i="4" s="1"/>
  <c r="G1378" i="4" s="1"/>
  <c r="F1378" i="4" s="1"/>
  <c r="D1545" i="2"/>
  <c r="E1545" i="2" s="1"/>
  <c r="G1545" i="2" s="1"/>
  <c r="F1545" i="2" s="1"/>
  <c r="F1330" i="6" l="1"/>
  <c r="D1330" i="6"/>
  <c r="E1330" i="6" s="1"/>
  <c r="G1330" i="6" s="1"/>
  <c r="B1330" i="6"/>
  <c r="H1346" i="5"/>
  <c r="I1346" i="5" s="1"/>
  <c r="C1347" i="5" s="1"/>
  <c r="H1378" i="4"/>
  <c r="I1378" i="4" s="1"/>
  <c r="C1379" i="4" s="1"/>
  <c r="B1379" i="4" s="1"/>
  <c r="H1545" i="2"/>
  <c r="I1545" i="2" s="1"/>
  <c r="C1546" i="2" s="1"/>
  <c r="H1330" i="6" l="1"/>
  <c r="I1330" i="6" s="1"/>
  <c r="C1331" i="6" s="1"/>
  <c r="D1347" i="5"/>
  <c r="E1347" i="5" s="1"/>
  <c r="G1347" i="5" s="1"/>
  <c r="F1347" i="5" s="1"/>
  <c r="B1347" i="5"/>
  <c r="D1546" i="2"/>
  <c r="E1546" i="2" s="1"/>
  <c r="G1546" i="2" s="1"/>
  <c r="B1546" i="2"/>
  <c r="D1379" i="4"/>
  <c r="E1379" i="4" s="1"/>
  <c r="G1379" i="4" s="1"/>
  <c r="F1379" i="4" s="1"/>
  <c r="F1546" i="2"/>
  <c r="F1331" i="6" l="1"/>
  <c r="B1331" i="6"/>
  <c r="D1331" i="6"/>
  <c r="E1331" i="6" s="1"/>
  <c r="G1331" i="6" s="1"/>
  <c r="H1546" i="2"/>
  <c r="I1546" i="2" s="1"/>
  <c r="C1547" i="2" s="1"/>
  <c r="B1547" i="2" s="1"/>
  <c r="H1347" i="5"/>
  <c r="I1347" i="5" s="1"/>
  <c r="C1348" i="5" s="1"/>
  <c r="H1379" i="4"/>
  <c r="I1379" i="4" s="1"/>
  <c r="C1380" i="4" s="1"/>
  <c r="H1331" i="6" l="1"/>
  <c r="I1331" i="6" s="1"/>
  <c r="C1332" i="6" s="1"/>
  <c r="D1547" i="2"/>
  <c r="E1547" i="2" s="1"/>
  <c r="G1547" i="2" s="1"/>
  <c r="F1547" i="2" s="1"/>
  <c r="H1547" i="2" s="1"/>
  <c r="I1547" i="2" s="1"/>
  <c r="C1548" i="2" s="1"/>
  <c r="B1548" i="2" s="1"/>
  <c r="D1348" i="5"/>
  <c r="E1348" i="5" s="1"/>
  <c r="G1348" i="5" s="1"/>
  <c r="F1348" i="5" s="1"/>
  <c r="B1348" i="5"/>
  <c r="B1380" i="4"/>
  <c r="D1380" i="4"/>
  <c r="E1380" i="4" s="1"/>
  <c r="G1380" i="4" s="1"/>
  <c r="F1380" i="4" s="1"/>
  <c r="F1332" i="6" l="1"/>
  <c r="D1332" i="6"/>
  <c r="E1332" i="6" s="1"/>
  <c r="G1332" i="6" s="1"/>
  <c r="B1332" i="6"/>
  <c r="H1348" i="5"/>
  <c r="I1348" i="5" s="1"/>
  <c r="C1349" i="5" s="1"/>
  <c r="H1380" i="4"/>
  <c r="I1380" i="4" s="1"/>
  <c r="C1381" i="4" s="1"/>
  <c r="D1548" i="2"/>
  <c r="E1548" i="2" s="1"/>
  <c r="G1548" i="2" s="1"/>
  <c r="F1548" i="2" s="1"/>
  <c r="H1332" i="6" l="1"/>
  <c r="I1332" i="6" s="1"/>
  <c r="C1333" i="6" s="1"/>
  <c r="B1349" i="5"/>
  <c r="D1349" i="5"/>
  <c r="E1349" i="5" s="1"/>
  <c r="G1349" i="5" s="1"/>
  <c r="F1349" i="5" s="1"/>
  <c r="B1381" i="4"/>
  <c r="D1381" i="4"/>
  <c r="E1381" i="4" s="1"/>
  <c r="G1381" i="4" s="1"/>
  <c r="F1381" i="4" s="1"/>
  <c r="H1548" i="2"/>
  <c r="I1548" i="2" s="1"/>
  <c r="C1549" i="2" s="1"/>
  <c r="B1549" i="2" s="1"/>
  <c r="F1333" i="6" l="1"/>
  <c r="D1333" i="6"/>
  <c r="E1333" i="6" s="1"/>
  <c r="G1333" i="6" s="1"/>
  <c r="B1333" i="6"/>
  <c r="H1349" i="5"/>
  <c r="I1349" i="5" s="1"/>
  <c r="C1350" i="5" s="1"/>
  <c r="H1381" i="4"/>
  <c r="I1381" i="4" s="1"/>
  <c r="C1382" i="4" s="1"/>
  <c r="D1549" i="2"/>
  <c r="E1549" i="2" s="1"/>
  <c r="G1549" i="2" s="1"/>
  <c r="F1549" i="2" s="1"/>
  <c r="H1333" i="6" l="1"/>
  <c r="I1333" i="6" s="1"/>
  <c r="C1334" i="6" s="1"/>
  <c r="B1350" i="5"/>
  <c r="D1350" i="5"/>
  <c r="E1350" i="5" s="1"/>
  <c r="G1350" i="5" s="1"/>
  <c r="F1350" i="5" s="1"/>
  <c r="B1382" i="4"/>
  <c r="D1382" i="4"/>
  <c r="E1382" i="4" s="1"/>
  <c r="G1382" i="4" s="1"/>
  <c r="F1382" i="4" s="1"/>
  <c r="H1549" i="2"/>
  <c r="I1549" i="2" s="1"/>
  <c r="C1550" i="2" s="1"/>
  <c r="B1550" i="2" s="1"/>
  <c r="F1334" i="6" l="1"/>
  <c r="D1334" i="6"/>
  <c r="E1334" i="6" s="1"/>
  <c r="G1334" i="6" s="1"/>
  <c r="B1334" i="6"/>
  <c r="H1350" i="5"/>
  <c r="I1350" i="5" s="1"/>
  <c r="C1351" i="5" s="1"/>
  <c r="H1382" i="4"/>
  <c r="I1382" i="4" s="1"/>
  <c r="C1383" i="4" s="1"/>
  <c r="D1550" i="2"/>
  <c r="E1550" i="2" s="1"/>
  <c r="G1550" i="2" s="1"/>
  <c r="F1550" i="2" s="1"/>
  <c r="H1334" i="6" l="1"/>
  <c r="I1334" i="6" s="1"/>
  <c r="C1335" i="6" s="1"/>
  <c r="D1351" i="5"/>
  <c r="E1351" i="5" s="1"/>
  <c r="G1351" i="5" s="1"/>
  <c r="F1351" i="5" s="1"/>
  <c r="B1351" i="5"/>
  <c r="B1383" i="4"/>
  <c r="D1383" i="4"/>
  <c r="E1383" i="4" s="1"/>
  <c r="G1383" i="4" s="1"/>
  <c r="F1383" i="4" s="1"/>
  <c r="H1550" i="2"/>
  <c r="I1550" i="2" s="1"/>
  <c r="C1551" i="2" s="1"/>
  <c r="F1335" i="6" l="1"/>
  <c r="B1335" i="6"/>
  <c r="D1335" i="6"/>
  <c r="E1335" i="6" s="1"/>
  <c r="G1335" i="6" s="1"/>
  <c r="H1351" i="5"/>
  <c r="I1351" i="5" s="1"/>
  <c r="C1352" i="5" s="1"/>
  <c r="D1551" i="2"/>
  <c r="E1551" i="2" s="1"/>
  <c r="G1551" i="2" s="1"/>
  <c r="B1551" i="2"/>
  <c r="H1383" i="4"/>
  <c r="I1383" i="4" s="1"/>
  <c r="C1384" i="4" s="1"/>
  <c r="F1551" i="2"/>
  <c r="H1335" i="6" l="1"/>
  <c r="I1335" i="6" s="1"/>
  <c r="C1336" i="6" s="1"/>
  <c r="H1551" i="2"/>
  <c r="I1551" i="2" s="1"/>
  <c r="C1552" i="2" s="1"/>
  <c r="D1552" i="2" s="1"/>
  <c r="E1552" i="2" s="1"/>
  <c r="G1552" i="2" s="1"/>
  <c r="B1352" i="5"/>
  <c r="D1352" i="5"/>
  <c r="E1352" i="5" s="1"/>
  <c r="G1352" i="5" s="1"/>
  <c r="F1352" i="5" s="1"/>
  <c r="B1384" i="4"/>
  <c r="D1384" i="4"/>
  <c r="E1384" i="4" s="1"/>
  <c r="G1384" i="4" s="1"/>
  <c r="F1384" i="4" s="1"/>
  <c r="F1336" i="6" l="1"/>
  <c r="B1336" i="6"/>
  <c r="D1336" i="6"/>
  <c r="E1336" i="6" s="1"/>
  <c r="G1336" i="6" s="1"/>
  <c r="B1552" i="2"/>
  <c r="F1552" i="2"/>
  <c r="H1552" i="2" s="1"/>
  <c r="I1552" i="2" s="1"/>
  <c r="C1553" i="2" s="1"/>
  <c r="B1553" i="2" s="1"/>
  <c r="H1352" i="5"/>
  <c r="I1352" i="5" s="1"/>
  <c r="C1353" i="5" s="1"/>
  <c r="H1384" i="4"/>
  <c r="I1384" i="4" s="1"/>
  <c r="C1385" i="4" s="1"/>
  <c r="H1336" i="6" l="1"/>
  <c r="I1336" i="6" s="1"/>
  <c r="C1337" i="6" s="1"/>
  <c r="D1353" i="5"/>
  <c r="E1353" i="5" s="1"/>
  <c r="G1353" i="5" s="1"/>
  <c r="F1353" i="5" s="1"/>
  <c r="B1353" i="5"/>
  <c r="D1553" i="2"/>
  <c r="E1553" i="2" s="1"/>
  <c r="G1553" i="2" s="1"/>
  <c r="F1553" i="2" s="1"/>
  <c r="H1553" i="2" s="1"/>
  <c r="I1553" i="2" s="1"/>
  <c r="C1554" i="2" s="1"/>
  <c r="B1385" i="4"/>
  <c r="D1385" i="4"/>
  <c r="E1385" i="4" s="1"/>
  <c r="G1385" i="4" s="1"/>
  <c r="F1385" i="4" s="1"/>
  <c r="F1337" i="6" l="1"/>
  <c r="B1337" i="6"/>
  <c r="D1337" i="6"/>
  <c r="E1337" i="6" s="1"/>
  <c r="G1337" i="6" s="1"/>
  <c r="H1353" i="5"/>
  <c r="I1353" i="5" s="1"/>
  <c r="C1354" i="5" s="1"/>
  <c r="D1554" i="2"/>
  <c r="E1554" i="2" s="1"/>
  <c r="G1554" i="2" s="1"/>
  <c r="F1554" i="2" s="1"/>
  <c r="B1554" i="2"/>
  <c r="H1385" i="4"/>
  <c r="I1385" i="4" s="1"/>
  <c r="C1386" i="4" s="1"/>
  <c r="H1337" i="6" l="1"/>
  <c r="I1337" i="6" s="1"/>
  <c r="C1338" i="6" s="1"/>
  <c r="B1354" i="5"/>
  <c r="D1354" i="5"/>
  <c r="E1354" i="5" s="1"/>
  <c r="G1354" i="5" s="1"/>
  <c r="F1354" i="5" s="1"/>
  <c r="B1386" i="4"/>
  <c r="D1386" i="4"/>
  <c r="E1386" i="4" s="1"/>
  <c r="G1386" i="4" s="1"/>
  <c r="F1386" i="4" s="1"/>
  <c r="H1554" i="2"/>
  <c r="I1554" i="2" s="1"/>
  <c r="C1555" i="2" s="1"/>
  <c r="F1338" i="6" l="1"/>
  <c r="D1338" i="6"/>
  <c r="E1338" i="6" s="1"/>
  <c r="G1338" i="6" s="1"/>
  <c r="B1338" i="6"/>
  <c r="H1354" i="5"/>
  <c r="I1354" i="5" s="1"/>
  <c r="C1355" i="5" s="1"/>
  <c r="D1555" i="2"/>
  <c r="E1555" i="2" s="1"/>
  <c r="G1555" i="2" s="1"/>
  <c r="B1555" i="2"/>
  <c r="H1386" i="4"/>
  <c r="I1386" i="4" s="1"/>
  <c r="C1387" i="4" s="1"/>
  <c r="B1387" i="4" s="1"/>
  <c r="F1555" i="2"/>
  <c r="H1338" i="6" l="1"/>
  <c r="I1338" i="6" s="1"/>
  <c r="C1339" i="6" s="1"/>
  <c r="H1555" i="2"/>
  <c r="I1555" i="2" s="1"/>
  <c r="C1556" i="2" s="1"/>
  <c r="D1556" i="2" s="1"/>
  <c r="E1556" i="2" s="1"/>
  <c r="G1556" i="2" s="1"/>
  <c r="D1355" i="5"/>
  <c r="E1355" i="5" s="1"/>
  <c r="G1355" i="5" s="1"/>
  <c r="F1355" i="5" s="1"/>
  <c r="B1355" i="5"/>
  <c r="D1387" i="4"/>
  <c r="E1387" i="4" s="1"/>
  <c r="G1387" i="4" s="1"/>
  <c r="F1387" i="4" s="1"/>
  <c r="F1339" i="6" l="1"/>
  <c r="D1339" i="6"/>
  <c r="E1339" i="6" s="1"/>
  <c r="G1339" i="6" s="1"/>
  <c r="B1339" i="6"/>
  <c r="F1556" i="2"/>
  <c r="H1556" i="2" s="1"/>
  <c r="I1556" i="2" s="1"/>
  <c r="C1557" i="2" s="1"/>
  <c r="B1557" i="2" s="1"/>
  <c r="B1556" i="2"/>
  <c r="H1355" i="5"/>
  <c r="I1355" i="5" s="1"/>
  <c r="C1356" i="5" s="1"/>
  <c r="H1387" i="4"/>
  <c r="I1387" i="4" s="1"/>
  <c r="C1388" i="4" s="1"/>
  <c r="B1388" i="4" s="1"/>
  <c r="H1339" i="6" l="1"/>
  <c r="I1339" i="6" s="1"/>
  <c r="C1340" i="6" s="1"/>
  <c r="D1356" i="5"/>
  <c r="E1356" i="5" s="1"/>
  <c r="G1356" i="5" s="1"/>
  <c r="F1356" i="5" s="1"/>
  <c r="B1356" i="5"/>
  <c r="D1557" i="2"/>
  <c r="E1557" i="2" s="1"/>
  <c r="G1557" i="2" s="1"/>
  <c r="F1557" i="2"/>
  <c r="D1388" i="4"/>
  <c r="E1388" i="4" s="1"/>
  <c r="G1388" i="4" s="1"/>
  <c r="F1388" i="4" s="1"/>
  <c r="F1340" i="6" l="1"/>
  <c r="D1340" i="6"/>
  <c r="E1340" i="6" s="1"/>
  <c r="G1340" i="6" s="1"/>
  <c r="B1340" i="6"/>
  <c r="H1356" i="5"/>
  <c r="I1356" i="5" s="1"/>
  <c r="C1357" i="5" s="1"/>
  <c r="H1557" i="2"/>
  <c r="I1557" i="2" s="1"/>
  <c r="C1558" i="2" s="1"/>
  <c r="B1558" i="2" s="1"/>
  <c r="H1388" i="4"/>
  <c r="I1388" i="4" s="1"/>
  <c r="C1389" i="4" s="1"/>
  <c r="B1389" i="4" s="1"/>
  <c r="H1340" i="6" l="1"/>
  <c r="I1340" i="6" s="1"/>
  <c r="C1341" i="6" s="1"/>
  <c r="D1357" i="5"/>
  <c r="E1357" i="5" s="1"/>
  <c r="G1357" i="5" s="1"/>
  <c r="F1357" i="5" s="1"/>
  <c r="B1357" i="5"/>
  <c r="D1558" i="2"/>
  <c r="E1558" i="2" s="1"/>
  <c r="G1558" i="2" s="1"/>
  <c r="F1558" i="2" s="1"/>
  <c r="H1558" i="2" s="1"/>
  <c r="I1558" i="2" s="1"/>
  <c r="C1559" i="2" s="1"/>
  <c r="B1559" i="2" s="1"/>
  <c r="D1389" i="4"/>
  <c r="E1389" i="4" s="1"/>
  <c r="G1389" i="4" s="1"/>
  <c r="F1389" i="4" s="1"/>
  <c r="F1341" i="6" l="1"/>
  <c r="B1341" i="6"/>
  <c r="D1341" i="6"/>
  <c r="E1341" i="6" s="1"/>
  <c r="G1341" i="6" s="1"/>
  <c r="H1357" i="5"/>
  <c r="I1357" i="5" s="1"/>
  <c r="C1358" i="5" s="1"/>
  <c r="D1559" i="2"/>
  <c r="E1559" i="2" s="1"/>
  <c r="G1559" i="2" s="1"/>
  <c r="F1559" i="2" s="1"/>
  <c r="H1559" i="2" s="1"/>
  <c r="I1559" i="2" s="1"/>
  <c r="C1560" i="2" s="1"/>
  <c r="B1560" i="2" s="1"/>
  <c r="H1389" i="4"/>
  <c r="I1389" i="4" s="1"/>
  <c r="C1390" i="4" s="1"/>
  <c r="B1390" i="4" s="1"/>
  <c r="H1341" i="6" l="1"/>
  <c r="I1341" i="6" s="1"/>
  <c r="C1342" i="6" s="1"/>
  <c r="B1358" i="5"/>
  <c r="D1358" i="5"/>
  <c r="E1358" i="5" s="1"/>
  <c r="G1358" i="5" s="1"/>
  <c r="F1358" i="5" s="1"/>
  <c r="D1390" i="4"/>
  <c r="E1390" i="4" s="1"/>
  <c r="G1390" i="4" s="1"/>
  <c r="F1390" i="4" s="1"/>
  <c r="D1560" i="2"/>
  <c r="E1560" i="2" s="1"/>
  <c r="G1560" i="2" s="1"/>
  <c r="F1560" i="2" s="1"/>
  <c r="F1342" i="6" l="1"/>
  <c r="B1342" i="6"/>
  <c r="D1342" i="6"/>
  <c r="E1342" i="6" s="1"/>
  <c r="G1342" i="6" s="1"/>
  <c r="H1358" i="5"/>
  <c r="I1358" i="5" s="1"/>
  <c r="C1359" i="5" s="1"/>
  <c r="H1390" i="4"/>
  <c r="I1390" i="4" s="1"/>
  <c r="C1391" i="4" s="1"/>
  <c r="H1560" i="2"/>
  <c r="I1560" i="2" s="1"/>
  <c r="C1561" i="2" s="1"/>
  <c r="B1561" i="2" s="1"/>
  <c r="H1342" i="6" l="1"/>
  <c r="I1342" i="6" s="1"/>
  <c r="C1343" i="6" s="1"/>
  <c r="D1359" i="5"/>
  <c r="E1359" i="5" s="1"/>
  <c r="G1359" i="5" s="1"/>
  <c r="F1359" i="5" s="1"/>
  <c r="B1359" i="5"/>
  <c r="B1391" i="4"/>
  <c r="D1391" i="4"/>
  <c r="E1391" i="4" s="1"/>
  <c r="G1391" i="4" s="1"/>
  <c r="F1391" i="4" s="1"/>
  <c r="D1561" i="2"/>
  <c r="E1561" i="2" s="1"/>
  <c r="G1561" i="2" s="1"/>
  <c r="F1561" i="2" s="1"/>
  <c r="F1343" i="6" l="1"/>
  <c r="B1343" i="6"/>
  <c r="D1343" i="6"/>
  <c r="E1343" i="6" s="1"/>
  <c r="G1343" i="6" s="1"/>
  <c r="H1359" i="5"/>
  <c r="I1359" i="5" s="1"/>
  <c r="C1360" i="5" s="1"/>
  <c r="H1391" i="4"/>
  <c r="I1391" i="4" s="1"/>
  <c r="C1392" i="4" s="1"/>
  <c r="H1561" i="2"/>
  <c r="I1561" i="2" s="1"/>
  <c r="C1562" i="2" s="1"/>
  <c r="B1562" i="2" s="1"/>
  <c r="H1343" i="6" l="1"/>
  <c r="I1343" i="6" s="1"/>
  <c r="C1344" i="6" s="1"/>
  <c r="D1360" i="5"/>
  <c r="E1360" i="5" s="1"/>
  <c r="G1360" i="5" s="1"/>
  <c r="F1360" i="5" s="1"/>
  <c r="B1360" i="5"/>
  <c r="B1392" i="4"/>
  <c r="D1392" i="4"/>
  <c r="E1392" i="4" s="1"/>
  <c r="G1392" i="4" s="1"/>
  <c r="F1392" i="4" s="1"/>
  <c r="D1562" i="2"/>
  <c r="E1562" i="2" s="1"/>
  <c r="G1562" i="2" s="1"/>
  <c r="F1562" i="2" s="1"/>
  <c r="F1344" i="6" l="1"/>
  <c r="B1344" i="6"/>
  <c r="D1344" i="6"/>
  <c r="E1344" i="6" s="1"/>
  <c r="G1344" i="6" s="1"/>
  <c r="H1360" i="5"/>
  <c r="I1360" i="5" s="1"/>
  <c r="C1361" i="5" s="1"/>
  <c r="H1392" i="4"/>
  <c r="I1392" i="4" s="1"/>
  <c r="C1393" i="4" s="1"/>
  <c r="H1562" i="2"/>
  <c r="I1562" i="2" s="1"/>
  <c r="C1563" i="2" s="1"/>
  <c r="B1563" i="2" s="1"/>
  <c r="H1344" i="6" l="1"/>
  <c r="I1344" i="6" s="1"/>
  <c r="C1345" i="6" s="1"/>
  <c r="D1361" i="5"/>
  <c r="E1361" i="5" s="1"/>
  <c r="G1361" i="5" s="1"/>
  <c r="F1361" i="5" s="1"/>
  <c r="B1361" i="5"/>
  <c r="B1393" i="4"/>
  <c r="D1393" i="4"/>
  <c r="E1393" i="4" s="1"/>
  <c r="G1393" i="4" s="1"/>
  <c r="F1393" i="4" s="1"/>
  <c r="D1563" i="2"/>
  <c r="E1563" i="2" s="1"/>
  <c r="G1563" i="2" s="1"/>
  <c r="F1345" i="6" l="1"/>
  <c r="D1345" i="6"/>
  <c r="E1345" i="6" s="1"/>
  <c r="G1345" i="6" s="1"/>
  <c r="B1345" i="6"/>
  <c r="H1361" i="5"/>
  <c r="I1361" i="5" s="1"/>
  <c r="C1362" i="5" s="1"/>
  <c r="F1563" i="2"/>
  <c r="H1563" i="2" s="1"/>
  <c r="I1563" i="2" s="1"/>
  <c r="C1564" i="2" s="1"/>
  <c r="B1564" i="2" s="1"/>
  <c r="B3" i="2" s="1"/>
  <c r="C28" i="1" s="1"/>
  <c r="C29" i="1" s="1"/>
  <c r="H1393" i="4"/>
  <c r="I1393" i="4" s="1"/>
  <c r="C1394" i="4" s="1"/>
  <c r="H1345" i="6" l="1"/>
  <c r="I1345" i="6" s="1"/>
  <c r="C1346" i="6" s="1"/>
  <c r="D1362" i="5"/>
  <c r="E1362" i="5" s="1"/>
  <c r="G1362" i="5" s="1"/>
  <c r="F1362" i="5" s="1"/>
  <c r="B1362" i="5"/>
  <c r="D1564" i="2"/>
  <c r="E1564" i="2" s="1"/>
  <c r="G1564" i="2" s="1"/>
  <c r="G3" i="2" s="1"/>
  <c r="C25" i="1" s="1"/>
  <c r="B1394" i="4"/>
  <c r="D1394" i="4"/>
  <c r="E1394" i="4" s="1"/>
  <c r="G1394" i="4" s="1"/>
  <c r="F1394" i="4" s="1"/>
  <c r="F1346" i="6" l="1"/>
  <c r="D1346" i="6"/>
  <c r="E1346" i="6" s="1"/>
  <c r="G1346" i="6" s="1"/>
  <c r="B1346" i="6"/>
  <c r="H1362" i="5"/>
  <c r="I1362" i="5" s="1"/>
  <c r="C1363" i="5" s="1"/>
  <c r="F1564" i="2"/>
  <c r="H1394" i="4"/>
  <c r="I1394" i="4" s="1"/>
  <c r="C1395" i="4" s="1"/>
  <c r="B1395" i="4" s="1"/>
  <c r="H1346" i="6" l="1"/>
  <c r="I1346" i="6" s="1"/>
  <c r="C1347" i="6" s="1"/>
  <c r="H1564" i="2"/>
  <c r="I1564" i="2" s="1"/>
  <c r="F3" i="2"/>
  <c r="C26" i="1" s="1"/>
  <c r="C27" i="1" s="1"/>
  <c r="D1363" i="5"/>
  <c r="E1363" i="5" s="1"/>
  <c r="G1363" i="5" s="1"/>
  <c r="F1363" i="5" s="1"/>
  <c r="B1363" i="5"/>
  <c r="D1395" i="4"/>
  <c r="E1395" i="4" s="1"/>
  <c r="G1395" i="4" s="1"/>
  <c r="F1395" i="4" s="1"/>
  <c r="F1347" i="6" l="1"/>
  <c r="B1347" i="6"/>
  <c r="D1347" i="6"/>
  <c r="E1347" i="6" s="1"/>
  <c r="G1347" i="6" s="1"/>
  <c r="H1363" i="5"/>
  <c r="I1363" i="5" s="1"/>
  <c r="C1364" i="5" s="1"/>
  <c r="H1395" i="4"/>
  <c r="I1395" i="4" s="1"/>
  <c r="C1396" i="4" s="1"/>
  <c r="B1396" i="4" s="1"/>
  <c r="H1347" i="6" l="1"/>
  <c r="I1347" i="6" s="1"/>
  <c r="C1348" i="6" s="1"/>
  <c r="B1364" i="5"/>
  <c r="D1364" i="5"/>
  <c r="E1364" i="5" s="1"/>
  <c r="G1364" i="5" s="1"/>
  <c r="F1364" i="5" s="1"/>
  <c r="D1396" i="4"/>
  <c r="E1396" i="4" s="1"/>
  <c r="G1396" i="4" s="1"/>
  <c r="F1396" i="4" s="1"/>
  <c r="F1348" i="6" l="1"/>
  <c r="D1348" i="6"/>
  <c r="E1348" i="6" s="1"/>
  <c r="G1348" i="6" s="1"/>
  <c r="B1348" i="6"/>
  <c r="H1364" i="5"/>
  <c r="I1364" i="5" s="1"/>
  <c r="C1365" i="5" s="1"/>
  <c r="H1396" i="4"/>
  <c r="I1396" i="4" s="1"/>
  <c r="C1397" i="4" s="1"/>
  <c r="B1397" i="4" s="1"/>
  <c r="H1348" i="6" l="1"/>
  <c r="I1348" i="6" s="1"/>
  <c r="C1349" i="6" s="1"/>
  <c r="D1365" i="5"/>
  <c r="E1365" i="5" s="1"/>
  <c r="G1365" i="5" s="1"/>
  <c r="F1365" i="5" s="1"/>
  <c r="B1365" i="5"/>
  <c r="D1397" i="4"/>
  <c r="E1397" i="4" s="1"/>
  <c r="G1397" i="4" s="1"/>
  <c r="F1397" i="4" s="1"/>
  <c r="F1349" i="6" l="1"/>
  <c r="B1349" i="6"/>
  <c r="D1349" i="6"/>
  <c r="E1349" i="6" s="1"/>
  <c r="G1349" i="6" s="1"/>
  <c r="H1365" i="5"/>
  <c r="I1365" i="5" s="1"/>
  <c r="C1366" i="5" s="1"/>
  <c r="H1397" i="4"/>
  <c r="I1397" i="4" s="1"/>
  <c r="C1398" i="4" s="1"/>
  <c r="B1398" i="4" s="1"/>
  <c r="H1349" i="6" l="1"/>
  <c r="I1349" i="6" s="1"/>
  <c r="C1350" i="6" s="1"/>
  <c r="F1350" i="6" s="1"/>
  <c r="D1366" i="5"/>
  <c r="E1366" i="5" s="1"/>
  <c r="G1366" i="5" s="1"/>
  <c r="F1366" i="5" s="1"/>
  <c r="B1366" i="5"/>
  <c r="D1398" i="4"/>
  <c r="E1398" i="4" s="1"/>
  <c r="G1398" i="4" s="1"/>
  <c r="F1398" i="4" s="1"/>
  <c r="D1350" i="6" l="1"/>
  <c r="E1350" i="6" s="1"/>
  <c r="G1350" i="6" s="1"/>
  <c r="H1350" i="6" s="1"/>
  <c r="I1350" i="6" s="1"/>
  <c r="C1351" i="6" s="1"/>
  <c r="B1350" i="6"/>
  <c r="H1366" i="5"/>
  <c r="I1366" i="5" s="1"/>
  <c r="C1367" i="5" s="1"/>
  <c r="H1398" i="4"/>
  <c r="I1398" i="4" s="1"/>
  <c r="C1399" i="4" s="1"/>
  <c r="B1399" i="4" s="1"/>
  <c r="F1351" i="6" l="1"/>
  <c r="D1351" i="6"/>
  <c r="E1351" i="6" s="1"/>
  <c r="G1351" i="6" s="1"/>
  <c r="B1351" i="6"/>
  <c r="B1367" i="5"/>
  <c r="D1367" i="5"/>
  <c r="E1367" i="5" s="1"/>
  <c r="G1367" i="5" s="1"/>
  <c r="F1367" i="5" s="1"/>
  <c r="D1399" i="4"/>
  <c r="E1399" i="4" s="1"/>
  <c r="G1399" i="4" s="1"/>
  <c r="F1399" i="4" s="1"/>
  <c r="H1351" i="6" l="1"/>
  <c r="I1351" i="6" s="1"/>
  <c r="C1352" i="6" s="1"/>
  <c r="H1367" i="5"/>
  <c r="I1367" i="5" s="1"/>
  <c r="C1368" i="5" s="1"/>
  <c r="H1399" i="4"/>
  <c r="I1399" i="4" s="1"/>
  <c r="C1400" i="4" s="1"/>
  <c r="B1400" i="4" s="1"/>
  <c r="F1352" i="6" l="1"/>
  <c r="B1352" i="6"/>
  <c r="D1352" i="6"/>
  <c r="E1352" i="6" s="1"/>
  <c r="G1352" i="6" s="1"/>
  <c r="B1368" i="5"/>
  <c r="D1368" i="5"/>
  <c r="E1368" i="5" s="1"/>
  <c r="G1368" i="5" s="1"/>
  <c r="F1368" i="5" s="1"/>
  <c r="D1400" i="4"/>
  <c r="E1400" i="4" s="1"/>
  <c r="G1400" i="4" s="1"/>
  <c r="F1400" i="4" s="1"/>
  <c r="H1352" i="6" l="1"/>
  <c r="I1352" i="6" s="1"/>
  <c r="C1353" i="6" s="1"/>
  <c r="H1368" i="5"/>
  <c r="I1368" i="5" s="1"/>
  <c r="C1369" i="5" s="1"/>
  <c r="H1400" i="4"/>
  <c r="I1400" i="4" s="1"/>
  <c r="C1401" i="4" s="1"/>
  <c r="D1401" i="4" s="1"/>
  <c r="E1401" i="4" s="1"/>
  <c r="G1401" i="4" s="1"/>
  <c r="F1353" i="6" l="1"/>
  <c r="D1353" i="6"/>
  <c r="E1353" i="6" s="1"/>
  <c r="G1353" i="6" s="1"/>
  <c r="B1353" i="6"/>
  <c r="D1369" i="5"/>
  <c r="E1369" i="5" s="1"/>
  <c r="G1369" i="5" s="1"/>
  <c r="F1369" i="5" s="1"/>
  <c r="B1369" i="5"/>
  <c r="F1401" i="4"/>
  <c r="H1401" i="4" s="1"/>
  <c r="I1401" i="4" s="1"/>
  <c r="C1402" i="4" s="1"/>
  <c r="B1402" i="4" s="1"/>
  <c r="B1401" i="4"/>
  <c r="H1353" i="6" l="1"/>
  <c r="I1353" i="6" s="1"/>
  <c r="C1354" i="6" s="1"/>
  <c r="H1369" i="5"/>
  <c r="I1369" i="5" s="1"/>
  <c r="C1370" i="5" s="1"/>
  <c r="D1402" i="4"/>
  <c r="E1402" i="4" s="1"/>
  <c r="G1402" i="4" s="1"/>
  <c r="F1402" i="4" s="1"/>
  <c r="F1354" i="6" l="1"/>
  <c r="B1354" i="6"/>
  <c r="D1354" i="6"/>
  <c r="E1354" i="6" s="1"/>
  <c r="G1354" i="6" s="1"/>
  <c r="D1370" i="5"/>
  <c r="E1370" i="5" s="1"/>
  <c r="G1370" i="5" s="1"/>
  <c r="F1370" i="5" s="1"/>
  <c r="B1370" i="5"/>
  <c r="H1402" i="4"/>
  <c r="I1402" i="4" s="1"/>
  <c r="C1403" i="4" s="1"/>
  <c r="B1403" i="4" s="1"/>
  <c r="H1354" i="6" l="1"/>
  <c r="I1354" i="6" s="1"/>
  <c r="C1355" i="6" s="1"/>
  <c r="H1370" i="5"/>
  <c r="I1370" i="5" s="1"/>
  <c r="C1371" i="5" s="1"/>
  <c r="D1403" i="4"/>
  <c r="E1403" i="4" s="1"/>
  <c r="G1403" i="4" s="1"/>
  <c r="F1403" i="4" s="1"/>
  <c r="F1355" i="6" l="1"/>
  <c r="B1355" i="6"/>
  <c r="D1355" i="6"/>
  <c r="E1355" i="6" s="1"/>
  <c r="G1355" i="6" s="1"/>
  <c r="D1371" i="5"/>
  <c r="E1371" i="5" s="1"/>
  <c r="G1371" i="5" s="1"/>
  <c r="F1371" i="5" s="1"/>
  <c r="B1371" i="5"/>
  <c r="H1403" i="4"/>
  <c r="I1403" i="4" s="1"/>
  <c r="C1404" i="4" s="1"/>
  <c r="B1404" i="4" s="1"/>
  <c r="H1355" i="6" l="1"/>
  <c r="I1355" i="6" s="1"/>
  <c r="C1356" i="6" s="1"/>
  <c r="H1371" i="5"/>
  <c r="I1371" i="5" s="1"/>
  <c r="C1372" i="5" s="1"/>
  <c r="D1404" i="4"/>
  <c r="E1404" i="4" s="1"/>
  <c r="G1404" i="4" s="1"/>
  <c r="F1404" i="4" s="1"/>
  <c r="F1356" i="6" l="1"/>
  <c r="D1356" i="6"/>
  <c r="E1356" i="6" s="1"/>
  <c r="G1356" i="6" s="1"/>
  <c r="B1356" i="6"/>
  <c r="D1372" i="5"/>
  <c r="E1372" i="5" s="1"/>
  <c r="G1372" i="5" s="1"/>
  <c r="F1372" i="5" s="1"/>
  <c r="H1372" i="5" s="1"/>
  <c r="I1372" i="5" s="1"/>
  <c r="C1373" i="5" s="1"/>
  <c r="B1372" i="5"/>
  <c r="H1404" i="4"/>
  <c r="I1404" i="4" s="1"/>
  <c r="C1405" i="4" s="1"/>
  <c r="B1405" i="4" s="1"/>
  <c r="H1356" i="6" l="1"/>
  <c r="I1356" i="6" s="1"/>
  <c r="C1357" i="6" s="1"/>
  <c r="D1373" i="5"/>
  <c r="E1373" i="5" s="1"/>
  <c r="G1373" i="5" s="1"/>
  <c r="F1373" i="5" s="1"/>
  <c r="B1373" i="5"/>
  <c r="D1405" i="4"/>
  <c r="E1405" i="4" s="1"/>
  <c r="G1405" i="4" s="1"/>
  <c r="F1405" i="4" s="1"/>
  <c r="F1357" i="6" l="1"/>
  <c r="B1357" i="6"/>
  <c r="D1357" i="6"/>
  <c r="E1357" i="6" s="1"/>
  <c r="G1357" i="6" s="1"/>
  <c r="H1373" i="5"/>
  <c r="I1373" i="5" s="1"/>
  <c r="C1374" i="5" s="1"/>
  <c r="H1405" i="4"/>
  <c r="I1405" i="4" s="1"/>
  <c r="C1406" i="4" s="1"/>
  <c r="B1406" i="4" s="1"/>
  <c r="H1357" i="6" l="1"/>
  <c r="I1357" i="6" s="1"/>
  <c r="C1358" i="6" s="1"/>
  <c r="B1374" i="5"/>
  <c r="D1374" i="5"/>
  <c r="E1374" i="5" s="1"/>
  <c r="G1374" i="5" s="1"/>
  <c r="F1374" i="5" s="1"/>
  <c r="D1406" i="4"/>
  <c r="E1406" i="4" s="1"/>
  <c r="G1406" i="4" s="1"/>
  <c r="F1406" i="4" s="1"/>
  <c r="F1358" i="6" l="1"/>
  <c r="B1358" i="6"/>
  <c r="D1358" i="6"/>
  <c r="E1358" i="6" s="1"/>
  <c r="G1358" i="6" s="1"/>
  <c r="H1374" i="5"/>
  <c r="I1374" i="5" s="1"/>
  <c r="C1375" i="5" s="1"/>
  <c r="H1406" i="4"/>
  <c r="I1406" i="4" s="1"/>
  <c r="C1407" i="4" s="1"/>
  <c r="B1407" i="4" s="1"/>
  <c r="H1358" i="6" l="1"/>
  <c r="I1358" i="6" s="1"/>
  <c r="C1359" i="6" s="1"/>
  <c r="B1375" i="5"/>
  <c r="D1375" i="5"/>
  <c r="E1375" i="5" s="1"/>
  <c r="G1375" i="5" s="1"/>
  <c r="F1375" i="5" s="1"/>
  <c r="H1375" i="5" s="1"/>
  <c r="I1375" i="5" s="1"/>
  <c r="C1376" i="5" s="1"/>
  <c r="D1407" i="4"/>
  <c r="E1407" i="4" s="1"/>
  <c r="G1407" i="4" s="1"/>
  <c r="F1407" i="4" s="1"/>
  <c r="H1407" i="4" s="1"/>
  <c r="I1407" i="4" s="1"/>
  <c r="C1408" i="4" s="1"/>
  <c r="B1408" i="4" s="1"/>
  <c r="F1359" i="6" l="1"/>
  <c r="B1359" i="6"/>
  <c r="D1359" i="6"/>
  <c r="E1359" i="6" s="1"/>
  <c r="G1359" i="6" s="1"/>
  <c r="D1376" i="5"/>
  <c r="E1376" i="5" s="1"/>
  <c r="G1376" i="5" s="1"/>
  <c r="F1376" i="5" s="1"/>
  <c r="H1376" i="5" s="1"/>
  <c r="I1376" i="5" s="1"/>
  <c r="C1377" i="5" s="1"/>
  <c r="B1376" i="5"/>
  <c r="D1408" i="4"/>
  <c r="E1408" i="4" s="1"/>
  <c r="G1408" i="4" s="1"/>
  <c r="F1408" i="4" s="1"/>
  <c r="H1359" i="6" l="1"/>
  <c r="I1359" i="6" s="1"/>
  <c r="C1360" i="6" s="1"/>
  <c r="B1377" i="5"/>
  <c r="D1377" i="5"/>
  <c r="E1377" i="5" s="1"/>
  <c r="G1377" i="5" s="1"/>
  <c r="F1377" i="5" s="1"/>
  <c r="H1377" i="5" s="1"/>
  <c r="I1377" i="5" s="1"/>
  <c r="C1378" i="5" s="1"/>
  <c r="H1408" i="4"/>
  <c r="I1408" i="4" s="1"/>
  <c r="C1409" i="4" s="1"/>
  <c r="B1409" i="4" s="1"/>
  <c r="F1360" i="6" l="1"/>
  <c r="B1360" i="6"/>
  <c r="D1360" i="6"/>
  <c r="E1360" i="6" s="1"/>
  <c r="G1360" i="6" s="1"/>
  <c r="D1378" i="5"/>
  <c r="E1378" i="5" s="1"/>
  <c r="G1378" i="5" s="1"/>
  <c r="F1378" i="5" s="1"/>
  <c r="H1378" i="5" s="1"/>
  <c r="I1378" i="5" s="1"/>
  <c r="C1379" i="5" s="1"/>
  <c r="B1378" i="5"/>
  <c r="D1409" i="4"/>
  <c r="E1409" i="4" s="1"/>
  <c r="G1409" i="4" s="1"/>
  <c r="F1409" i="4" s="1"/>
  <c r="H1360" i="6" l="1"/>
  <c r="I1360" i="6" s="1"/>
  <c r="C1361" i="6" s="1"/>
  <c r="D1379" i="5"/>
  <c r="E1379" i="5" s="1"/>
  <c r="G1379" i="5" s="1"/>
  <c r="F1379" i="5" s="1"/>
  <c r="B1379" i="5"/>
  <c r="H1409" i="4"/>
  <c r="I1409" i="4" s="1"/>
  <c r="C1410" i="4" s="1"/>
  <c r="B1410" i="4" s="1"/>
  <c r="F1361" i="6" l="1"/>
  <c r="B1361" i="6"/>
  <c r="D1361" i="6"/>
  <c r="E1361" i="6" s="1"/>
  <c r="G1361" i="6" s="1"/>
  <c r="H1379" i="5"/>
  <c r="I1379" i="5" s="1"/>
  <c r="C1380" i="5" s="1"/>
  <c r="D1410" i="4"/>
  <c r="E1410" i="4" s="1"/>
  <c r="G1410" i="4" s="1"/>
  <c r="F1410" i="4" s="1"/>
  <c r="H1361" i="6" l="1"/>
  <c r="I1361" i="6" s="1"/>
  <c r="C1362" i="6" s="1"/>
  <c r="B1380" i="5"/>
  <c r="D1380" i="5"/>
  <c r="E1380" i="5" s="1"/>
  <c r="G1380" i="5" s="1"/>
  <c r="F1380" i="5" s="1"/>
  <c r="H1410" i="4"/>
  <c r="I1410" i="4" s="1"/>
  <c r="C1411" i="4" s="1"/>
  <c r="B1411" i="4" s="1"/>
  <c r="F1362" i="6" l="1"/>
  <c r="D1362" i="6"/>
  <c r="E1362" i="6" s="1"/>
  <c r="G1362" i="6" s="1"/>
  <c r="B1362" i="6"/>
  <c r="H1380" i="5"/>
  <c r="I1380" i="5" s="1"/>
  <c r="C1381" i="5" s="1"/>
  <c r="D1411" i="4"/>
  <c r="E1411" i="4" s="1"/>
  <c r="G1411" i="4" s="1"/>
  <c r="H1362" i="6" l="1"/>
  <c r="I1362" i="6" s="1"/>
  <c r="C1363" i="6" s="1"/>
  <c r="B1381" i="5"/>
  <c r="D1381" i="5"/>
  <c r="E1381" i="5" s="1"/>
  <c r="G1381" i="5" s="1"/>
  <c r="F1381" i="5" s="1"/>
  <c r="H1381" i="5" s="1"/>
  <c r="I1381" i="5" s="1"/>
  <c r="C1382" i="5" s="1"/>
  <c r="F1411" i="4"/>
  <c r="H1411" i="4" s="1"/>
  <c r="I1411" i="4" s="1"/>
  <c r="C1412" i="4" s="1"/>
  <c r="B1412" i="4" s="1"/>
  <c r="F1363" i="6" l="1"/>
  <c r="B1363" i="6"/>
  <c r="D1363" i="6"/>
  <c r="E1363" i="6" s="1"/>
  <c r="G1363" i="6" s="1"/>
  <c r="D1382" i="5"/>
  <c r="E1382" i="5" s="1"/>
  <c r="G1382" i="5" s="1"/>
  <c r="F1382" i="5" s="1"/>
  <c r="B1382" i="5"/>
  <c r="D1412" i="4"/>
  <c r="E1412" i="4" s="1"/>
  <c r="G1412" i="4" s="1"/>
  <c r="F1412" i="4" s="1"/>
  <c r="H1412" i="4" s="1"/>
  <c r="I1412" i="4" s="1"/>
  <c r="C1413" i="4" s="1"/>
  <c r="B1413" i="4" s="1"/>
  <c r="H1363" i="6" l="1"/>
  <c r="I1363" i="6" s="1"/>
  <c r="C1364" i="6" s="1"/>
  <c r="H1382" i="5"/>
  <c r="I1382" i="5" s="1"/>
  <c r="C1383" i="5" s="1"/>
  <c r="D1413" i="4"/>
  <c r="E1413" i="4" s="1"/>
  <c r="G1413" i="4" s="1"/>
  <c r="F1413" i="4" s="1"/>
  <c r="F1364" i="6" l="1"/>
  <c r="D1364" i="6"/>
  <c r="E1364" i="6" s="1"/>
  <c r="G1364" i="6" s="1"/>
  <c r="B1364" i="6"/>
  <c r="D1383" i="5"/>
  <c r="E1383" i="5" s="1"/>
  <c r="G1383" i="5" s="1"/>
  <c r="F1383" i="5" s="1"/>
  <c r="B1383" i="5"/>
  <c r="H1413" i="4"/>
  <c r="I1413" i="4" s="1"/>
  <c r="C1414" i="4" s="1"/>
  <c r="B1414" i="4" s="1"/>
  <c r="H1364" i="6" l="1"/>
  <c r="I1364" i="6" s="1"/>
  <c r="C1365" i="6" s="1"/>
  <c r="H1383" i="5"/>
  <c r="I1383" i="5" s="1"/>
  <c r="C1384" i="5" s="1"/>
  <c r="D1414" i="4"/>
  <c r="E1414" i="4" s="1"/>
  <c r="G1414" i="4" s="1"/>
  <c r="F1414" i="4" s="1"/>
  <c r="F1365" i="6" l="1"/>
  <c r="D1365" i="6"/>
  <c r="E1365" i="6" s="1"/>
  <c r="G1365" i="6" s="1"/>
  <c r="B1365" i="6"/>
  <c r="B1384" i="5"/>
  <c r="D1384" i="5"/>
  <c r="E1384" i="5" s="1"/>
  <c r="G1384" i="5" s="1"/>
  <c r="F1384" i="5" s="1"/>
  <c r="H1414" i="4"/>
  <c r="I1414" i="4" s="1"/>
  <c r="C1415" i="4" s="1"/>
  <c r="B1415" i="4" s="1"/>
  <c r="H1365" i="6" l="1"/>
  <c r="I1365" i="6" s="1"/>
  <c r="C1366" i="6" s="1"/>
  <c r="H1384" i="5"/>
  <c r="I1384" i="5" s="1"/>
  <c r="C1385" i="5" s="1"/>
  <c r="D1415" i="4"/>
  <c r="E1415" i="4" s="1"/>
  <c r="G1415" i="4" s="1"/>
  <c r="F1415" i="4" s="1"/>
  <c r="H1415" i="4" s="1"/>
  <c r="I1415" i="4" s="1"/>
  <c r="C1416" i="4" s="1"/>
  <c r="B1416" i="4" s="1"/>
  <c r="F1366" i="6" l="1"/>
  <c r="D1366" i="6"/>
  <c r="E1366" i="6" s="1"/>
  <c r="G1366" i="6" s="1"/>
  <c r="B1366" i="6"/>
  <c r="D1385" i="5"/>
  <c r="E1385" i="5" s="1"/>
  <c r="G1385" i="5" s="1"/>
  <c r="F1385" i="5" s="1"/>
  <c r="B1385" i="5"/>
  <c r="D1416" i="4"/>
  <c r="E1416" i="4" s="1"/>
  <c r="G1416" i="4" s="1"/>
  <c r="F1416" i="4" s="1"/>
  <c r="H1366" i="6" l="1"/>
  <c r="I1366" i="6" s="1"/>
  <c r="C1367" i="6" s="1"/>
  <c r="H1385" i="5"/>
  <c r="I1385" i="5" s="1"/>
  <c r="C1386" i="5" s="1"/>
  <c r="H1416" i="4"/>
  <c r="I1416" i="4" s="1"/>
  <c r="C1417" i="4" s="1"/>
  <c r="B1417" i="4" s="1"/>
  <c r="F1367" i="6" l="1"/>
  <c r="D1367" i="6"/>
  <c r="E1367" i="6" s="1"/>
  <c r="G1367" i="6" s="1"/>
  <c r="B1367" i="6"/>
  <c r="D1386" i="5"/>
  <c r="E1386" i="5" s="1"/>
  <c r="G1386" i="5" s="1"/>
  <c r="F1386" i="5" s="1"/>
  <c r="B1386" i="5"/>
  <c r="D1417" i="4"/>
  <c r="E1417" i="4" s="1"/>
  <c r="G1417" i="4" s="1"/>
  <c r="F1417" i="4" s="1"/>
  <c r="H1367" i="6" l="1"/>
  <c r="I1367" i="6" s="1"/>
  <c r="C1368" i="6" s="1"/>
  <c r="H1386" i="5"/>
  <c r="I1386" i="5" s="1"/>
  <c r="C1387" i="5" s="1"/>
  <c r="H1417" i="4"/>
  <c r="I1417" i="4" s="1"/>
  <c r="C1418" i="4" s="1"/>
  <c r="B1418" i="4" s="1"/>
  <c r="F1368" i="6" l="1"/>
  <c r="D1368" i="6"/>
  <c r="E1368" i="6" s="1"/>
  <c r="G1368" i="6" s="1"/>
  <c r="B1368" i="6"/>
  <c r="D1387" i="5"/>
  <c r="E1387" i="5" s="1"/>
  <c r="G1387" i="5" s="1"/>
  <c r="F1387" i="5" s="1"/>
  <c r="B1387" i="5"/>
  <c r="D1418" i="4"/>
  <c r="E1418" i="4" s="1"/>
  <c r="G1418" i="4" s="1"/>
  <c r="F1418" i="4" s="1"/>
  <c r="H1368" i="6" l="1"/>
  <c r="I1368" i="6" s="1"/>
  <c r="C1369" i="6" s="1"/>
  <c r="H1387" i="5"/>
  <c r="I1387" i="5" s="1"/>
  <c r="C1388" i="5" s="1"/>
  <c r="H1418" i="4"/>
  <c r="I1418" i="4" s="1"/>
  <c r="C1419" i="4" s="1"/>
  <c r="B1419" i="4" s="1"/>
  <c r="F1369" i="6" l="1"/>
  <c r="D1369" i="6"/>
  <c r="E1369" i="6" s="1"/>
  <c r="G1369" i="6" s="1"/>
  <c r="B1369" i="6"/>
  <c r="D1388" i="5"/>
  <c r="E1388" i="5" s="1"/>
  <c r="G1388" i="5" s="1"/>
  <c r="F1388" i="5" s="1"/>
  <c r="B1388" i="5"/>
  <c r="D1419" i="4"/>
  <c r="E1419" i="4" s="1"/>
  <c r="G1419" i="4" s="1"/>
  <c r="F1419" i="4" s="1"/>
  <c r="H1369" i="6" l="1"/>
  <c r="I1369" i="6" s="1"/>
  <c r="C1370" i="6" s="1"/>
  <c r="H1388" i="5"/>
  <c r="I1388" i="5" s="1"/>
  <c r="C1389" i="5" s="1"/>
  <c r="H1419" i="4"/>
  <c r="I1419" i="4" s="1"/>
  <c r="C1420" i="4" s="1"/>
  <c r="B1420" i="4" s="1"/>
  <c r="F1370" i="6" l="1"/>
  <c r="B1370" i="6"/>
  <c r="D1370" i="6"/>
  <c r="E1370" i="6" s="1"/>
  <c r="G1370" i="6" s="1"/>
  <c r="B1389" i="5"/>
  <c r="D1389" i="5"/>
  <c r="E1389" i="5" s="1"/>
  <c r="G1389" i="5" s="1"/>
  <c r="F1389" i="5" s="1"/>
  <c r="D1420" i="4"/>
  <c r="E1420" i="4" s="1"/>
  <c r="G1420" i="4" s="1"/>
  <c r="F1420" i="4" s="1"/>
  <c r="H1370" i="6" l="1"/>
  <c r="I1370" i="6" s="1"/>
  <c r="C1371" i="6" s="1"/>
  <c r="H1389" i="5"/>
  <c r="I1389" i="5" s="1"/>
  <c r="C1390" i="5" s="1"/>
  <c r="H1420" i="4"/>
  <c r="I1420" i="4" s="1"/>
  <c r="C1421" i="4" s="1"/>
  <c r="B1421" i="4" s="1"/>
  <c r="F1371" i="6" l="1"/>
  <c r="D1371" i="6"/>
  <c r="E1371" i="6" s="1"/>
  <c r="G1371" i="6" s="1"/>
  <c r="B1371" i="6"/>
  <c r="D1390" i="5"/>
  <c r="E1390" i="5" s="1"/>
  <c r="G1390" i="5" s="1"/>
  <c r="F1390" i="5" s="1"/>
  <c r="B1390" i="5"/>
  <c r="D1421" i="4"/>
  <c r="E1421" i="4" s="1"/>
  <c r="G1421" i="4" s="1"/>
  <c r="F1421" i="4" s="1"/>
  <c r="H1371" i="6" l="1"/>
  <c r="I1371" i="6" s="1"/>
  <c r="C1372" i="6" s="1"/>
  <c r="H1390" i="5"/>
  <c r="I1390" i="5" s="1"/>
  <c r="C1391" i="5" s="1"/>
  <c r="H1421" i="4"/>
  <c r="I1421" i="4" s="1"/>
  <c r="C1422" i="4" s="1"/>
  <c r="B1422" i="4" s="1"/>
  <c r="F1372" i="6" l="1"/>
  <c r="B1372" i="6"/>
  <c r="D1372" i="6"/>
  <c r="E1372" i="6" s="1"/>
  <c r="G1372" i="6" s="1"/>
  <c r="D1391" i="5"/>
  <c r="E1391" i="5" s="1"/>
  <c r="G1391" i="5" s="1"/>
  <c r="F1391" i="5" s="1"/>
  <c r="B1391" i="5"/>
  <c r="D1422" i="4"/>
  <c r="E1422" i="4" s="1"/>
  <c r="G1422" i="4" s="1"/>
  <c r="F1422" i="4" s="1"/>
  <c r="H1372" i="6" l="1"/>
  <c r="I1372" i="6" s="1"/>
  <c r="C1373" i="6" s="1"/>
  <c r="H1391" i="5"/>
  <c r="I1391" i="5" s="1"/>
  <c r="C1392" i="5" s="1"/>
  <c r="H1422" i="4"/>
  <c r="I1422" i="4" s="1"/>
  <c r="C1423" i="4" s="1"/>
  <c r="B1423" i="4" s="1"/>
  <c r="F1373" i="6" l="1"/>
  <c r="D1373" i="6"/>
  <c r="E1373" i="6" s="1"/>
  <c r="G1373" i="6" s="1"/>
  <c r="B1373" i="6"/>
  <c r="B1392" i="5"/>
  <c r="D1392" i="5"/>
  <c r="E1392" i="5" s="1"/>
  <c r="G1392" i="5" s="1"/>
  <c r="F1392" i="5" s="1"/>
  <c r="H1392" i="5" s="1"/>
  <c r="I1392" i="5" s="1"/>
  <c r="C1393" i="5" s="1"/>
  <c r="D1423" i="4"/>
  <c r="E1423" i="4" s="1"/>
  <c r="G1423" i="4" s="1"/>
  <c r="F1423" i="4" s="1"/>
  <c r="H1373" i="6" l="1"/>
  <c r="I1373" i="6" s="1"/>
  <c r="C1374" i="6" s="1"/>
  <c r="B1393" i="5"/>
  <c r="D1393" i="5"/>
  <c r="E1393" i="5" s="1"/>
  <c r="G1393" i="5" s="1"/>
  <c r="F1393" i="5" s="1"/>
  <c r="H1423" i="4"/>
  <c r="I1423" i="4" s="1"/>
  <c r="C1424" i="4" s="1"/>
  <c r="B1424" i="4" s="1"/>
  <c r="F1374" i="6" l="1"/>
  <c r="B1374" i="6"/>
  <c r="D1374" i="6"/>
  <c r="E1374" i="6" s="1"/>
  <c r="G1374" i="6" s="1"/>
  <c r="H1393" i="5"/>
  <c r="I1393" i="5" s="1"/>
  <c r="C1394" i="5" s="1"/>
  <c r="D1424" i="4"/>
  <c r="E1424" i="4" s="1"/>
  <c r="G1424" i="4" s="1"/>
  <c r="F1424" i="4" s="1"/>
  <c r="H1374" i="6" l="1"/>
  <c r="I1374" i="6" s="1"/>
  <c r="C1375" i="6" s="1"/>
  <c r="D1394" i="5"/>
  <c r="E1394" i="5" s="1"/>
  <c r="G1394" i="5" s="1"/>
  <c r="F1394" i="5" s="1"/>
  <c r="B1394" i="5"/>
  <c r="H1424" i="4"/>
  <c r="I1424" i="4" s="1"/>
  <c r="C1425" i="4" s="1"/>
  <c r="B1425" i="4" s="1"/>
  <c r="F1375" i="6" l="1"/>
  <c r="D1375" i="6"/>
  <c r="E1375" i="6" s="1"/>
  <c r="G1375" i="6" s="1"/>
  <c r="B1375" i="6"/>
  <c r="H1394" i="5"/>
  <c r="I1394" i="5" s="1"/>
  <c r="C1395" i="5" s="1"/>
  <c r="D1425" i="4"/>
  <c r="E1425" i="4" s="1"/>
  <c r="G1425" i="4" s="1"/>
  <c r="F1425" i="4" s="1"/>
  <c r="H1375" i="6" l="1"/>
  <c r="I1375" i="6" s="1"/>
  <c r="C1376" i="6" s="1"/>
  <c r="D1395" i="5"/>
  <c r="E1395" i="5" s="1"/>
  <c r="G1395" i="5" s="1"/>
  <c r="F1395" i="5" s="1"/>
  <c r="H1395" i="5" s="1"/>
  <c r="I1395" i="5" s="1"/>
  <c r="C1396" i="5" s="1"/>
  <c r="B1395" i="5"/>
  <c r="H1425" i="4"/>
  <c r="I1425" i="4" s="1"/>
  <c r="C1426" i="4" s="1"/>
  <c r="B1426" i="4" s="1"/>
  <c r="F1376" i="6" l="1"/>
  <c r="B1376" i="6"/>
  <c r="D1376" i="6"/>
  <c r="E1376" i="6" s="1"/>
  <c r="G1376" i="6" s="1"/>
  <c r="D1396" i="5"/>
  <c r="E1396" i="5" s="1"/>
  <c r="G1396" i="5" s="1"/>
  <c r="F1396" i="5" s="1"/>
  <c r="B1396" i="5"/>
  <c r="D1426" i="4"/>
  <c r="E1426" i="4" s="1"/>
  <c r="G1426" i="4" s="1"/>
  <c r="F1426" i="4" s="1"/>
  <c r="H1376" i="6" l="1"/>
  <c r="I1376" i="6" s="1"/>
  <c r="C1377" i="6" s="1"/>
  <c r="H1396" i="5"/>
  <c r="I1396" i="5" s="1"/>
  <c r="C1397" i="5" s="1"/>
  <c r="H1426" i="4"/>
  <c r="I1426" i="4" s="1"/>
  <c r="C1427" i="4" s="1"/>
  <c r="B1427" i="4" s="1"/>
  <c r="F1377" i="6" l="1"/>
  <c r="D1377" i="6"/>
  <c r="E1377" i="6" s="1"/>
  <c r="G1377" i="6" s="1"/>
  <c r="B1377" i="6"/>
  <c r="B1397" i="5"/>
  <c r="D1397" i="5"/>
  <c r="E1397" i="5" s="1"/>
  <c r="G1397" i="5" s="1"/>
  <c r="F1397" i="5" s="1"/>
  <c r="D1427" i="4"/>
  <c r="E1427" i="4" s="1"/>
  <c r="G1427" i="4" s="1"/>
  <c r="F1427" i="4" s="1"/>
  <c r="H1377" i="6" l="1"/>
  <c r="I1377" i="6" s="1"/>
  <c r="C1378" i="6" s="1"/>
  <c r="H1397" i="5"/>
  <c r="I1397" i="5" s="1"/>
  <c r="C1398" i="5" s="1"/>
  <c r="H1427" i="4"/>
  <c r="I1427" i="4" s="1"/>
  <c r="C1428" i="4" s="1"/>
  <c r="B1428" i="4" s="1"/>
  <c r="F1378" i="6" l="1"/>
  <c r="B1378" i="6"/>
  <c r="D1378" i="6"/>
  <c r="E1378" i="6" s="1"/>
  <c r="G1378" i="6" s="1"/>
  <c r="D1398" i="5"/>
  <c r="E1398" i="5" s="1"/>
  <c r="G1398" i="5" s="1"/>
  <c r="F1398" i="5" s="1"/>
  <c r="B1398" i="5"/>
  <c r="D1428" i="4"/>
  <c r="E1428" i="4" s="1"/>
  <c r="G1428" i="4" s="1"/>
  <c r="F1428" i="4" s="1"/>
  <c r="H1378" i="6" l="1"/>
  <c r="I1378" i="6" s="1"/>
  <c r="C1379" i="6" s="1"/>
  <c r="H1398" i="5"/>
  <c r="I1398" i="5" s="1"/>
  <c r="C1399" i="5" s="1"/>
  <c r="H1428" i="4"/>
  <c r="I1428" i="4" s="1"/>
  <c r="C1429" i="4" s="1"/>
  <c r="B1429" i="4" s="1"/>
  <c r="F1379" i="6" l="1"/>
  <c r="B1379" i="6"/>
  <c r="D1379" i="6"/>
  <c r="E1379" i="6" s="1"/>
  <c r="G1379" i="6" s="1"/>
  <c r="B1399" i="5"/>
  <c r="D1399" i="5"/>
  <c r="E1399" i="5" s="1"/>
  <c r="G1399" i="5" s="1"/>
  <c r="F1399" i="5" s="1"/>
  <c r="D1429" i="4"/>
  <c r="E1429" i="4" s="1"/>
  <c r="G1429" i="4" s="1"/>
  <c r="F1429" i="4" s="1"/>
  <c r="H1379" i="6" l="1"/>
  <c r="I1379" i="6" s="1"/>
  <c r="C1380" i="6" s="1"/>
  <c r="H1399" i="5"/>
  <c r="I1399" i="5" s="1"/>
  <c r="C1400" i="5" s="1"/>
  <c r="H1429" i="4"/>
  <c r="I1429" i="4" s="1"/>
  <c r="C1430" i="4" s="1"/>
  <c r="B1430" i="4" s="1"/>
  <c r="F1380" i="6" l="1"/>
  <c r="D1380" i="6"/>
  <c r="E1380" i="6" s="1"/>
  <c r="G1380" i="6" s="1"/>
  <c r="B1380" i="6"/>
  <c r="B1400" i="5"/>
  <c r="D1400" i="5"/>
  <c r="E1400" i="5" s="1"/>
  <c r="G1400" i="5" s="1"/>
  <c r="F1400" i="5" s="1"/>
  <c r="D1430" i="4"/>
  <c r="E1430" i="4" s="1"/>
  <c r="G1430" i="4" s="1"/>
  <c r="F1430" i="4" s="1"/>
  <c r="H1380" i="6" l="1"/>
  <c r="I1380" i="6" s="1"/>
  <c r="C1381" i="6" s="1"/>
  <c r="H1400" i="5"/>
  <c r="I1400" i="5" s="1"/>
  <c r="C1401" i="5" s="1"/>
  <c r="H1430" i="4"/>
  <c r="I1430" i="4" s="1"/>
  <c r="C1431" i="4" s="1"/>
  <c r="B1431" i="4" s="1"/>
  <c r="F1381" i="6" l="1"/>
  <c r="B1381" i="6"/>
  <c r="D1381" i="6"/>
  <c r="E1381" i="6" s="1"/>
  <c r="G1381" i="6" s="1"/>
  <c r="B1401" i="5"/>
  <c r="D1401" i="5"/>
  <c r="E1401" i="5" s="1"/>
  <c r="G1401" i="5" s="1"/>
  <c r="F1401" i="5" s="1"/>
  <c r="D1431" i="4"/>
  <c r="E1431" i="4" s="1"/>
  <c r="G1431" i="4" s="1"/>
  <c r="F1431" i="4" s="1"/>
  <c r="H1381" i="6" l="1"/>
  <c r="I1381" i="6" s="1"/>
  <c r="C1382" i="6" s="1"/>
  <c r="H1401" i="5"/>
  <c r="I1401" i="5" s="1"/>
  <c r="C1402" i="5" s="1"/>
  <c r="H1431" i="4"/>
  <c r="I1431" i="4" s="1"/>
  <c r="C1432" i="4" s="1"/>
  <c r="B1432" i="4" s="1"/>
  <c r="F1382" i="6" l="1"/>
  <c r="B1382" i="6"/>
  <c r="D1382" i="6"/>
  <c r="E1382" i="6" s="1"/>
  <c r="G1382" i="6" s="1"/>
  <c r="D1402" i="5"/>
  <c r="E1402" i="5" s="1"/>
  <c r="G1402" i="5" s="1"/>
  <c r="F1402" i="5" s="1"/>
  <c r="B1402" i="5"/>
  <c r="D1432" i="4"/>
  <c r="E1432" i="4" s="1"/>
  <c r="G1432" i="4" s="1"/>
  <c r="F1432" i="4" s="1"/>
  <c r="H1382" i="6" l="1"/>
  <c r="I1382" i="6" s="1"/>
  <c r="C1383" i="6" s="1"/>
  <c r="H1402" i="5"/>
  <c r="I1402" i="5" s="1"/>
  <c r="C1403" i="5" s="1"/>
  <c r="H1432" i="4"/>
  <c r="I1432" i="4" s="1"/>
  <c r="C1433" i="4" s="1"/>
  <c r="B1433" i="4" s="1"/>
  <c r="F1383" i="6" l="1"/>
  <c r="B1383" i="6"/>
  <c r="D1383" i="6"/>
  <c r="E1383" i="6" s="1"/>
  <c r="G1383" i="6" s="1"/>
  <c r="D1403" i="5"/>
  <c r="E1403" i="5" s="1"/>
  <c r="G1403" i="5" s="1"/>
  <c r="F1403" i="5" s="1"/>
  <c r="B1403" i="5"/>
  <c r="D1433" i="4"/>
  <c r="E1433" i="4" s="1"/>
  <c r="G1433" i="4" s="1"/>
  <c r="F1433" i="4" s="1"/>
  <c r="H1383" i="6" l="1"/>
  <c r="I1383" i="6" s="1"/>
  <c r="C1384" i="6" s="1"/>
  <c r="H1403" i="5"/>
  <c r="I1403" i="5" s="1"/>
  <c r="C1404" i="5" s="1"/>
  <c r="H1433" i="4"/>
  <c r="I1433" i="4" s="1"/>
  <c r="C1434" i="4" s="1"/>
  <c r="B1434" i="4" s="1"/>
  <c r="F1384" i="6" l="1"/>
  <c r="B1384" i="6"/>
  <c r="D1384" i="6"/>
  <c r="E1384" i="6" s="1"/>
  <c r="G1384" i="6" s="1"/>
  <c r="D1404" i="5"/>
  <c r="E1404" i="5" s="1"/>
  <c r="G1404" i="5" s="1"/>
  <c r="F1404" i="5" s="1"/>
  <c r="H1404" i="5" s="1"/>
  <c r="I1404" i="5" s="1"/>
  <c r="C1405" i="5" s="1"/>
  <c r="B1404" i="5"/>
  <c r="D1434" i="4"/>
  <c r="E1434" i="4" s="1"/>
  <c r="G1434" i="4" s="1"/>
  <c r="F1434" i="4" s="1"/>
  <c r="H1384" i="6" l="1"/>
  <c r="I1384" i="6" s="1"/>
  <c r="C1385" i="6" s="1"/>
  <c r="D1405" i="5"/>
  <c r="E1405" i="5" s="1"/>
  <c r="G1405" i="5" s="1"/>
  <c r="F1405" i="5" s="1"/>
  <c r="B1405" i="5"/>
  <c r="H1434" i="4"/>
  <c r="I1434" i="4" s="1"/>
  <c r="C1435" i="4" s="1"/>
  <c r="B1435" i="4" s="1"/>
  <c r="F1385" i="6" l="1"/>
  <c r="D1385" i="6"/>
  <c r="E1385" i="6" s="1"/>
  <c r="G1385" i="6" s="1"/>
  <c r="B1385" i="6"/>
  <c r="H1405" i="5"/>
  <c r="I1405" i="5" s="1"/>
  <c r="C1406" i="5" s="1"/>
  <c r="D1435" i="4"/>
  <c r="E1435" i="4" s="1"/>
  <c r="G1435" i="4" s="1"/>
  <c r="F1435" i="4" s="1"/>
  <c r="H1385" i="6" l="1"/>
  <c r="I1385" i="6" s="1"/>
  <c r="C1386" i="6" s="1"/>
  <c r="D1406" i="5"/>
  <c r="E1406" i="5" s="1"/>
  <c r="G1406" i="5" s="1"/>
  <c r="F1406" i="5" s="1"/>
  <c r="B1406" i="5"/>
  <c r="H1435" i="4"/>
  <c r="I1435" i="4" s="1"/>
  <c r="C1436" i="4" s="1"/>
  <c r="B1436" i="4" s="1"/>
  <c r="F1386" i="6" l="1"/>
  <c r="D1386" i="6"/>
  <c r="E1386" i="6" s="1"/>
  <c r="G1386" i="6" s="1"/>
  <c r="B1386" i="6"/>
  <c r="H1406" i="5"/>
  <c r="I1406" i="5" s="1"/>
  <c r="C1407" i="5" s="1"/>
  <c r="D1436" i="4"/>
  <c r="E1436" i="4" s="1"/>
  <c r="G1436" i="4" s="1"/>
  <c r="F1436" i="4" s="1"/>
  <c r="H1386" i="6" l="1"/>
  <c r="I1386" i="6" s="1"/>
  <c r="C1387" i="6" s="1"/>
  <c r="D1407" i="5"/>
  <c r="E1407" i="5" s="1"/>
  <c r="G1407" i="5" s="1"/>
  <c r="F1407" i="5" s="1"/>
  <c r="B1407" i="5"/>
  <c r="H1436" i="4"/>
  <c r="I1436" i="4" s="1"/>
  <c r="C1437" i="4" s="1"/>
  <c r="B1437" i="4" s="1"/>
  <c r="F1387" i="6" l="1"/>
  <c r="B1387" i="6"/>
  <c r="D1387" i="6"/>
  <c r="E1387" i="6" s="1"/>
  <c r="G1387" i="6" s="1"/>
  <c r="H1407" i="5"/>
  <c r="I1407" i="5" s="1"/>
  <c r="C1408" i="5" s="1"/>
  <c r="D1437" i="4"/>
  <c r="E1437" i="4" s="1"/>
  <c r="G1437" i="4" s="1"/>
  <c r="F1437" i="4" s="1"/>
  <c r="H1387" i="6" l="1"/>
  <c r="I1387" i="6" s="1"/>
  <c r="C1388" i="6" s="1"/>
  <c r="B1408" i="5"/>
  <c r="D1408" i="5"/>
  <c r="E1408" i="5" s="1"/>
  <c r="G1408" i="5" s="1"/>
  <c r="F1408" i="5" s="1"/>
  <c r="H1437" i="4"/>
  <c r="I1437" i="4" s="1"/>
  <c r="C1438" i="4" s="1"/>
  <c r="B1438" i="4" s="1"/>
  <c r="F1388" i="6" l="1"/>
  <c r="B1388" i="6"/>
  <c r="D1388" i="6"/>
  <c r="E1388" i="6" s="1"/>
  <c r="G1388" i="6" s="1"/>
  <c r="H1408" i="5"/>
  <c r="I1408" i="5" s="1"/>
  <c r="C1409" i="5" s="1"/>
  <c r="D1438" i="4"/>
  <c r="E1438" i="4" s="1"/>
  <c r="G1438" i="4" s="1"/>
  <c r="F1438" i="4" s="1"/>
  <c r="H1388" i="6" l="1"/>
  <c r="I1388" i="6" s="1"/>
  <c r="C1389" i="6" s="1"/>
  <c r="B1409" i="5"/>
  <c r="D1409" i="5"/>
  <c r="E1409" i="5" s="1"/>
  <c r="G1409" i="5" s="1"/>
  <c r="F1409" i="5" s="1"/>
  <c r="H1438" i="4"/>
  <c r="I1438" i="4" s="1"/>
  <c r="C1439" i="4" s="1"/>
  <c r="B1439" i="4" s="1"/>
  <c r="F1389" i="6" l="1"/>
  <c r="B1389" i="6"/>
  <c r="D1389" i="6"/>
  <c r="E1389" i="6" s="1"/>
  <c r="G1389" i="6" s="1"/>
  <c r="H1409" i="5"/>
  <c r="I1409" i="5" s="1"/>
  <c r="C1410" i="5" s="1"/>
  <c r="D1439" i="4"/>
  <c r="E1439" i="4" s="1"/>
  <c r="G1439" i="4" s="1"/>
  <c r="F1439" i="4" s="1"/>
  <c r="H1389" i="6" l="1"/>
  <c r="I1389" i="6" s="1"/>
  <c r="C1390" i="6" s="1"/>
  <c r="D1410" i="5"/>
  <c r="E1410" i="5" s="1"/>
  <c r="G1410" i="5" s="1"/>
  <c r="F1410" i="5" s="1"/>
  <c r="B1410" i="5"/>
  <c r="H1439" i="4"/>
  <c r="I1439" i="4" s="1"/>
  <c r="C1440" i="4" s="1"/>
  <c r="B1440" i="4" s="1"/>
  <c r="F1390" i="6" l="1"/>
  <c r="D1390" i="6"/>
  <c r="E1390" i="6" s="1"/>
  <c r="G1390" i="6" s="1"/>
  <c r="B1390" i="6"/>
  <c r="H1410" i="5"/>
  <c r="I1410" i="5" s="1"/>
  <c r="C1411" i="5" s="1"/>
  <c r="D1440" i="4"/>
  <c r="E1440" i="4" s="1"/>
  <c r="G1440" i="4" s="1"/>
  <c r="F1440" i="4" s="1"/>
  <c r="H1390" i="6" l="1"/>
  <c r="I1390" i="6" s="1"/>
  <c r="C1391" i="6" s="1"/>
  <c r="B1411" i="5"/>
  <c r="D1411" i="5"/>
  <c r="E1411" i="5" s="1"/>
  <c r="G1411" i="5" s="1"/>
  <c r="F1411" i="5" s="1"/>
  <c r="H1440" i="4"/>
  <c r="I1440" i="4" s="1"/>
  <c r="C1441" i="4" s="1"/>
  <c r="B1441" i="4" s="1"/>
  <c r="F1391" i="6" l="1"/>
  <c r="D1391" i="6"/>
  <c r="E1391" i="6" s="1"/>
  <c r="G1391" i="6" s="1"/>
  <c r="B1391" i="6"/>
  <c r="H1411" i="5"/>
  <c r="I1411" i="5" s="1"/>
  <c r="C1412" i="5" s="1"/>
  <c r="D1441" i="4"/>
  <c r="E1441" i="4" s="1"/>
  <c r="G1441" i="4" s="1"/>
  <c r="F1441" i="4" s="1"/>
  <c r="H1391" i="6" l="1"/>
  <c r="I1391" i="6" s="1"/>
  <c r="C1392" i="6" s="1"/>
  <c r="D1412" i="5"/>
  <c r="E1412" i="5" s="1"/>
  <c r="G1412" i="5" s="1"/>
  <c r="F1412" i="5" s="1"/>
  <c r="B1412" i="5"/>
  <c r="H1441" i="4"/>
  <c r="I1441" i="4" s="1"/>
  <c r="C1442" i="4" s="1"/>
  <c r="B1442" i="4" s="1"/>
  <c r="F1392" i="6" l="1"/>
  <c r="D1392" i="6"/>
  <c r="E1392" i="6" s="1"/>
  <c r="G1392" i="6" s="1"/>
  <c r="B1392" i="6"/>
  <c r="H1412" i="5"/>
  <c r="I1412" i="5" s="1"/>
  <c r="C1413" i="5" s="1"/>
  <c r="D1442" i="4"/>
  <c r="E1442" i="4" s="1"/>
  <c r="G1442" i="4" s="1"/>
  <c r="F1442" i="4" s="1"/>
  <c r="H1392" i="6" l="1"/>
  <c r="I1392" i="6" s="1"/>
  <c r="C1393" i="6" s="1"/>
  <c r="D1413" i="5"/>
  <c r="E1413" i="5" s="1"/>
  <c r="G1413" i="5" s="1"/>
  <c r="F1413" i="5" s="1"/>
  <c r="B1413" i="5"/>
  <c r="H1442" i="4"/>
  <c r="I1442" i="4" s="1"/>
  <c r="C1443" i="4" s="1"/>
  <c r="B1443" i="4" s="1"/>
  <c r="F1393" i="6" l="1"/>
  <c r="B1393" i="6"/>
  <c r="D1393" i="6"/>
  <c r="E1393" i="6" s="1"/>
  <c r="G1393" i="6" s="1"/>
  <c r="H1413" i="5"/>
  <c r="I1413" i="5" s="1"/>
  <c r="C1414" i="5" s="1"/>
  <c r="D1443" i="4"/>
  <c r="E1443" i="4" s="1"/>
  <c r="G1443" i="4" s="1"/>
  <c r="F1443" i="4" s="1"/>
  <c r="H1393" i="6" l="1"/>
  <c r="I1393" i="6" s="1"/>
  <c r="C1394" i="6" s="1"/>
  <c r="F1394" i="6" s="1"/>
  <c r="D1414" i="5"/>
  <c r="E1414" i="5" s="1"/>
  <c r="G1414" i="5" s="1"/>
  <c r="F1414" i="5" s="1"/>
  <c r="B1414" i="5"/>
  <c r="H1443" i="4"/>
  <c r="I1443" i="4" s="1"/>
  <c r="C1444" i="4" s="1"/>
  <c r="B1444" i="4" s="1"/>
  <c r="D1394" i="6" l="1"/>
  <c r="E1394" i="6" s="1"/>
  <c r="G1394" i="6" s="1"/>
  <c r="H1394" i="6" s="1"/>
  <c r="I1394" i="6" s="1"/>
  <c r="C1395" i="6" s="1"/>
  <c r="D1395" i="6" s="1"/>
  <c r="E1395" i="6" s="1"/>
  <c r="G1395" i="6" s="1"/>
  <c r="B1394" i="6"/>
  <c r="H1414" i="5"/>
  <c r="I1414" i="5" s="1"/>
  <c r="C1415" i="5" s="1"/>
  <c r="D1444" i="4"/>
  <c r="E1444" i="4" s="1"/>
  <c r="G1444" i="4" s="1"/>
  <c r="F1444" i="4" s="1"/>
  <c r="F1395" i="6" l="1"/>
  <c r="H1395" i="6" s="1"/>
  <c r="I1395" i="6" s="1"/>
  <c r="C1396" i="6" s="1"/>
  <c r="B1395" i="6"/>
  <c r="D1415" i="5"/>
  <c r="E1415" i="5" s="1"/>
  <c r="G1415" i="5" s="1"/>
  <c r="F1415" i="5" s="1"/>
  <c r="B1415" i="5"/>
  <c r="H1444" i="4"/>
  <c r="I1444" i="4" s="1"/>
  <c r="C1445" i="4" s="1"/>
  <c r="B1445" i="4" s="1"/>
  <c r="F1396" i="6" l="1"/>
  <c r="D1396" i="6"/>
  <c r="E1396" i="6" s="1"/>
  <c r="G1396" i="6" s="1"/>
  <c r="B1396" i="6"/>
  <c r="H1415" i="5"/>
  <c r="I1415" i="5" s="1"/>
  <c r="C1416" i="5" s="1"/>
  <c r="D1445" i="4"/>
  <c r="E1445" i="4" s="1"/>
  <c r="G1445" i="4" s="1"/>
  <c r="F1445" i="4" s="1"/>
  <c r="H1396" i="6" l="1"/>
  <c r="I1396" i="6" s="1"/>
  <c r="C1397" i="6" s="1"/>
  <c r="D1416" i="5"/>
  <c r="E1416" i="5" s="1"/>
  <c r="G1416" i="5" s="1"/>
  <c r="F1416" i="5" s="1"/>
  <c r="B1416" i="5"/>
  <c r="H1445" i="4"/>
  <c r="I1445" i="4" s="1"/>
  <c r="C1446" i="4" s="1"/>
  <c r="B1446" i="4" s="1"/>
  <c r="F1397" i="6" l="1"/>
  <c r="B1397" i="6"/>
  <c r="D1397" i="6"/>
  <c r="E1397" i="6" s="1"/>
  <c r="G1397" i="6" s="1"/>
  <c r="H1416" i="5"/>
  <c r="I1416" i="5" s="1"/>
  <c r="C1417" i="5" s="1"/>
  <c r="D1446" i="4"/>
  <c r="E1446" i="4" s="1"/>
  <c r="G1446" i="4" s="1"/>
  <c r="F1446" i="4" s="1"/>
  <c r="H1397" i="6" l="1"/>
  <c r="I1397" i="6" s="1"/>
  <c r="C1398" i="6" s="1"/>
  <c r="B1417" i="5"/>
  <c r="D1417" i="5"/>
  <c r="E1417" i="5" s="1"/>
  <c r="G1417" i="5" s="1"/>
  <c r="F1417" i="5" s="1"/>
  <c r="H1446" i="4"/>
  <c r="I1446" i="4" s="1"/>
  <c r="C1447" i="4" s="1"/>
  <c r="B1447" i="4" s="1"/>
  <c r="F1398" i="6" l="1"/>
  <c r="B1398" i="6"/>
  <c r="D1398" i="6"/>
  <c r="E1398" i="6" s="1"/>
  <c r="G1398" i="6" s="1"/>
  <c r="H1417" i="5"/>
  <c r="I1417" i="5" s="1"/>
  <c r="C1418" i="5" s="1"/>
  <c r="D1447" i="4"/>
  <c r="E1447" i="4" s="1"/>
  <c r="G1447" i="4" s="1"/>
  <c r="F1447" i="4" s="1"/>
  <c r="H1398" i="6" l="1"/>
  <c r="I1398" i="6" s="1"/>
  <c r="C1399" i="6" s="1"/>
  <c r="B1418" i="5"/>
  <c r="D1418" i="5"/>
  <c r="E1418" i="5" s="1"/>
  <c r="G1418" i="5" s="1"/>
  <c r="F1418" i="5" s="1"/>
  <c r="H1418" i="5" s="1"/>
  <c r="I1418" i="5" s="1"/>
  <c r="C1419" i="5" s="1"/>
  <c r="H1447" i="4"/>
  <c r="I1447" i="4" s="1"/>
  <c r="C1448" i="4" s="1"/>
  <c r="B1448" i="4" s="1"/>
  <c r="F1399" i="6" l="1"/>
  <c r="B1399" i="6"/>
  <c r="D1399" i="6"/>
  <c r="E1399" i="6" s="1"/>
  <c r="G1399" i="6" s="1"/>
  <c r="D1419" i="5"/>
  <c r="E1419" i="5" s="1"/>
  <c r="G1419" i="5" s="1"/>
  <c r="F1419" i="5" s="1"/>
  <c r="B1419" i="5"/>
  <c r="D1448" i="4"/>
  <c r="E1448" i="4" s="1"/>
  <c r="G1448" i="4" s="1"/>
  <c r="F1448" i="4" s="1"/>
  <c r="H1399" i="6" l="1"/>
  <c r="I1399" i="6" s="1"/>
  <c r="C1400" i="6" s="1"/>
  <c r="H1419" i="5"/>
  <c r="I1419" i="5" s="1"/>
  <c r="C1420" i="5" s="1"/>
  <c r="H1448" i="4"/>
  <c r="I1448" i="4" s="1"/>
  <c r="C1449" i="4" s="1"/>
  <c r="B1449" i="4" s="1"/>
  <c r="F1400" i="6" l="1"/>
  <c r="B1400" i="6"/>
  <c r="D1400" i="6"/>
  <c r="E1400" i="6" s="1"/>
  <c r="G1400" i="6" s="1"/>
  <c r="D1420" i="5"/>
  <c r="E1420" i="5" s="1"/>
  <c r="G1420" i="5" s="1"/>
  <c r="F1420" i="5" s="1"/>
  <c r="B1420" i="5"/>
  <c r="D1449" i="4"/>
  <c r="E1449" i="4" s="1"/>
  <c r="G1449" i="4" s="1"/>
  <c r="F1449" i="4" s="1"/>
  <c r="H1400" i="6" l="1"/>
  <c r="I1400" i="6" s="1"/>
  <c r="C1401" i="6" s="1"/>
  <c r="H1420" i="5"/>
  <c r="I1420" i="5" s="1"/>
  <c r="C1421" i="5" s="1"/>
  <c r="H1449" i="4"/>
  <c r="I1449" i="4" s="1"/>
  <c r="C1450" i="4" s="1"/>
  <c r="B1450" i="4" s="1"/>
  <c r="F1401" i="6" l="1"/>
  <c r="B1401" i="6"/>
  <c r="D1401" i="6"/>
  <c r="E1401" i="6" s="1"/>
  <c r="G1401" i="6" s="1"/>
  <c r="D1421" i="5"/>
  <c r="E1421" i="5" s="1"/>
  <c r="G1421" i="5" s="1"/>
  <c r="F1421" i="5" s="1"/>
  <c r="B1421" i="5"/>
  <c r="D1450" i="4"/>
  <c r="E1450" i="4" s="1"/>
  <c r="G1450" i="4" s="1"/>
  <c r="F1450" i="4" s="1"/>
  <c r="H1401" i="6" l="1"/>
  <c r="I1401" i="6" s="1"/>
  <c r="C1402" i="6" s="1"/>
  <c r="H1421" i="5"/>
  <c r="I1421" i="5" s="1"/>
  <c r="C1422" i="5" s="1"/>
  <c r="H1450" i="4"/>
  <c r="I1450" i="4" s="1"/>
  <c r="C1451" i="4" s="1"/>
  <c r="B1451" i="4" s="1"/>
  <c r="F1402" i="6" l="1"/>
  <c r="B1402" i="6"/>
  <c r="D1402" i="6"/>
  <c r="E1402" i="6" s="1"/>
  <c r="G1402" i="6" s="1"/>
  <c r="D1422" i="5"/>
  <c r="E1422" i="5" s="1"/>
  <c r="G1422" i="5" s="1"/>
  <c r="F1422" i="5" s="1"/>
  <c r="B1422" i="5"/>
  <c r="D1451" i="4"/>
  <c r="E1451" i="4" s="1"/>
  <c r="G1451" i="4" s="1"/>
  <c r="F1451" i="4" s="1"/>
  <c r="H1402" i="6" l="1"/>
  <c r="I1402" i="6" s="1"/>
  <c r="C1403" i="6" s="1"/>
  <c r="H1422" i="5"/>
  <c r="I1422" i="5" s="1"/>
  <c r="C1423" i="5" s="1"/>
  <c r="H1451" i="4"/>
  <c r="I1451" i="4" s="1"/>
  <c r="C1452" i="4" s="1"/>
  <c r="B1452" i="4" s="1"/>
  <c r="F1403" i="6" l="1"/>
  <c r="D1403" i="6"/>
  <c r="E1403" i="6" s="1"/>
  <c r="G1403" i="6" s="1"/>
  <c r="B1403" i="6"/>
  <c r="B1423" i="5"/>
  <c r="D1423" i="5"/>
  <c r="E1423" i="5" s="1"/>
  <c r="G1423" i="5" s="1"/>
  <c r="F1423" i="5" s="1"/>
  <c r="D1452" i="4"/>
  <c r="E1452" i="4" s="1"/>
  <c r="G1452" i="4" s="1"/>
  <c r="F1452" i="4" s="1"/>
  <c r="H1403" i="6" l="1"/>
  <c r="I1403" i="6" s="1"/>
  <c r="C1404" i="6" s="1"/>
  <c r="H1423" i="5"/>
  <c r="I1423" i="5" s="1"/>
  <c r="C1424" i="5" s="1"/>
  <c r="H1452" i="4"/>
  <c r="I1452" i="4" s="1"/>
  <c r="C1453" i="4" s="1"/>
  <c r="B1453" i="4" s="1"/>
  <c r="F1404" i="6" l="1"/>
  <c r="D1404" i="6"/>
  <c r="E1404" i="6" s="1"/>
  <c r="G1404" i="6" s="1"/>
  <c r="B1404" i="6"/>
  <c r="B1424" i="5"/>
  <c r="D1424" i="5"/>
  <c r="E1424" i="5" s="1"/>
  <c r="G1424" i="5" s="1"/>
  <c r="F1424" i="5" s="1"/>
  <c r="D1453" i="4"/>
  <c r="E1453" i="4" s="1"/>
  <c r="G1453" i="4" s="1"/>
  <c r="F1453" i="4" s="1"/>
  <c r="H1404" i="6" l="1"/>
  <c r="I1404" i="6" s="1"/>
  <c r="C1405" i="6" s="1"/>
  <c r="H1424" i="5"/>
  <c r="I1424" i="5" s="1"/>
  <c r="C1425" i="5" s="1"/>
  <c r="H1453" i="4"/>
  <c r="I1453" i="4" s="1"/>
  <c r="C1454" i="4" s="1"/>
  <c r="B1454" i="4" s="1"/>
  <c r="F1405" i="6" l="1"/>
  <c r="D1405" i="6"/>
  <c r="E1405" i="6" s="1"/>
  <c r="G1405" i="6" s="1"/>
  <c r="B1405" i="6"/>
  <c r="B1425" i="5"/>
  <c r="D1425" i="5"/>
  <c r="E1425" i="5" s="1"/>
  <c r="G1425" i="5" s="1"/>
  <c r="F1425" i="5" s="1"/>
  <c r="D1454" i="4"/>
  <c r="E1454" i="4" s="1"/>
  <c r="G1454" i="4" s="1"/>
  <c r="F1454" i="4" s="1"/>
  <c r="H1405" i="6" l="1"/>
  <c r="I1405" i="6" s="1"/>
  <c r="C1406" i="6" s="1"/>
  <c r="H1425" i="5"/>
  <c r="I1425" i="5" s="1"/>
  <c r="C1426" i="5" s="1"/>
  <c r="H1454" i="4"/>
  <c r="I1454" i="4" s="1"/>
  <c r="C1455" i="4" s="1"/>
  <c r="B1455" i="4" s="1"/>
  <c r="F1406" i="6" l="1"/>
  <c r="D1406" i="6"/>
  <c r="E1406" i="6" s="1"/>
  <c r="G1406" i="6" s="1"/>
  <c r="B1406" i="6"/>
  <c r="D1426" i="5"/>
  <c r="E1426" i="5" s="1"/>
  <c r="G1426" i="5" s="1"/>
  <c r="F1426" i="5" s="1"/>
  <c r="B1426" i="5"/>
  <c r="D1455" i="4"/>
  <c r="E1455" i="4" s="1"/>
  <c r="G1455" i="4" s="1"/>
  <c r="F1455" i="4" s="1"/>
  <c r="H1406" i="6" l="1"/>
  <c r="I1406" i="6" s="1"/>
  <c r="C1407" i="6" s="1"/>
  <c r="H1426" i="5"/>
  <c r="I1426" i="5" s="1"/>
  <c r="C1427" i="5" s="1"/>
  <c r="H1455" i="4"/>
  <c r="I1455" i="4" s="1"/>
  <c r="C1456" i="4" s="1"/>
  <c r="B1456" i="4" s="1"/>
  <c r="F1407" i="6" l="1"/>
  <c r="D1407" i="6"/>
  <c r="E1407" i="6" s="1"/>
  <c r="G1407" i="6" s="1"/>
  <c r="B1407" i="6"/>
  <c r="D1427" i="5"/>
  <c r="E1427" i="5" s="1"/>
  <c r="G1427" i="5" s="1"/>
  <c r="F1427" i="5" s="1"/>
  <c r="B1427" i="5"/>
  <c r="D1456" i="4"/>
  <c r="E1456" i="4" s="1"/>
  <c r="G1456" i="4" s="1"/>
  <c r="F1456" i="4" s="1"/>
  <c r="H1407" i="6" l="1"/>
  <c r="I1407" i="6" s="1"/>
  <c r="C1408" i="6" s="1"/>
  <c r="H1427" i="5"/>
  <c r="I1427" i="5" s="1"/>
  <c r="C1428" i="5" s="1"/>
  <c r="H1456" i="4"/>
  <c r="I1456" i="4" s="1"/>
  <c r="C1457" i="4" s="1"/>
  <c r="B1457" i="4" s="1"/>
  <c r="F1408" i="6" l="1"/>
  <c r="B1408" i="6"/>
  <c r="D1408" i="6"/>
  <c r="E1408" i="6" s="1"/>
  <c r="G1408" i="6" s="1"/>
  <c r="B1428" i="5"/>
  <c r="D1428" i="5"/>
  <c r="E1428" i="5" s="1"/>
  <c r="G1428" i="5" s="1"/>
  <c r="F1428" i="5" s="1"/>
  <c r="D1457" i="4"/>
  <c r="E1457" i="4" s="1"/>
  <c r="G1457" i="4" s="1"/>
  <c r="F1457" i="4" s="1"/>
  <c r="H1408" i="6" l="1"/>
  <c r="I1408" i="6" s="1"/>
  <c r="C1409" i="6" s="1"/>
  <c r="H1428" i="5"/>
  <c r="I1428" i="5" s="1"/>
  <c r="C1429" i="5" s="1"/>
  <c r="H1457" i="4"/>
  <c r="I1457" i="4" s="1"/>
  <c r="C1458" i="4" s="1"/>
  <c r="B1458" i="4" s="1"/>
  <c r="F1409" i="6" l="1"/>
  <c r="D1409" i="6"/>
  <c r="E1409" i="6" s="1"/>
  <c r="G1409" i="6" s="1"/>
  <c r="B1409" i="6"/>
  <c r="D1429" i="5"/>
  <c r="E1429" i="5" s="1"/>
  <c r="G1429" i="5" s="1"/>
  <c r="F1429" i="5" s="1"/>
  <c r="B1429" i="5"/>
  <c r="D1458" i="4"/>
  <c r="E1458" i="4" s="1"/>
  <c r="G1458" i="4" s="1"/>
  <c r="F1458" i="4" s="1"/>
  <c r="H1409" i="6" l="1"/>
  <c r="I1409" i="6" s="1"/>
  <c r="C1410" i="6" s="1"/>
  <c r="B1410" i="6" s="1"/>
  <c r="H1429" i="5"/>
  <c r="I1429" i="5" s="1"/>
  <c r="C1430" i="5" s="1"/>
  <c r="H1458" i="4"/>
  <c r="I1458" i="4" s="1"/>
  <c r="C1459" i="4" s="1"/>
  <c r="B1459" i="4" s="1"/>
  <c r="F1410" i="6" l="1"/>
  <c r="D1410" i="6"/>
  <c r="E1410" i="6" s="1"/>
  <c r="G1410" i="6" s="1"/>
  <c r="B1430" i="5"/>
  <c r="D1430" i="5"/>
  <c r="E1430" i="5" s="1"/>
  <c r="G1430" i="5" s="1"/>
  <c r="F1430" i="5" s="1"/>
  <c r="D1459" i="4"/>
  <c r="E1459" i="4" s="1"/>
  <c r="G1459" i="4" s="1"/>
  <c r="F1459" i="4" s="1"/>
  <c r="H1410" i="6" l="1"/>
  <c r="I1410" i="6" s="1"/>
  <c r="C1411" i="6" s="1"/>
  <c r="F1411" i="6" s="1"/>
  <c r="H1430" i="5"/>
  <c r="I1430" i="5" s="1"/>
  <c r="C1431" i="5" s="1"/>
  <c r="H1459" i="4"/>
  <c r="I1459" i="4" s="1"/>
  <c r="C1460" i="4" s="1"/>
  <c r="B1460" i="4" s="1"/>
  <c r="D1411" i="6" l="1"/>
  <c r="E1411" i="6" s="1"/>
  <c r="G1411" i="6" s="1"/>
  <c r="H1411" i="6" s="1"/>
  <c r="I1411" i="6" s="1"/>
  <c r="C1412" i="6" s="1"/>
  <c r="B1411" i="6"/>
  <c r="B1431" i="5"/>
  <c r="D1431" i="5"/>
  <c r="E1431" i="5" s="1"/>
  <c r="G1431" i="5" s="1"/>
  <c r="F1431" i="5" s="1"/>
  <c r="D1460" i="4"/>
  <c r="E1460" i="4" s="1"/>
  <c r="G1460" i="4" s="1"/>
  <c r="F1460" i="4" s="1"/>
  <c r="F1412" i="6" l="1"/>
  <c r="D1412" i="6"/>
  <c r="E1412" i="6" s="1"/>
  <c r="G1412" i="6" s="1"/>
  <c r="B1412" i="6"/>
  <c r="H1431" i="5"/>
  <c r="I1431" i="5" s="1"/>
  <c r="C1432" i="5" s="1"/>
  <c r="H1460" i="4"/>
  <c r="I1460" i="4" s="1"/>
  <c r="C1461" i="4" s="1"/>
  <c r="B1461" i="4" s="1"/>
  <c r="H1412" i="6" l="1"/>
  <c r="I1412" i="6" s="1"/>
  <c r="C1413" i="6" s="1"/>
  <c r="D1432" i="5"/>
  <c r="E1432" i="5" s="1"/>
  <c r="G1432" i="5" s="1"/>
  <c r="F1432" i="5" s="1"/>
  <c r="B1432" i="5"/>
  <c r="D1461" i="4"/>
  <c r="E1461" i="4" s="1"/>
  <c r="G1461" i="4" s="1"/>
  <c r="F1461" i="4" s="1"/>
  <c r="F1413" i="6" l="1"/>
  <c r="B1413" i="6"/>
  <c r="D1413" i="6"/>
  <c r="E1413" i="6" s="1"/>
  <c r="G1413" i="6" s="1"/>
  <c r="H1432" i="5"/>
  <c r="I1432" i="5" s="1"/>
  <c r="C1433" i="5" s="1"/>
  <c r="H1461" i="4"/>
  <c r="I1461" i="4" s="1"/>
  <c r="C1462" i="4" s="1"/>
  <c r="B1462" i="4" s="1"/>
  <c r="H1413" i="6" l="1"/>
  <c r="I1413" i="6" s="1"/>
  <c r="C1414" i="6" s="1"/>
  <c r="D1433" i="5"/>
  <c r="E1433" i="5" s="1"/>
  <c r="G1433" i="5" s="1"/>
  <c r="F1433" i="5" s="1"/>
  <c r="B1433" i="5"/>
  <c r="D1462" i="4"/>
  <c r="E1462" i="4" s="1"/>
  <c r="G1462" i="4" s="1"/>
  <c r="F1462" i="4" s="1"/>
  <c r="F1414" i="6" l="1"/>
  <c r="D1414" i="6"/>
  <c r="E1414" i="6" s="1"/>
  <c r="G1414" i="6" s="1"/>
  <c r="B1414" i="6"/>
  <c r="H1433" i="5"/>
  <c r="I1433" i="5" s="1"/>
  <c r="C1434" i="5" s="1"/>
  <c r="H1462" i="4"/>
  <c r="I1462" i="4" s="1"/>
  <c r="C1463" i="4" s="1"/>
  <c r="B1463" i="4" s="1"/>
  <c r="H1414" i="6" l="1"/>
  <c r="I1414" i="6" s="1"/>
  <c r="C1415" i="6" s="1"/>
  <c r="D1434" i="5"/>
  <c r="E1434" i="5" s="1"/>
  <c r="G1434" i="5" s="1"/>
  <c r="F1434" i="5" s="1"/>
  <c r="B1434" i="5"/>
  <c r="D1463" i="4"/>
  <c r="E1463" i="4" s="1"/>
  <c r="G1463" i="4" s="1"/>
  <c r="F1463" i="4" s="1"/>
  <c r="F1415" i="6" l="1"/>
  <c r="B1415" i="6"/>
  <c r="D1415" i="6"/>
  <c r="E1415" i="6" s="1"/>
  <c r="G1415" i="6" s="1"/>
  <c r="H1434" i="5"/>
  <c r="I1434" i="5" s="1"/>
  <c r="C1435" i="5" s="1"/>
  <c r="H1463" i="4"/>
  <c r="I1463" i="4" s="1"/>
  <c r="C1464" i="4" s="1"/>
  <c r="B1464" i="4" s="1"/>
  <c r="H1415" i="6" l="1"/>
  <c r="I1415" i="6" s="1"/>
  <c r="C1416" i="6" s="1"/>
  <c r="D1435" i="5"/>
  <c r="E1435" i="5" s="1"/>
  <c r="G1435" i="5" s="1"/>
  <c r="F1435" i="5" s="1"/>
  <c r="B1435" i="5"/>
  <c r="D1464" i="4"/>
  <c r="E1464" i="4" s="1"/>
  <c r="G1464" i="4" s="1"/>
  <c r="F1464" i="4" s="1"/>
  <c r="F1416" i="6" l="1"/>
  <c r="D1416" i="6"/>
  <c r="E1416" i="6" s="1"/>
  <c r="G1416" i="6" s="1"/>
  <c r="B1416" i="6"/>
  <c r="H1435" i="5"/>
  <c r="I1435" i="5" s="1"/>
  <c r="C1436" i="5" s="1"/>
  <c r="H1464" i="4"/>
  <c r="I1464" i="4" s="1"/>
  <c r="C1465" i="4" s="1"/>
  <c r="B1465" i="4" s="1"/>
  <c r="H1416" i="6" l="1"/>
  <c r="I1416" i="6" s="1"/>
  <c r="C1417" i="6" s="1"/>
  <c r="D1436" i="5"/>
  <c r="E1436" i="5" s="1"/>
  <c r="G1436" i="5" s="1"/>
  <c r="F1436" i="5" s="1"/>
  <c r="B1436" i="5"/>
  <c r="D1465" i="4"/>
  <c r="E1465" i="4" s="1"/>
  <c r="G1465" i="4" s="1"/>
  <c r="F1465" i="4" s="1"/>
  <c r="F1417" i="6" l="1"/>
  <c r="B1417" i="6"/>
  <c r="D1417" i="6"/>
  <c r="E1417" i="6" s="1"/>
  <c r="G1417" i="6" s="1"/>
  <c r="H1436" i="5"/>
  <c r="I1436" i="5" s="1"/>
  <c r="C1437" i="5" s="1"/>
  <c r="H1465" i="4"/>
  <c r="I1465" i="4" s="1"/>
  <c r="C1466" i="4" s="1"/>
  <c r="B1466" i="4" s="1"/>
  <c r="H1417" i="6" l="1"/>
  <c r="I1417" i="6" s="1"/>
  <c r="C1418" i="6" s="1"/>
  <c r="D1437" i="5"/>
  <c r="E1437" i="5" s="1"/>
  <c r="G1437" i="5" s="1"/>
  <c r="F1437" i="5" s="1"/>
  <c r="B1437" i="5"/>
  <c r="D1466" i="4"/>
  <c r="E1466" i="4" s="1"/>
  <c r="G1466" i="4" s="1"/>
  <c r="F1466" i="4" s="1"/>
  <c r="F1418" i="6" l="1"/>
  <c r="D1418" i="6"/>
  <c r="E1418" i="6" s="1"/>
  <c r="G1418" i="6" s="1"/>
  <c r="B1418" i="6"/>
  <c r="H1437" i="5"/>
  <c r="I1437" i="5" s="1"/>
  <c r="C1438" i="5" s="1"/>
  <c r="H1466" i="4"/>
  <c r="I1466" i="4" s="1"/>
  <c r="C1467" i="4" s="1"/>
  <c r="B1467" i="4" s="1"/>
  <c r="H1418" i="6" l="1"/>
  <c r="I1418" i="6" s="1"/>
  <c r="C1419" i="6" s="1"/>
  <c r="D1438" i="5"/>
  <c r="E1438" i="5" s="1"/>
  <c r="G1438" i="5" s="1"/>
  <c r="F1438" i="5" s="1"/>
  <c r="B1438" i="5"/>
  <c r="D1467" i="4"/>
  <c r="E1467" i="4" s="1"/>
  <c r="G1467" i="4" s="1"/>
  <c r="F1467" i="4" s="1"/>
  <c r="F1419" i="6" l="1"/>
  <c r="D1419" i="6"/>
  <c r="E1419" i="6" s="1"/>
  <c r="G1419" i="6" s="1"/>
  <c r="B1419" i="6"/>
  <c r="H1438" i="5"/>
  <c r="I1438" i="5" s="1"/>
  <c r="C1439" i="5" s="1"/>
  <c r="H1467" i="4"/>
  <c r="I1467" i="4" s="1"/>
  <c r="C1468" i="4" s="1"/>
  <c r="B1468" i="4" s="1"/>
  <c r="H1419" i="6" l="1"/>
  <c r="I1419" i="6" s="1"/>
  <c r="C1420" i="6" s="1"/>
  <c r="B1439" i="5"/>
  <c r="D1439" i="5"/>
  <c r="E1439" i="5" s="1"/>
  <c r="G1439" i="5" s="1"/>
  <c r="F1439" i="5" s="1"/>
  <c r="D1468" i="4"/>
  <c r="E1468" i="4" s="1"/>
  <c r="G1468" i="4" s="1"/>
  <c r="F1468" i="4" s="1"/>
  <c r="F1420" i="6" l="1"/>
  <c r="D1420" i="6"/>
  <c r="E1420" i="6" s="1"/>
  <c r="G1420" i="6" s="1"/>
  <c r="B1420" i="6"/>
  <c r="H1439" i="5"/>
  <c r="I1439" i="5" s="1"/>
  <c r="C1440" i="5" s="1"/>
  <c r="H1468" i="4"/>
  <c r="I1468" i="4" s="1"/>
  <c r="C1469" i="4" s="1"/>
  <c r="H1420" i="6" l="1"/>
  <c r="I1420" i="6" s="1"/>
  <c r="C1421" i="6" s="1"/>
  <c r="D1440" i="5"/>
  <c r="E1440" i="5" s="1"/>
  <c r="G1440" i="5" s="1"/>
  <c r="F1440" i="5" s="1"/>
  <c r="B1440" i="5"/>
  <c r="B1469" i="4"/>
  <c r="D1469" i="4"/>
  <c r="E1469" i="4" s="1"/>
  <c r="G1469" i="4" s="1"/>
  <c r="F1469" i="4" s="1"/>
  <c r="F1421" i="6" l="1"/>
  <c r="D1421" i="6"/>
  <c r="E1421" i="6" s="1"/>
  <c r="G1421" i="6" s="1"/>
  <c r="B1421" i="6"/>
  <c r="H1440" i="5"/>
  <c r="I1440" i="5" s="1"/>
  <c r="C1441" i="5" s="1"/>
  <c r="H1469" i="4"/>
  <c r="I1469" i="4" s="1"/>
  <c r="C1470" i="4" s="1"/>
  <c r="B1470" i="4" s="1"/>
  <c r="H1421" i="6" l="1"/>
  <c r="I1421" i="6" s="1"/>
  <c r="C1422" i="6" s="1"/>
  <c r="D1441" i="5"/>
  <c r="E1441" i="5" s="1"/>
  <c r="G1441" i="5" s="1"/>
  <c r="F1441" i="5" s="1"/>
  <c r="B1441" i="5"/>
  <c r="D1470" i="4"/>
  <c r="E1470" i="4" s="1"/>
  <c r="G1470" i="4" s="1"/>
  <c r="F1470" i="4" s="1"/>
  <c r="F1422" i="6" l="1"/>
  <c r="B1422" i="6"/>
  <c r="D1422" i="6"/>
  <c r="E1422" i="6" s="1"/>
  <c r="G1422" i="6" s="1"/>
  <c r="H1441" i="5"/>
  <c r="I1441" i="5" s="1"/>
  <c r="C1442" i="5" s="1"/>
  <c r="H1470" i="4"/>
  <c r="I1470" i="4" s="1"/>
  <c r="C1471" i="4" s="1"/>
  <c r="B1471" i="4" s="1"/>
  <c r="H1422" i="6" l="1"/>
  <c r="I1422" i="6" s="1"/>
  <c r="C1423" i="6" s="1"/>
  <c r="D1442" i="5"/>
  <c r="E1442" i="5" s="1"/>
  <c r="G1442" i="5" s="1"/>
  <c r="F1442" i="5" s="1"/>
  <c r="B1442" i="5"/>
  <c r="D1471" i="4"/>
  <c r="E1471" i="4" s="1"/>
  <c r="G1471" i="4" s="1"/>
  <c r="F1471" i="4" s="1"/>
  <c r="F1423" i="6" l="1"/>
  <c r="D1423" i="6"/>
  <c r="E1423" i="6" s="1"/>
  <c r="G1423" i="6" s="1"/>
  <c r="B1423" i="6"/>
  <c r="H1442" i="5"/>
  <c r="I1442" i="5" s="1"/>
  <c r="C1443" i="5" s="1"/>
  <c r="H1471" i="4"/>
  <c r="I1471" i="4" s="1"/>
  <c r="C1472" i="4" s="1"/>
  <c r="B1472" i="4" s="1"/>
  <c r="H1423" i="6" l="1"/>
  <c r="I1423" i="6" s="1"/>
  <c r="C1424" i="6" s="1"/>
  <c r="B1443" i="5"/>
  <c r="D1443" i="5"/>
  <c r="E1443" i="5" s="1"/>
  <c r="G1443" i="5" s="1"/>
  <c r="F1443" i="5" s="1"/>
  <c r="D1472" i="4"/>
  <c r="E1472" i="4" s="1"/>
  <c r="G1472" i="4" s="1"/>
  <c r="F1472" i="4" s="1"/>
  <c r="F1424" i="6" l="1"/>
  <c r="B1424" i="6"/>
  <c r="D1424" i="6"/>
  <c r="E1424" i="6" s="1"/>
  <c r="G1424" i="6" s="1"/>
  <c r="H1443" i="5"/>
  <c r="I1443" i="5" s="1"/>
  <c r="C1444" i="5" s="1"/>
  <c r="H1472" i="4"/>
  <c r="I1472" i="4" s="1"/>
  <c r="C1473" i="4" s="1"/>
  <c r="B1473" i="4" s="1"/>
  <c r="H1424" i="6" l="1"/>
  <c r="I1424" i="6" s="1"/>
  <c r="C1425" i="6" s="1"/>
  <c r="B1444" i="5"/>
  <c r="D1444" i="5"/>
  <c r="E1444" i="5" s="1"/>
  <c r="G1444" i="5" s="1"/>
  <c r="F1444" i="5" s="1"/>
  <c r="D1473" i="4"/>
  <c r="E1473" i="4" s="1"/>
  <c r="G1473" i="4" s="1"/>
  <c r="F1473" i="4" s="1"/>
  <c r="F1425" i="6" l="1"/>
  <c r="B1425" i="6"/>
  <c r="D1425" i="6"/>
  <c r="E1425" i="6" s="1"/>
  <c r="G1425" i="6" s="1"/>
  <c r="H1444" i="5"/>
  <c r="I1444" i="5" s="1"/>
  <c r="C1445" i="5" s="1"/>
  <c r="H1473" i="4"/>
  <c r="I1473" i="4" s="1"/>
  <c r="C1474" i="4" s="1"/>
  <c r="B1474" i="4" s="1"/>
  <c r="H1425" i="6" l="1"/>
  <c r="I1425" i="6" s="1"/>
  <c r="C1426" i="6" s="1"/>
  <c r="D1445" i="5"/>
  <c r="E1445" i="5" s="1"/>
  <c r="G1445" i="5" s="1"/>
  <c r="F1445" i="5" s="1"/>
  <c r="B1445" i="5"/>
  <c r="D1474" i="4"/>
  <c r="E1474" i="4" s="1"/>
  <c r="G1474" i="4" s="1"/>
  <c r="F1474" i="4" s="1"/>
  <c r="F1426" i="6" l="1"/>
  <c r="B1426" i="6"/>
  <c r="D1426" i="6"/>
  <c r="E1426" i="6" s="1"/>
  <c r="G1426" i="6" s="1"/>
  <c r="H1445" i="5"/>
  <c r="I1445" i="5" s="1"/>
  <c r="C1446" i="5" s="1"/>
  <c r="H1474" i="4"/>
  <c r="I1474" i="4" s="1"/>
  <c r="C1475" i="4" s="1"/>
  <c r="B1475" i="4" s="1"/>
  <c r="H1426" i="6" l="1"/>
  <c r="I1426" i="6" s="1"/>
  <c r="C1427" i="6" s="1"/>
  <c r="B1446" i="5"/>
  <c r="D1446" i="5"/>
  <c r="E1446" i="5" s="1"/>
  <c r="G1446" i="5" s="1"/>
  <c r="F1446" i="5" s="1"/>
  <c r="D1475" i="4"/>
  <c r="E1475" i="4" s="1"/>
  <c r="G1475" i="4" s="1"/>
  <c r="F1475" i="4" s="1"/>
  <c r="F1427" i="6" l="1"/>
  <c r="B1427" i="6"/>
  <c r="D1427" i="6"/>
  <c r="E1427" i="6" s="1"/>
  <c r="G1427" i="6" s="1"/>
  <c r="H1446" i="5"/>
  <c r="I1446" i="5" s="1"/>
  <c r="C1447" i="5" s="1"/>
  <c r="H1475" i="4"/>
  <c r="I1475" i="4" s="1"/>
  <c r="C1476" i="4" s="1"/>
  <c r="B1476" i="4" s="1"/>
  <c r="H1427" i="6" l="1"/>
  <c r="I1427" i="6" s="1"/>
  <c r="C1428" i="6" s="1"/>
  <c r="D1447" i="5"/>
  <c r="E1447" i="5" s="1"/>
  <c r="G1447" i="5" s="1"/>
  <c r="F1447" i="5" s="1"/>
  <c r="B1447" i="5"/>
  <c r="D1476" i="4"/>
  <c r="E1476" i="4" s="1"/>
  <c r="G1476" i="4" s="1"/>
  <c r="F1476" i="4" s="1"/>
  <c r="F1428" i="6" l="1"/>
  <c r="D1428" i="6"/>
  <c r="E1428" i="6" s="1"/>
  <c r="G1428" i="6" s="1"/>
  <c r="B1428" i="6"/>
  <c r="H1447" i="5"/>
  <c r="I1447" i="5" s="1"/>
  <c r="C1448" i="5" s="1"/>
  <c r="H1476" i="4"/>
  <c r="I1476" i="4" s="1"/>
  <c r="C1477" i="4" s="1"/>
  <c r="B1477" i="4" s="1"/>
  <c r="H1428" i="6" l="1"/>
  <c r="I1428" i="6" s="1"/>
  <c r="C1429" i="6" s="1"/>
  <c r="B1448" i="5"/>
  <c r="D1448" i="5"/>
  <c r="E1448" i="5" s="1"/>
  <c r="G1448" i="5" s="1"/>
  <c r="F1448" i="5" s="1"/>
  <c r="D1477" i="4"/>
  <c r="E1477" i="4" s="1"/>
  <c r="G1477" i="4" s="1"/>
  <c r="F1477" i="4" s="1"/>
  <c r="F1429" i="6" l="1"/>
  <c r="D1429" i="6"/>
  <c r="E1429" i="6" s="1"/>
  <c r="G1429" i="6" s="1"/>
  <c r="B1429" i="6"/>
  <c r="H1448" i="5"/>
  <c r="I1448" i="5" s="1"/>
  <c r="C1449" i="5" s="1"/>
  <c r="H1477" i="4"/>
  <c r="I1477" i="4" s="1"/>
  <c r="C1478" i="4" s="1"/>
  <c r="B1478" i="4" s="1"/>
  <c r="H1429" i="6" l="1"/>
  <c r="I1429" i="6" s="1"/>
  <c r="C1430" i="6" s="1"/>
  <c r="D1449" i="5"/>
  <c r="E1449" i="5" s="1"/>
  <c r="G1449" i="5" s="1"/>
  <c r="F1449" i="5" s="1"/>
  <c r="B1449" i="5"/>
  <c r="D1478" i="4"/>
  <c r="E1478" i="4" s="1"/>
  <c r="G1478" i="4" s="1"/>
  <c r="F1478" i="4" s="1"/>
  <c r="F1430" i="6" l="1"/>
  <c r="D1430" i="6"/>
  <c r="E1430" i="6" s="1"/>
  <c r="G1430" i="6" s="1"/>
  <c r="B1430" i="6"/>
  <c r="H1449" i="5"/>
  <c r="I1449" i="5" s="1"/>
  <c r="C1450" i="5" s="1"/>
  <c r="H1478" i="4"/>
  <c r="I1478" i="4" s="1"/>
  <c r="C1479" i="4" s="1"/>
  <c r="B1479" i="4" s="1"/>
  <c r="H1430" i="6" l="1"/>
  <c r="I1430" i="6" s="1"/>
  <c r="C1431" i="6" s="1"/>
  <c r="D1450" i="5"/>
  <c r="E1450" i="5" s="1"/>
  <c r="G1450" i="5" s="1"/>
  <c r="F1450" i="5" s="1"/>
  <c r="B1450" i="5"/>
  <c r="D1479" i="4"/>
  <c r="E1479" i="4" s="1"/>
  <c r="G1479" i="4" s="1"/>
  <c r="F1479" i="4" s="1"/>
  <c r="F1431" i="6" l="1"/>
  <c r="D1431" i="6"/>
  <c r="E1431" i="6" s="1"/>
  <c r="G1431" i="6" s="1"/>
  <c r="B1431" i="6"/>
  <c r="H1450" i="5"/>
  <c r="I1450" i="5" s="1"/>
  <c r="C1451" i="5" s="1"/>
  <c r="H1479" i="4"/>
  <c r="I1479" i="4" s="1"/>
  <c r="C1480" i="4" s="1"/>
  <c r="B1480" i="4" s="1"/>
  <c r="H1431" i="6" l="1"/>
  <c r="I1431" i="6" s="1"/>
  <c r="C1432" i="6" s="1"/>
  <c r="B1451" i="5"/>
  <c r="D1451" i="5"/>
  <c r="E1451" i="5" s="1"/>
  <c r="G1451" i="5" s="1"/>
  <c r="F1451" i="5" s="1"/>
  <c r="D1480" i="4"/>
  <c r="E1480" i="4" s="1"/>
  <c r="G1480" i="4" s="1"/>
  <c r="F1480" i="4" s="1"/>
  <c r="F1432" i="6" l="1"/>
  <c r="B1432" i="6"/>
  <c r="D1432" i="6"/>
  <c r="E1432" i="6" s="1"/>
  <c r="G1432" i="6" s="1"/>
  <c r="H1451" i="5"/>
  <c r="I1451" i="5" s="1"/>
  <c r="C1452" i="5" s="1"/>
  <c r="H1480" i="4"/>
  <c r="I1480" i="4" s="1"/>
  <c r="C1481" i="4" s="1"/>
  <c r="H1432" i="6" l="1"/>
  <c r="I1432" i="6" s="1"/>
  <c r="C1433" i="6" s="1"/>
  <c r="B1452" i="5"/>
  <c r="D1452" i="5"/>
  <c r="E1452" i="5" s="1"/>
  <c r="G1452" i="5" s="1"/>
  <c r="F1452" i="5" s="1"/>
  <c r="B1481" i="4"/>
  <c r="D1481" i="4"/>
  <c r="E1481" i="4" s="1"/>
  <c r="G1481" i="4" s="1"/>
  <c r="F1481" i="4" s="1"/>
  <c r="H1481" i="4" s="1"/>
  <c r="I1481" i="4" s="1"/>
  <c r="C1482" i="4" s="1"/>
  <c r="B1482" i="4" s="1"/>
  <c r="F1433" i="6" l="1"/>
  <c r="D1433" i="6"/>
  <c r="E1433" i="6" s="1"/>
  <c r="G1433" i="6" s="1"/>
  <c r="B1433" i="6"/>
  <c r="H1452" i="5"/>
  <c r="I1452" i="5" s="1"/>
  <c r="C1453" i="5" s="1"/>
  <c r="D1482" i="4"/>
  <c r="E1482" i="4" s="1"/>
  <c r="G1482" i="4" s="1"/>
  <c r="F1482" i="4" s="1"/>
  <c r="H1433" i="6" l="1"/>
  <c r="I1433" i="6" s="1"/>
  <c r="C1434" i="6" s="1"/>
  <c r="B1453" i="5"/>
  <c r="D1453" i="5"/>
  <c r="E1453" i="5" s="1"/>
  <c r="G1453" i="5" s="1"/>
  <c r="F1453" i="5" s="1"/>
  <c r="H1482" i="4"/>
  <c r="I1482" i="4" s="1"/>
  <c r="C1483" i="4" s="1"/>
  <c r="B1483" i="4" s="1"/>
  <c r="F1434" i="6" l="1"/>
  <c r="D1434" i="6"/>
  <c r="E1434" i="6" s="1"/>
  <c r="G1434" i="6" s="1"/>
  <c r="B1434" i="6"/>
  <c r="H1453" i="5"/>
  <c r="I1453" i="5" s="1"/>
  <c r="C1454" i="5" s="1"/>
  <c r="D1483" i="4"/>
  <c r="E1483" i="4" s="1"/>
  <c r="G1483" i="4" s="1"/>
  <c r="F1483" i="4" s="1"/>
  <c r="H1434" i="6" l="1"/>
  <c r="I1434" i="6" s="1"/>
  <c r="C1435" i="6" s="1"/>
  <c r="B1454" i="5"/>
  <c r="D1454" i="5"/>
  <c r="E1454" i="5" s="1"/>
  <c r="G1454" i="5" s="1"/>
  <c r="F1454" i="5" s="1"/>
  <c r="H1483" i="4"/>
  <c r="I1483" i="4" s="1"/>
  <c r="C1484" i="4" s="1"/>
  <c r="B1484" i="4" s="1"/>
  <c r="F1435" i="6" l="1"/>
  <c r="B1435" i="6"/>
  <c r="D1435" i="6"/>
  <c r="E1435" i="6" s="1"/>
  <c r="G1435" i="6" s="1"/>
  <c r="H1454" i="5"/>
  <c r="I1454" i="5" s="1"/>
  <c r="C1455" i="5" s="1"/>
  <c r="D1484" i="4"/>
  <c r="E1484" i="4" s="1"/>
  <c r="G1484" i="4" s="1"/>
  <c r="F1484" i="4" s="1"/>
  <c r="H1435" i="6" l="1"/>
  <c r="I1435" i="6" s="1"/>
  <c r="C1436" i="6" s="1"/>
  <c r="B1455" i="5"/>
  <c r="D1455" i="5"/>
  <c r="E1455" i="5" s="1"/>
  <c r="G1455" i="5" s="1"/>
  <c r="F1455" i="5" s="1"/>
  <c r="H1484" i="4"/>
  <c r="I1484" i="4" s="1"/>
  <c r="C1485" i="4" s="1"/>
  <c r="B1485" i="4" s="1"/>
  <c r="F1436" i="6" l="1"/>
  <c r="D1436" i="6"/>
  <c r="E1436" i="6" s="1"/>
  <c r="G1436" i="6" s="1"/>
  <c r="B1436" i="6"/>
  <c r="H1455" i="5"/>
  <c r="I1455" i="5" s="1"/>
  <c r="C1456" i="5" s="1"/>
  <c r="D1485" i="4"/>
  <c r="E1485" i="4" s="1"/>
  <c r="G1485" i="4" s="1"/>
  <c r="F1485" i="4" s="1"/>
  <c r="H1436" i="6" l="1"/>
  <c r="I1436" i="6" s="1"/>
  <c r="C1437" i="6" s="1"/>
  <c r="D1456" i="5"/>
  <c r="E1456" i="5" s="1"/>
  <c r="G1456" i="5" s="1"/>
  <c r="F1456" i="5" s="1"/>
  <c r="B1456" i="5"/>
  <c r="H1485" i="4"/>
  <c r="I1485" i="4" s="1"/>
  <c r="C1486" i="4" s="1"/>
  <c r="B1486" i="4" s="1"/>
  <c r="F1437" i="6" l="1"/>
  <c r="D1437" i="6"/>
  <c r="E1437" i="6" s="1"/>
  <c r="G1437" i="6" s="1"/>
  <c r="B1437" i="6"/>
  <c r="H1456" i="5"/>
  <c r="I1456" i="5" s="1"/>
  <c r="C1457" i="5" s="1"/>
  <c r="D1486" i="4"/>
  <c r="E1486" i="4" s="1"/>
  <c r="G1486" i="4" s="1"/>
  <c r="F1486" i="4" s="1"/>
  <c r="H1437" i="6" l="1"/>
  <c r="I1437" i="6" s="1"/>
  <c r="C1438" i="6" s="1"/>
  <c r="D1457" i="5"/>
  <c r="E1457" i="5" s="1"/>
  <c r="G1457" i="5" s="1"/>
  <c r="F1457" i="5" s="1"/>
  <c r="B1457" i="5"/>
  <c r="H1486" i="4"/>
  <c r="I1486" i="4" s="1"/>
  <c r="C1487" i="4" s="1"/>
  <c r="B1487" i="4" s="1"/>
  <c r="F1438" i="6" l="1"/>
  <c r="B1438" i="6"/>
  <c r="D1438" i="6"/>
  <c r="E1438" i="6" s="1"/>
  <c r="G1438" i="6" s="1"/>
  <c r="H1457" i="5"/>
  <c r="I1457" i="5" s="1"/>
  <c r="C1458" i="5" s="1"/>
  <c r="D1487" i="4"/>
  <c r="E1487" i="4" s="1"/>
  <c r="G1487" i="4" s="1"/>
  <c r="F1487" i="4" s="1"/>
  <c r="H1438" i="6" l="1"/>
  <c r="I1438" i="6" s="1"/>
  <c r="C1439" i="6" s="1"/>
  <c r="D1458" i="5"/>
  <c r="E1458" i="5" s="1"/>
  <c r="G1458" i="5" s="1"/>
  <c r="F1458" i="5" s="1"/>
  <c r="B1458" i="5"/>
  <c r="H1487" i="4"/>
  <c r="I1487" i="4" s="1"/>
  <c r="C1488" i="4" s="1"/>
  <c r="B1488" i="4" s="1"/>
  <c r="F1439" i="6" l="1"/>
  <c r="D1439" i="6"/>
  <c r="E1439" i="6" s="1"/>
  <c r="G1439" i="6" s="1"/>
  <c r="B1439" i="6"/>
  <c r="H1458" i="5"/>
  <c r="I1458" i="5" s="1"/>
  <c r="C1459" i="5" s="1"/>
  <c r="D1488" i="4"/>
  <c r="E1488" i="4" s="1"/>
  <c r="G1488" i="4" s="1"/>
  <c r="F1488" i="4" s="1"/>
  <c r="H1439" i="6" l="1"/>
  <c r="I1439" i="6" s="1"/>
  <c r="C1440" i="6" s="1"/>
  <c r="B1459" i="5"/>
  <c r="D1459" i="5"/>
  <c r="E1459" i="5" s="1"/>
  <c r="G1459" i="5" s="1"/>
  <c r="F1459" i="5" s="1"/>
  <c r="H1488" i="4"/>
  <c r="I1488" i="4" s="1"/>
  <c r="C1489" i="4" s="1"/>
  <c r="B1489" i="4" s="1"/>
  <c r="F1440" i="6" l="1"/>
  <c r="B1440" i="6"/>
  <c r="D1440" i="6"/>
  <c r="E1440" i="6" s="1"/>
  <c r="G1440" i="6" s="1"/>
  <c r="H1459" i="5"/>
  <c r="I1459" i="5" s="1"/>
  <c r="C1460" i="5" s="1"/>
  <c r="D1489" i="4"/>
  <c r="E1489" i="4" s="1"/>
  <c r="G1489" i="4" s="1"/>
  <c r="F1489" i="4" s="1"/>
  <c r="H1440" i="6" l="1"/>
  <c r="I1440" i="6" s="1"/>
  <c r="C1441" i="6" s="1"/>
  <c r="D1460" i="5"/>
  <c r="E1460" i="5" s="1"/>
  <c r="G1460" i="5" s="1"/>
  <c r="F1460" i="5" s="1"/>
  <c r="B1460" i="5"/>
  <c r="H1489" i="4"/>
  <c r="I1489" i="4" s="1"/>
  <c r="C1490" i="4" s="1"/>
  <c r="B1490" i="4" s="1"/>
  <c r="F1441" i="6" l="1"/>
  <c r="D1441" i="6"/>
  <c r="E1441" i="6" s="1"/>
  <c r="G1441" i="6" s="1"/>
  <c r="B1441" i="6"/>
  <c r="H1460" i="5"/>
  <c r="I1460" i="5" s="1"/>
  <c r="C1461" i="5" s="1"/>
  <c r="D1490" i="4"/>
  <c r="E1490" i="4" s="1"/>
  <c r="G1490" i="4" s="1"/>
  <c r="F1490" i="4" s="1"/>
  <c r="H1441" i="6" l="1"/>
  <c r="I1441" i="6" s="1"/>
  <c r="C1442" i="6" s="1"/>
  <c r="B1461" i="5"/>
  <c r="D1461" i="5"/>
  <c r="E1461" i="5" s="1"/>
  <c r="G1461" i="5" s="1"/>
  <c r="F1461" i="5" s="1"/>
  <c r="H1490" i="4"/>
  <c r="I1490" i="4" s="1"/>
  <c r="C1491" i="4" s="1"/>
  <c r="B1491" i="4" s="1"/>
  <c r="F1442" i="6" l="1"/>
  <c r="D1442" i="6"/>
  <c r="E1442" i="6" s="1"/>
  <c r="G1442" i="6" s="1"/>
  <c r="B1442" i="6"/>
  <c r="H1461" i="5"/>
  <c r="I1461" i="5" s="1"/>
  <c r="C1462" i="5" s="1"/>
  <c r="D1491" i="4"/>
  <c r="E1491" i="4" s="1"/>
  <c r="G1491" i="4" s="1"/>
  <c r="F1491" i="4" s="1"/>
  <c r="H1442" i="6" l="1"/>
  <c r="I1442" i="6" s="1"/>
  <c r="C1443" i="6" s="1"/>
  <c r="B1462" i="5"/>
  <c r="D1462" i="5"/>
  <c r="E1462" i="5" s="1"/>
  <c r="G1462" i="5" s="1"/>
  <c r="F1462" i="5" s="1"/>
  <c r="H1491" i="4"/>
  <c r="I1491" i="4" s="1"/>
  <c r="C1492" i="4" s="1"/>
  <c r="B1492" i="4" s="1"/>
  <c r="F1443" i="6" l="1"/>
  <c r="D1443" i="6"/>
  <c r="E1443" i="6" s="1"/>
  <c r="G1443" i="6" s="1"/>
  <c r="B1443" i="6"/>
  <c r="H1462" i="5"/>
  <c r="I1462" i="5" s="1"/>
  <c r="C1463" i="5" s="1"/>
  <c r="D1492" i="4"/>
  <c r="E1492" i="4" s="1"/>
  <c r="G1492" i="4" s="1"/>
  <c r="F1492" i="4" s="1"/>
  <c r="H1443" i="6" l="1"/>
  <c r="I1443" i="6" s="1"/>
  <c r="C1444" i="6" s="1"/>
  <c r="B1463" i="5"/>
  <c r="D1463" i="5"/>
  <c r="E1463" i="5" s="1"/>
  <c r="G1463" i="5" s="1"/>
  <c r="F1463" i="5" s="1"/>
  <c r="H1492" i="4"/>
  <c r="I1492" i="4" s="1"/>
  <c r="C1493" i="4" s="1"/>
  <c r="B1493" i="4" s="1"/>
  <c r="F1444" i="6" l="1"/>
  <c r="D1444" i="6"/>
  <c r="E1444" i="6" s="1"/>
  <c r="G1444" i="6" s="1"/>
  <c r="B1444" i="6"/>
  <c r="H1463" i="5"/>
  <c r="I1463" i="5" s="1"/>
  <c r="C1464" i="5" s="1"/>
  <c r="D1493" i="4"/>
  <c r="E1493" i="4" s="1"/>
  <c r="G1493" i="4" s="1"/>
  <c r="F1493" i="4" s="1"/>
  <c r="H1493" i="4" s="1"/>
  <c r="I1493" i="4" s="1"/>
  <c r="C1494" i="4" s="1"/>
  <c r="B1494" i="4" s="1"/>
  <c r="H1444" i="6" l="1"/>
  <c r="I1444" i="6" s="1"/>
  <c r="C1445" i="6" s="1"/>
  <c r="B1464" i="5"/>
  <c r="D1464" i="5"/>
  <c r="E1464" i="5" s="1"/>
  <c r="G1464" i="5" s="1"/>
  <c r="F1464" i="5" s="1"/>
  <c r="D1494" i="4"/>
  <c r="E1494" i="4" s="1"/>
  <c r="G1494" i="4" s="1"/>
  <c r="F1494" i="4" s="1"/>
  <c r="F1445" i="6" l="1"/>
  <c r="B1445" i="6"/>
  <c r="D1445" i="6"/>
  <c r="E1445" i="6" s="1"/>
  <c r="G1445" i="6" s="1"/>
  <c r="H1464" i="5"/>
  <c r="I1464" i="5" s="1"/>
  <c r="C1465" i="5" s="1"/>
  <c r="H1494" i="4"/>
  <c r="I1494" i="4" s="1"/>
  <c r="C1495" i="4" s="1"/>
  <c r="B1495" i="4" s="1"/>
  <c r="H1445" i="6" l="1"/>
  <c r="I1445" i="6" s="1"/>
  <c r="C1446" i="6" s="1"/>
  <c r="B1465" i="5"/>
  <c r="D1465" i="5"/>
  <c r="E1465" i="5" s="1"/>
  <c r="G1465" i="5" s="1"/>
  <c r="F1465" i="5" s="1"/>
  <c r="D1495" i="4"/>
  <c r="E1495" i="4" s="1"/>
  <c r="G1495" i="4" s="1"/>
  <c r="F1495" i="4" s="1"/>
  <c r="F1446" i="6" l="1"/>
  <c r="B1446" i="6"/>
  <c r="D1446" i="6"/>
  <c r="E1446" i="6" s="1"/>
  <c r="G1446" i="6" s="1"/>
  <c r="H1465" i="5"/>
  <c r="I1465" i="5" s="1"/>
  <c r="C1466" i="5" s="1"/>
  <c r="H1495" i="4"/>
  <c r="I1495" i="4" s="1"/>
  <c r="C1496" i="4" s="1"/>
  <c r="B1496" i="4" s="1"/>
  <c r="H1446" i="6" l="1"/>
  <c r="I1446" i="6" s="1"/>
  <c r="C1447" i="6" s="1"/>
  <c r="B1466" i="5"/>
  <c r="D1466" i="5"/>
  <c r="E1466" i="5" s="1"/>
  <c r="G1466" i="5" s="1"/>
  <c r="F1466" i="5" s="1"/>
  <c r="D1496" i="4"/>
  <c r="E1496" i="4" s="1"/>
  <c r="G1496" i="4" s="1"/>
  <c r="F1496" i="4" s="1"/>
  <c r="F1447" i="6" l="1"/>
  <c r="B1447" i="6"/>
  <c r="D1447" i="6"/>
  <c r="E1447" i="6" s="1"/>
  <c r="G1447" i="6" s="1"/>
  <c r="H1466" i="5"/>
  <c r="I1466" i="5" s="1"/>
  <c r="C1467" i="5" s="1"/>
  <c r="H1496" i="4"/>
  <c r="I1496" i="4" s="1"/>
  <c r="C1497" i="4" s="1"/>
  <c r="B1497" i="4" s="1"/>
  <c r="H1447" i="6" l="1"/>
  <c r="I1447" i="6" s="1"/>
  <c r="C1448" i="6" s="1"/>
  <c r="B1467" i="5"/>
  <c r="D1467" i="5"/>
  <c r="E1467" i="5" s="1"/>
  <c r="G1467" i="5" s="1"/>
  <c r="F1467" i="5" s="1"/>
  <c r="D1497" i="4"/>
  <c r="E1497" i="4" s="1"/>
  <c r="G1497" i="4" s="1"/>
  <c r="F1497" i="4" s="1"/>
  <c r="F1448" i="6" l="1"/>
  <c r="B1448" i="6"/>
  <c r="D1448" i="6"/>
  <c r="E1448" i="6" s="1"/>
  <c r="G1448" i="6" s="1"/>
  <c r="H1467" i="5"/>
  <c r="I1467" i="5" s="1"/>
  <c r="C1468" i="5" s="1"/>
  <c r="H1497" i="4"/>
  <c r="I1497" i="4" s="1"/>
  <c r="C1498" i="4" s="1"/>
  <c r="B1498" i="4" s="1"/>
  <c r="H1448" i="6" l="1"/>
  <c r="I1448" i="6" s="1"/>
  <c r="C1449" i="6" s="1"/>
  <c r="B1468" i="5"/>
  <c r="D1468" i="5"/>
  <c r="E1468" i="5" s="1"/>
  <c r="G1468" i="5" s="1"/>
  <c r="F1468" i="5" s="1"/>
  <c r="D1498" i="4"/>
  <c r="E1498" i="4" s="1"/>
  <c r="G1498" i="4" s="1"/>
  <c r="F1498" i="4" s="1"/>
  <c r="F1449" i="6" l="1"/>
  <c r="D1449" i="6"/>
  <c r="E1449" i="6" s="1"/>
  <c r="G1449" i="6" s="1"/>
  <c r="B1449" i="6"/>
  <c r="H1468" i="5"/>
  <c r="I1468" i="5" s="1"/>
  <c r="C1469" i="5" s="1"/>
  <c r="H1498" i="4"/>
  <c r="I1498" i="4" s="1"/>
  <c r="C1499" i="4" s="1"/>
  <c r="B1499" i="4" s="1"/>
  <c r="H1449" i="6" l="1"/>
  <c r="I1449" i="6" s="1"/>
  <c r="C1450" i="6" s="1"/>
  <c r="D1469" i="5"/>
  <c r="E1469" i="5" s="1"/>
  <c r="G1469" i="5" s="1"/>
  <c r="F1469" i="5" s="1"/>
  <c r="B1469" i="5"/>
  <c r="D1499" i="4"/>
  <c r="E1499" i="4" s="1"/>
  <c r="G1499" i="4" s="1"/>
  <c r="F1499" i="4" s="1"/>
  <c r="F1450" i="6" l="1"/>
  <c r="B1450" i="6"/>
  <c r="D1450" i="6"/>
  <c r="E1450" i="6" s="1"/>
  <c r="G1450" i="6" s="1"/>
  <c r="H1469" i="5"/>
  <c r="I1469" i="5" s="1"/>
  <c r="C1470" i="5" s="1"/>
  <c r="H1499" i="4"/>
  <c r="I1499" i="4" s="1"/>
  <c r="C1500" i="4" s="1"/>
  <c r="B1500" i="4" s="1"/>
  <c r="H1450" i="6" l="1"/>
  <c r="I1450" i="6" s="1"/>
  <c r="C1451" i="6" s="1"/>
  <c r="D1470" i="5"/>
  <c r="E1470" i="5" s="1"/>
  <c r="G1470" i="5" s="1"/>
  <c r="F1470" i="5" s="1"/>
  <c r="B1470" i="5"/>
  <c r="D1500" i="4"/>
  <c r="E1500" i="4" s="1"/>
  <c r="G1500" i="4" s="1"/>
  <c r="F1500" i="4" s="1"/>
  <c r="F1451" i="6" l="1"/>
  <c r="B1451" i="6"/>
  <c r="D1451" i="6"/>
  <c r="E1451" i="6" s="1"/>
  <c r="G1451" i="6" s="1"/>
  <c r="H1470" i="5"/>
  <c r="I1470" i="5" s="1"/>
  <c r="C1471" i="5" s="1"/>
  <c r="H1500" i="4"/>
  <c r="I1500" i="4" s="1"/>
  <c r="C1501" i="4" s="1"/>
  <c r="B1501" i="4" s="1"/>
  <c r="H1451" i="6" l="1"/>
  <c r="I1451" i="6" s="1"/>
  <c r="C1452" i="6" s="1"/>
  <c r="B1471" i="5"/>
  <c r="D1471" i="5"/>
  <c r="E1471" i="5" s="1"/>
  <c r="G1471" i="5" s="1"/>
  <c r="F1471" i="5" s="1"/>
  <c r="D1501" i="4"/>
  <c r="E1501" i="4" s="1"/>
  <c r="G1501" i="4" s="1"/>
  <c r="F1501" i="4" s="1"/>
  <c r="F1452" i="6" l="1"/>
  <c r="B1452" i="6"/>
  <c r="D1452" i="6"/>
  <c r="E1452" i="6" s="1"/>
  <c r="G1452" i="6" s="1"/>
  <c r="H1471" i="5"/>
  <c r="I1471" i="5" s="1"/>
  <c r="C1472" i="5" s="1"/>
  <c r="H1501" i="4"/>
  <c r="I1501" i="4" s="1"/>
  <c r="C1502" i="4" s="1"/>
  <c r="B1502" i="4" s="1"/>
  <c r="H1452" i="6" l="1"/>
  <c r="I1452" i="6" s="1"/>
  <c r="C1453" i="6" s="1"/>
  <c r="D1472" i="5"/>
  <c r="E1472" i="5" s="1"/>
  <c r="G1472" i="5" s="1"/>
  <c r="F1472" i="5" s="1"/>
  <c r="B1472" i="5"/>
  <c r="D1502" i="4"/>
  <c r="E1502" i="4" s="1"/>
  <c r="G1502" i="4" s="1"/>
  <c r="F1502" i="4" s="1"/>
  <c r="F1453" i="6" l="1"/>
  <c r="D1453" i="6"/>
  <c r="E1453" i="6" s="1"/>
  <c r="G1453" i="6" s="1"/>
  <c r="B1453" i="6"/>
  <c r="H1472" i="5"/>
  <c r="I1472" i="5" s="1"/>
  <c r="C1473" i="5" s="1"/>
  <c r="H1502" i="4"/>
  <c r="I1502" i="4" s="1"/>
  <c r="C1503" i="4" s="1"/>
  <c r="B1503" i="4" s="1"/>
  <c r="H1453" i="6" l="1"/>
  <c r="I1453" i="6" s="1"/>
  <c r="C1454" i="6" s="1"/>
  <c r="B1473" i="5"/>
  <c r="D1473" i="5"/>
  <c r="E1473" i="5" s="1"/>
  <c r="G1473" i="5" s="1"/>
  <c r="F1473" i="5" s="1"/>
  <c r="D1503" i="4"/>
  <c r="E1503" i="4" s="1"/>
  <c r="G1503" i="4" s="1"/>
  <c r="F1503" i="4" s="1"/>
  <c r="F1454" i="6" l="1"/>
  <c r="D1454" i="6"/>
  <c r="E1454" i="6" s="1"/>
  <c r="G1454" i="6" s="1"/>
  <c r="B1454" i="6"/>
  <c r="H1473" i="5"/>
  <c r="I1473" i="5" s="1"/>
  <c r="C1474" i="5" s="1"/>
  <c r="H1503" i="4"/>
  <c r="I1503" i="4" s="1"/>
  <c r="C1504" i="4" s="1"/>
  <c r="B1504" i="4" s="1"/>
  <c r="H1454" i="6" l="1"/>
  <c r="I1454" i="6" s="1"/>
  <c r="C1455" i="6" s="1"/>
  <c r="B1474" i="5"/>
  <c r="D1474" i="5"/>
  <c r="E1474" i="5" s="1"/>
  <c r="G1474" i="5" s="1"/>
  <c r="F1474" i="5" s="1"/>
  <c r="D1504" i="4"/>
  <c r="E1504" i="4" s="1"/>
  <c r="G1504" i="4" s="1"/>
  <c r="F1504" i="4" s="1"/>
  <c r="F1455" i="6" l="1"/>
  <c r="D1455" i="6"/>
  <c r="E1455" i="6" s="1"/>
  <c r="G1455" i="6" s="1"/>
  <c r="B1455" i="6"/>
  <c r="H1474" i="5"/>
  <c r="I1474" i="5" s="1"/>
  <c r="C1475" i="5" s="1"/>
  <c r="H1504" i="4"/>
  <c r="I1504" i="4" s="1"/>
  <c r="C1505" i="4" s="1"/>
  <c r="B1505" i="4" s="1"/>
  <c r="H1455" i="6" l="1"/>
  <c r="I1455" i="6" s="1"/>
  <c r="C1456" i="6" s="1"/>
  <c r="D1475" i="5"/>
  <c r="E1475" i="5" s="1"/>
  <c r="G1475" i="5" s="1"/>
  <c r="F1475" i="5" s="1"/>
  <c r="B1475" i="5"/>
  <c r="D1505" i="4"/>
  <c r="E1505" i="4" s="1"/>
  <c r="G1505" i="4" s="1"/>
  <c r="F1505" i="4" s="1"/>
  <c r="F1456" i="6" l="1"/>
  <c r="D1456" i="6"/>
  <c r="E1456" i="6" s="1"/>
  <c r="G1456" i="6" s="1"/>
  <c r="B1456" i="6"/>
  <c r="H1475" i="5"/>
  <c r="I1475" i="5" s="1"/>
  <c r="C1476" i="5" s="1"/>
  <c r="H1505" i="4"/>
  <c r="I1505" i="4" s="1"/>
  <c r="C1506" i="4" s="1"/>
  <c r="B1506" i="4" s="1"/>
  <c r="H1456" i="6" l="1"/>
  <c r="I1456" i="6" s="1"/>
  <c r="C1457" i="6" s="1"/>
  <c r="B1476" i="5"/>
  <c r="D1476" i="5"/>
  <c r="E1476" i="5" s="1"/>
  <c r="G1476" i="5" s="1"/>
  <c r="F1476" i="5" s="1"/>
  <c r="D1506" i="4"/>
  <c r="E1506" i="4" s="1"/>
  <c r="G1506" i="4" s="1"/>
  <c r="F1506" i="4" s="1"/>
  <c r="F1457" i="6" l="1"/>
  <c r="D1457" i="6"/>
  <c r="E1457" i="6" s="1"/>
  <c r="G1457" i="6" s="1"/>
  <c r="B1457" i="6"/>
  <c r="H1476" i="5"/>
  <c r="I1476" i="5" s="1"/>
  <c r="C1477" i="5" s="1"/>
  <c r="H1506" i="4"/>
  <c r="I1506" i="4" s="1"/>
  <c r="C1507" i="4" s="1"/>
  <c r="B1507" i="4" s="1"/>
  <c r="H1457" i="6" l="1"/>
  <c r="I1457" i="6" s="1"/>
  <c r="C1458" i="6" s="1"/>
  <c r="D1477" i="5"/>
  <c r="E1477" i="5" s="1"/>
  <c r="G1477" i="5" s="1"/>
  <c r="F1477" i="5" s="1"/>
  <c r="B1477" i="5"/>
  <c r="D1507" i="4"/>
  <c r="E1507" i="4" s="1"/>
  <c r="G1507" i="4" s="1"/>
  <c r="F1507" i="4" s="1"/>
  <c r="F1458" i="6" l="1"/>
  <c r="D1458" i="6"/>
  <c r="E1458" i="6" s="1"/>
  <c r="G1458" i="6" s="1"/>
  <c r="B1458" i="6"/>
  <c r="H1477" i="5"/>
  <c r="I1477" i="5" s="1"/>
  <c r="C1478" i="5" s="1"/>
  <c r="H1507" i="4"/>
  <c r="I1507" i="4" s="1"/>
  <c r="C1508" i="4" s="1"/>
  <c r="B1508" i="4" s="1"/>
  <c r="H1458" i="6" l="1"/>
  <c r="I1458" i="6" s="1"/>
  <c r="C1459" i="6" s="1"/>
  <c r="B1478" i="5"/>
  <c r="D1478" i="5"/>
  <c r="E1478" i="5" s="1"/>
  <c r="G1478" i="5" s="1"/>
  <c r="F1478" i="5" s="1"/>
  <c r="D1508" i="4"/>
  <c r="E1508" i="4" s="1"/>
  <c r="G1508" i="4" s="1"/>
  <c r="F1508" i="4" s="1"/>
  <c r="F1459" i="6" l="1"/>
  <c r="B1459" i="6"/>
  <c r="D1459" i="6"/>
  <c r="E1459" i="6" s="1"/>
  <c r="G1459" i="6" s="1"/>
  <c r="H1478" i="5"/>
  <c r="I1478" i="5" s="1"/>
  <c r="C1479" i="5" s="1"/>
  <c r="H1508" i="4"/>
  <c r="I1508" i="4" s="1"/>
  <c r="C1509" i="4" s="1"/>
  <c r="B1509" i="4" s="1"/>
  <c r="H1459" i="6" l="1"/>
  <c r="I1459" i="6" s="1"/>
  <c r="C1460" i="6" s="1"/>
  <c r="D1479" i="5"/>
  <c r="E1479" i="5" s="1"/>
  <c r="G1479" i="5" s="1"/>
  <c r="F1479" i="5" s="1"/>
  <c r="B1479" i="5"/>
  <c r="D1509" i="4"/>
  <c r="E1509" i="4" s="1"/>
  <c r="G1509" i="4" s="1"/>
  <c r="F1509" i="4" s="1"/>
  <c r="F1460" i="6" l="1"/>
  <c r="B1460" i="6"/>
  <c r="D1460" i="6"/>
  <c r="E1460" i="6" s="1"/>
  <c r="G1460" i="6" s="1"/>
  <c r="H1479" i="5"/>
  <c r="I1479" i="5" s="1"/>
  <c r="C1480" i="5" s="1"/>
  <c r="H1509" i="4"/>
  <c r="I1509" i="4" s="1"/>
  <c r="C1510" i="4" s="1"/>
  <c r="B1510" i="4" s="1"/>
  <c r="H1460" i="6" l="1"/>
  <c r="I1460" i="6" s="1"/>
  <c r="C1461" i="6" s="1"/>
  <c r="B1480" i="5"/>
  <c r="D1480" i="5"/>
  <c r="E1480" i="5" s="1"/>
  <c r="G1480" i="5" s="1"/>
  <c r="F1480" i="5" s="1"/>
  <c r="D1510" i="4"/>
  <c r="E1510" i="4" s="1"/>
  <c r="G1510" i="4" s="1"/>
  <c r="F1510" i="4" s="1"/>
  <c r="F1461" i="6" l="1"/>
  <c r="B1461" i="6"/>
  <c r="D1461" i="6"/>
  <c r="E1461" i="6" s="1"/>
  <c r="G1461" i="6" s="1"/>
  <c r="H1480" i="5"/>
  <c r="I1480" i="5" s="1"/>
  <c r="C1481" i="5" s="1"/>
  <c r="H1510" i="4"/>
  <c r="I1510" i="4" s="1"/>
  <c r="C1511" i="4" s="1"/>
  <c r="B1511" i="4" s="1"/>
  <c r="H1461" i="6" l="1"/>
  <c r="I1461" i="6" s="1"/>
  <c r="C1462" i="6" s="1"/>
  <c r="B1481" i="5"/>
  <c r="D1481" i="5"/>
  <c r="E1481" i="5" s="1"/>
  <c r="G1481" i="5" s="1"/>
  <c r="F1481" i="5" s="1"/>
  <c r="D1511" i="4"/>
  <c r="E1511" i="4" s="1"/>
  <c r="G1511" i="4" s="1"/>
  <c r="F1511" i="4" s="1"/>
  <c r="F1462" i="6" l="1"/>
  <c r="B1462" i="6"/>
  <c r="D1462" i="6"/>
  <c r="E1462" i="6" s="1"/>
  <c r="G1462" i="6" s="1"/>
  <c r="H1481" i="5"/>
  <c r="I1481" i="5" s="1"/>
  <c r="C1482" i="5" s="1"/>
  <c r="H1511" i="4"/>
  <c r="I1511" i="4" s="1"/>
  <c r="C1512" i="4" s="1"/>
  <c r="B1512" i="4" s="1"/>
  <c r="H1462" i="6" l="1"/>
  <c r="I1462" i="6" s="1"/>
  <c r="C1463" i="6" s="1"/>
  <c r="B1482" i="5"/>
  <c r="D1482" i="5"/>
  <c r="E1482" i="5" s="1"/>
  <c r="G1482" i="5" s="1"/>
  <c r="F1482" i="5" s="1"/>
  <c r="D1512" i="4"/>
  <c r="E1512" i="4" s="1"/>
  <c r="G1512" i="4" s="1"/>
  <c r="F1512" i="4" s="1"/>
  <c r="F1463" i="6" l="1"/>
  <c r="D1463" i="6"/>
  <c r="E1463" i="6" s="1"/>
  <c r="G1463" i="6" s="1"/>
  <c r="B1463" i="6"/>
  <c r="H1482" i="5"/>
  <c r="I1482" i="5" s="1"/>
  <c r="C1483" i="5" s="1"/>
  <c r="H1512" i="4"/>
  <c r="I1512" i="4" s="1"/>
  <c r="C1513" i="4" s="1"/>
  <c r="B1513" i="4" s="1"/>
  <c r="H1463" i="6" l="1"/>
  <c r="I1463" i="6" s="1"/>
  <c r="C1464" i="6" s="1"/>
  <c r="B1483" i="5"/>
  <c r="D1483" i="5"/>
  <c r="E1483" i="5" s="1"/>
  <c r="G1483" i="5" s="1"/>
  <c r="F1483" i="5" s="1"/>
  <c r="D1513" i="4"/>
  <c r="E1513" i="4" s="1"/>
  <c r="G1513" i="4" s="1"/>
  <c r="F1513" i="4" s="1"/>
  <c r="F1464" i="6" l="1"/>
  <c r="B1464" i="6"/>
  <c r="D1464" i="6"/>
  <c r="E1464" i="6" s="1"/>
  <c r="G1464" i="6" s="1"/>
  <c r="H1483" i="5"/>
  <c r="I1483" i="5" s="1"/>
  <c r="C1484" i="5" s="1"/>
  <c r="H1513" i="4"/>
  <c r="I1513" i="4" s="1"/>
  <c r="C1514" i="4" s="1"/>
  <c r="B1514" i="4" s="1"/>
  <c r="H1464" i="6" l="1"/>
  <c r="I1464" i="6" s="1"/>
  <c r="C1465" i="6" s="1"/>
  <c r="B1484" i="5"/>
  <c r="D1484" i="5"/>
  <c r="E1484" i="5" s="1"/>
  <c r="G1484" i="5" s="1"/>
  <c r="F1484" i="5" s="1"/>
  <c r="D1514" i="4"/>
  <c r="E1514" i="4" s="1"/>
  <c r="G1514" i="4" s="1"/>
  <c r="F1514" i="4" s="1"/>
  <c r="F1465" i="6" l="1"/>
  <c r="D1465" i="6"/>
  <c r="E1465" i="6" s="1"/>
  <c r="G1465" i="6" s="1"/>
  <c r="B1465" i="6"/>
  <c r="H1484" i="5"/>
  <c r="I1484" i="5" s="1"/>
  <c r="C1485" i="5" s="1"/>
  <c r="H1514" i="4"/>
  <c r="I1514" i="4" s="1"/>
  <c r="C1515" i="4" s="1"/>
  <c r="B1515" i="4" s="1"/>
  <c r="H1465" i="6" l="1"/>
  <c r="I1465" i="6" s="1"/>
  <c r="C1466" i="6" s="1"/>
  <c r="B1485" i="5"/>
  <c r="D1485" i="5"/>
  <c r="E1485" i="5" s="1"/>
  <c r="G1485" i="5" s="1"/>
  <c r="F1485" i="5" s="1"/>
  <c r="D1515" i="4"/>
  <c r="E1515" i="4" s="1"/>
  <c r="G1515" i="4" s="1"/>
  <c r="F1515" i="4" s="1"/>
  <c r="F1466" i="6" l="1"/>
  <c r="B1466" i="6"/>
  <c r="D1466" i="6"/>
  <c r="E1466" i="6" s="1"/>
  <c r="G1466" i="6" s="1"/>
  <c r="H1485" i="5"/>
  <c r="I1485" i="5" s="1"/>
  <c r="C1486" i="5" s="1"/>
  <c r="H1515" i="4"/>
  <c r="I1515" i="4" s="1"/>
  <c r="C1516" i="4" s="1"/>
  <c r="B1516" i="4" s="1"/>
  <c r="H1466" i="6" l="1"/>
  <c r="I1466" i="6" s="1"/>
  <c r="C1467" i="6" s="1"/>
  <c r="B1486" i="5"/>
  <c r="D1486" i="5"/>
  <c r="E1486" i="5" s="1"/>
  <c r="G1486" i="5" s="1"/>
  <c r="F1486" i="5" s="1"/>
  <c r="D1516" i="4"/>
  <c r="E1516" i="4" s="1"/>
  <c r="G1516" i="4" s="1"/>
  <c r="F1516" i="4" s="1"/>
  <c r="F1467" i="6" l="1"/>
  <c r="D1467" i="6"/>
  <c r="E1467" i="6" s="1"/>
  <c r="G1467" i="6" s="1"/>
  <c r="B1467" i="6"/>
  <c r="H1486" i="5"/>
  <c r="I1486" i="5" s="1"/>
  <c r="C1487" i="5" s="1"/>
  <c r="H1516" i="4"/>
  <c r="I1516" i="4" s="1"/>
  <c r="C1517" i="4" s="1"/>
  <c r="B1517" i="4" s="1"/>
  <c r="H1467" i="6" l="1"/>
  <c r="I1467" i="6" s="1"/>
  <c r="C1468" i="6" s="1"/>
  <c r="B1487" i="5"/>
  <c r="D1487" i="5"/>
  <c r="E1487" i="5" s="1"/>
  <c r="G1487" i="5" s="1"/>
  <c r="F1487" i="5" s="1"/>
  <c r="D1517" i="4"/>
  <c r="E1517" i="4" s="1"/>
  <c r="G1517" i="4" s="1"/>
  <c r="F1517" i="4" s="1"/>
  <c r="F1468" i="6" l="1"/>
  <c r="B1468" i="6"/>
  <c r="D1468" i="6"/>
  <c r="E1468" i="6" s="1"/>
  <c r="G1468" i="6" s="1"/>
  <c r="H1487" i="5"/>
  <c r="I1487" i="5" s="1"/>
  <c r="C1488" i="5" s="1"/>
  <c r="H1517" i="4"/>
  <c r="I1517" i="4" s="1"/>
  <c r="C1518" i="4" s="1"/>
  <c r="B1518" i="4" s="1"/>
  <c r="H1468" i="6" l="1"/>
  <c r="I1468" i="6" s="1"/>
  <c r="C1469" i="6" s="1"/>
  <c r="B1488" i="5"/>
  <c r="D1488" i="5"/>
  <c r="E1488" i="5" s="1"/>
  <c r="G1488" i="5" s="1"/>
  <c r="F1488" i="5" s="1"/>
  <c r="D1518" i="4"/>
  <c r="E1518" i="4" s="1"/>
  <c r="G1518" i="4" s="1"/>
  <c r="F1518" i="4" s="1"/>
  <c r="F1469" i="6" l="1"/>
  <c r="B1469" i="6"/>
  <c r="D1469" i="6"/>
  <c r="E1469" i="6" s="1"/>
  <c r="G1469" i="6" s="1"/>
  <c r="H1488" i="5"/>
  <c r="I1488" i="5" s="1"/>
  <c r="C1489" i="5" s="1"/>
  <c r="H1518" i="4"/>
  <c r="I1518" i="4" s="1"/>
  <c r="C1519" i="4" s="1"/>
  <c r="B1519" i="4" s="1"/>
  <c r="H1469" i="6" l="1"/>
  <c r="I1469" i="6" s="1"/>
  <c r="C1470" i="6" s="1"/>
  <c r="D1489" i="5"/>
  <c r="E1489" i="5" s="1"/>
  <c r="G1489" i="5" s="1"/>
  <c r="F1489" i="5" s="1"/>
  <c r="B1489" i="5"/>
  <c r="D1519" i="4"/>
  <c r="E1519" i="4" s="1"/>
  <c r="G1519" i="4" s="1"/>
  <c r="F1519" i="4" s="1"/>
  <c r="F1470" i="6" l="1"/>
  <c r="D1470" i="6"/>
  <c r="E1470" i="6" s="1"/>
  <c r="G1470" i="6" s="1"/>
  <c r="B1470" i="6"/>
  <c r="H1489" i="5"/>
  <c r="I1489" i="5" s="1"/>
  <c r="C1490" i="5" s="1"/>
  <c r="H1519" i="4"/>
  <c r="I1519" i="4" s="1"/>
  <c r="C1520" i="4" s="1"/>
  <c r="B1520" i="4" s="1"/>
  <c r="H1470" i="6" l="1"/>
  <c r="I1470" i="6" s="1"/>
  <c r="C1471" i="6" s="1"/>
  <c r="D1490" i="5"/>
  <c r="E1490" i="5" s="1"/>
  <c r="G1490" i="5" s="1"/>
  <c r="F1490" i="5" s="1"/>
  <c r="B1490" i="5"/>
  <c r="D1520" i="4"/>
  <c r="E1520" i="4" s="1"/>
  <c r="G1520" i="4" s="1"/>
  <c r="F1520" i="4" s="1"/>
  <c r="F1471" i="6" l="1"/>
  <c r="D1471" i="6"/>
  <c r="E1471" i="6" s="1"/>
  <c r="G1471" i="6" s="1"/>
  <c r="B1471" i="6"/>
  <c r="H1490" i="5"/>
  <c r="I1490" i="5" s="1"/>
  <c r="C1491" i="5" s="1"/>
  <c r="H1520" i="4"/>
  <c r="I1520" i="4" s="1"/>
  <c r="C1521" i="4" s="1"/>
  <c r="B1521" i="4" s="1"/>
  <c r="H1471" i="6" l="1"/>
  <c r="I1471" i="6" s="1"/>
  <c r="C1472" i="6" s="1"/>
  <c r="B1491" i="5"/>
  <c r="D1491" i="5"/>
  <c r="E1491" i="5" s="1"/>
  <c r="G1491" i="5" s="1"/>
  <c r="F1491" i="5" s="1"/>
  <c r="D1521" i="4"/>
  <c r="E1521" i="4" s="1"/>
  <c r="G1521" i="4" s="1"/>
  <c r="F1521" i="4" s="1"/>
  <c r="F1472" i="6" l="1"/>
  <c r="B1472" i="6"/>
  <c r="D1472" i="6"/>
  <c r="E1472" i="6" s="1"/>
  <c r="G1472" i="6" s="1"/>
  <c r="H1491" i="5"/>
  <c r="I1491" i="5" s="1"/>
  <c r="C1492" i="5" s="1"/>
  <c r="H1521" i="4"/>
  <c r="I1521" i="4" s="1"/>
  <c r="C1522" i="4" s="1"/>
  <c r="H1472" i="6" l="1"/>
  <c r="I1472" i="6" s="1"/>
  <c r="C1473" i="6" s="1"/>
  <c r="D1492" i="5"/>
  <c r="E1492" i="5" s="1"/>
  <c r="G1492" i="5" s="1"/>
  <c r="F1492" i="5" s="1"/>
  <c r="B1492" i="5"/>
  <c r="D1522" i="4"/>
  <c r="E1522" i="4" s="1"/>
  <c r="G1522" i="4" s="1"/>
  <c r="F1522" i="4" s="1"/>
  <c r="B1522" i="4"/>
  <c r="F1473" i="6" l="1"/>
  <c r="B1473" i="6"/>
  <c r="D1473" i="6"/>
  <c r="E1473" i="6" s="1"/>
  <c r="G1473" i="6" s="1"/>
  <c r="H1492" i="5"/>
  <c r="I1492" i="5" s="1"/>
  <c r="C1493" i="5" s="1"/>
  <c r="H1522" i="4"/>
  <c r="I1522" i="4" s="1"/>
  <c r="C1523" i="4" s="1"/>
  <c r="B1523" i="4" s="1"/>
  <c r="H1473" i="6" l="1"/>
  <c r="I1473" i="6" s="1"/>
  <c r="C1474" i="6" s="1"/>
  <c r="D1493" i="5"/>
  <c r="E1493" i="5" s="1"/>
  <c r="G1493" i="5" s="1"/>
  <c r="F1493" i="5" s="1"/>
  <c r="B1493" i="5"/>
  <c r="D1523" i="4"/>
  <c r="E1523" i="4" s="1"/>
  <c r="G1523" i="4" s="1"/>
  <c r="F1523" i="4" s="1"/>
  <c r="F1474" i="6" l="1"/>
  <c r="B1474" i="6"/>
  <c r="D1474" i="6"/>
  <c r="E1474" i="6" s="1"/>
  <c r="G1474" i="6" s="1"/>
  <c r="H1493" i="5"/>
  <c r="I1493" i="5" s="1"/>
  <c r="C1494" i="5" s="1"/>
  <c r="H1523" i="4"/>
  <c r="I1523" i="4" s="1"/>
  <c r="C1524" i="4" s="1"/>
  <c r="B1524" i="4" s="1"/>
  <c r="H1474" i="6" l="1"/>
  <c r="I1474" i="6" s="1"/>
  <c r="C1475" i="6" s="1"/>
  <c r="D1494" i="5"/>
  <c r="E1494" i="5" s="1"/>
  <c r="G1494" i="5" s="1"/>
  <c r="F1494" i="5" s="1"/>
  <c r="B1494" i="5"/>
  <c r="D1524" i="4"/>
  <c r="E1524" i="4" s="1"/>
  <c r="G1524" i="4" s="1"/>
  <c r="F1524" i="4" s="1"/>
  <c r="F1475" i="6" l="1"/>
  <c r="D1475" i="6"/>
  <c r="E1475" i="6" s="1"/>
  <c r="G1475" i="6" s="1"/>
  <c r="B1475" i="6"/>
  <c r="H1494" i="5"/>
  <c r="I1494" i="5" s="1"/>
  <c r="C1495" i="5" s="1"/>
  <c r="H1524" i="4"/>
  <c r="I1524" i="4" s="1"/>
  <c r="C1525" i="4" s="1"/>
  <c r="H1475" i="6" l="1"/>
  <c r="I1475" i="6" s="1"/>
  <c r="C1476" i="6" s="1"/>
  <c r="B1495" i="5"/>
  <c r="D1495" i="5"/>
  <c r="E1495" i="5" s="1"/>
  <c r="G1495" i="5" s="1"/>
  <c r="F1495" i="5" s="1"/>
  <c r="D1525" i="4"/>
  <c r="E1525" i="4" s="1"/>
  <c r="G1525" i="4" s="1"/>
  <c r="F1525" i="4" s="1"/>
  <c r="B1525" i="4"/>
  <c r="F1476" i="6" l="1"/>
  <c r="D1476" i="6"/>
  <c r="E1476" i="6" s="1"/>
  <c r="G1476" i="6" s="1"/>
  <c r="B1476" i="6"/>
  <c r="H1495" i="5"/>
  <c r="I1495" i="5" s="1"/>
  <c r="C1496" i="5" s="1"/>
  <c r="H1525" i="4"/>
  <c r="I1525" i="4" s="1"/>
  <c r="C1526" i="4" s="1"/>
  <c r="B1526" i="4" s="1"/>
  <c r="H1476" i="6" l="1"/>
  <c r="I1476" i="6" s="1"/>
  <c r="C1477" i="6" s="1"/>
  <c r="B1496" i="5"/>
  <c r="D1496" i="5"/>
  <c r="E1496" i="5" s="1"/>
  <c r="G1496" i="5" s="1"/>
  <c r="F1496" i="5" s="1"/>
  <c r="D1526" i="4"/>
  <c r="E1526" i="4" s="1"/>
  <c r="G1526" i="4" s="1"/>
  <c r="F1526" i="4" s="1"/>
  <c r="H1526" i="4" s="1"/>
  <c r="I1526" i="4" s="1"/>
  <c r="C1527" i="4" s="1"/>
  <c r="B1527" i="4" s="1"/>
  <c r="F1477" i="6" l="1"/>
  <c r="B1477" i="6"/>
  <c r="D1477" i="6"/>
  <c r="E1477" i="6" s="1"/>
  <c r="G1477" i="6" s="1"/>
  <c r="H1496" i="5"/>
  <c r="I1496" i="5" s="1"/>
  <c r="C1497" i="5" s="1"/>
  <c r="D1527" i="4"/>
  <c r="E1527" i="4" s="1"/>
  <c r="G1527" i="4" s="1"/>
  <c r="F1527" i="4" s="1"/>
  <c r="H1477" i="6" l="1"/>
  <c r="I1477" i="6" s="1"/>
  <c r="C1478" i="6" s="1"/>
  <c r="B1497" i="5"/>
  <c r="D1497" i="5"/>
  <c r="E1497" i="5" s="1"/>
  <c r="G1497" i="5" s="1"/>
  <c r="F1497" i="5" s="1"/>
  <c r="H1527" i="4"/>
  <c r="I1527" i="4" s="1"/>
  <c r="C1528" i="4" s="1"/>
  <c r="B1528" i="4" s="1"/>
  <c r="F1478" i="6" l="1"/>
  <c r="B1478" i="6"/>
  <c r="D1478" i="6"/>
  <c r="E1478" i="6" s="1"/>
  <c r="G1478" i="6" s="1"/>
  <c r="H1497" i="5"/>
  <c r="I1497" i="5" s="1"/>
  <c r="C1498" i="5" s="1"/>
  <c r="D1528" i="4"/>
  <c r="E1528" i="4" s="1"/>
  <c r="G1528" i="4" s="1"/>
  <c r="F1528" i="4" s="1"/>
  <c r="H1478" i="6" l="1"/>
  <c r="I1478" i="6" s="1"/>
  <c r="C1479" i="6" s="1"/>
  <c r="B1498" i="5"/>
  <c r="D1498" i="5"/>
  <c r="E1498" i="5" s="1"/>
  <c r="G1498" i="5" s="1"/>
  <c r="F1498" i="5" s="1"/>
  <c r="H1528" i="4"/>
  <c r="I1528" i="4" s="1"/>
  <c r="C1529" i="4" s="1"/>
  <c r="B1529" i="4" s="1"/>
  <c r="F1479" i="6" l="1"/>
  <c r="B1479" i="6"/>
  <c r="D1479" i="6"/>
  <c r="E1479" i="6" s="1"/>
  <c r="G1479" i="6" s="1"/>
  <c r="H1498" i="5"/>
  <c r="I1498" i="5" s="1"/>
  <c r="C1499" i="5" s="1"/>
  <c r="D1529" i="4"/>
  <c r="E1529" i="4" s="1"/>
  <c r="G1529" i="4" s="1"/>
  <c r="F1529" i="4" s="1"/>
  <c r="H1479" i="6" l="1"/>
  <c r="I1479" i="6" s="1"/>
  <c r="C1480" i="6" s="1"/>
  <c r="B1499" i="5"/>
  <c r="D1499" i="5"/>
  <c r="E1499" i="5" s="1"/>
  <c r="G1499" i="5" s="1"/>
  <c r="F1499" i="5" s="1"/>
  <c r="H1529" i="4"/>
  <c r="I1529" i="4" s="1"/>
  <c r="C1530" i="4" s="1"/>
  <c r="B1530" i="4" s="1"/>
  <c r="F1480" i="6" l="1"/>
  <c r="D1480" i="6"/>
  <c r="E1480" i="6" s="1"/>
  <c r="G1480" i="6" s="1"/>
  <c r="B1480" i="6"/>
  <c r="H1499" i="5"/>
  <c r="I1499" i="5" s="1"/>
  <c r="C1500" i="5" s="1"/>
  <c r="D1530" i="4"/>
  <c r="E1530" i="4" s="1"/>
  <c r="G1530" i="4" s="1"/>
  <c r="F1530" i="4" s="1"/>
  <c r="H1480" i="6" l="1"/>
  <c r="I1480" i="6" s="1"/>
  <c r="C1481" i="6" s="1"/>
  <c r="B1500" i="5"/>
  <c r="D1500" i="5"/>
  <c r="E1500" i="5" s="1"/>
  <c r="G1500" i="5" s="1"/>
  <c r="F1500" i="5" s="1"/>
  <c r="H1530" i="4"/>
  <c r="I1530" i="4" s="1"/>
  <c r="C1531" i="4" s="1"/>
  <c r="B1531" i="4" s="1"/>
  <c r="F1481" i="6" l="1"/>
  <c r="D1481" i="6"/>
  <c r="E1481" i="6" s="1"/>
  <c r="G1481" i="6" s="1"/>
  <c r="B1481" i="6"/>
  <c r="H1500" i="5"/>
  <c r="I1500" i="5" s="1"/>
  <c r="C1501" i="5" s="1"/>
  <c r="D1531" i="4"/>
  <c r="E1531" i="4" s="1"/>
  <c r="G1531" i="4" s="1"/>
  <c r="F1531" i="4" s="1"/>
  <c r="H1481" i="6" l="1"/>
  <c r="I1481" i="6" s="1"/>
  <c r="C1482" i="6" s="1"/>
  <c r="D1501" i="5"/>
  <c r="E1501" i="5" s="1"/>
  <c r="G1501" i="5" s="1"/>
  <c r="F1501" i="5" s="1"/>
  <c r="B1501" i="5"/>
  <c r="H1531" i="4"/>
  <c r="I1531" i="4" s="1"/>
  <c r="C1532" i="4" s="1"/>
  <c r="B1532" i="4" s="1"/>
  <c r="F1482" i="6" l="1"/>
  <c r="B1482" i="6"/>
  <c r="D1482" i="6"/>
  <c r="E1482" i="6" s="1"/>
  <c r="G1482" i="6" s="1"/>
  <c r="H1501" i="5"/>
  <c r="I1501" i="5" s="1"/>
  <c r="C1502" i="5" s="1"/>
  <c r="D1532" i="4"/>
  <c r="E1532" i="4" s="1"/>
  <c r="G1532" i="4" s="1"/>
  <c r="F1532" i="4" s="1"/>
  <c r="H1482" i="6" l="1"/>
  <c r="I1482" i="6" s="1"/>
  <c r="C1483" i="6" s="1"/>
  <c r="D1502" i="5"/>
  <c r="E1502" i="5" s="1"/>
  <c r="G1502" i="5" s="1"/>
  <c r="F1502" i="5" s="1"/>
  <c r="B1502" i="5"/>
  <c r="H1532" i="4"/>
  <c r="I1532" i="4" s="1"/>
  <c r="C1533" i="4" s="1"/>
  <c r="B1533" i="4" s="1"/>
  <c r="F1483" i="6" l="1"/>
  <c r="B1483" i="6"/>
  <c r="D1483" i="6"/>
  <c r="E1483" i="6" s="1"/>
  <c r="G1483" i="6" s="1"/>
  <c r="H1502" i="5"/>
  <c r="I1502" i="5" s="1"/>
  <c r="C1503" i="5" s="1"/>
  <c r="D1533" i="4"/>
  <c r="E1533" i="4" s="1"/>
  <c r="G1533" i="4" s="1"/>
  <c r="F1533" i="4" s="1"/>
  <c r="H1483" i="6" l="1"/>
  <c r="I1483" i="6" s="1"/>
  <c r="C1484" i="6" s="1"/>
  <c r="F1484" i="6" s="1"/>
  <c r="D1503" i="5"/>
  <c r="E1503" i="5" s="1"/>
  <c r="G1503" i="5" s="1"/>
  <c r="F1503" i="5" s="1"/>
  <c r="B1503" i="5"/>
  <c r="H1533" i="4"/>
  <c r="I1533" i="4" s="1"/>
  <c r="C1534" i="4" s="1"/>
  <c r="B1534" i="4" s="1"/>
  <c r="D1484" i="6" l="1"/>
  <c r="E1484" i="6" s="1"/>
  <c r="G1484" i="6" s="1"/>
  <c r="H1484" i="6" s="1"/>
  <c r="I1484" i="6" s="1"/>
  <c r="C1485" i="6" s="1"/>
  <c r="B1484" i="6"/>
  <c r="H1503" i="5"/>
  <c r="I1503" i="5" s="1"/>
  <c r="C1504" i="5" s="1"/>
  <c r="D1534" i="4"/>
  <c r="E1534" i="4" s="1"/>
  <c r="G1534" i="4" s="1"/>
  <c r="F1534" i="4" s="1"/>
  <c r="F1485" i="6" l="1"/>
  <c r="B1485" i="6"/>
  <c r="D1485" i="6"/>
  <c r="E1485" i="6" s="1"/>
  <c r="G1485" i="6" s="1"/>
  <c r="B1504" i="5"/>
  <c r="D1504" i="5"/>
  <c r="E1504" i="5" s="1"/>
  <c r="G1504" i="5" s="1"/>
  <c r="F1504" i="5" s="1"/>
  <c r="H1534" i="4"/>
  <c r="I1534" i="4" s="1"/>
  <c r="C1535" i="4" s="1"/>
  <c r="B1535" i="4" s="1"/>
  <c r="H1485" i="6" l="1"/>
  <c r="I1485" i="6" s="1"/>
  <c r="C1486" i="6" s="1"/>
  <c r="H1504" i="5"/>
  <c r="I1504" i="5" s="1"/>
  <c r="C1505" i="5" s="1"/>
  <c r="D1535" i="4"/>
  <c r="E1535" i="4" s="1"/>
  <c r="G1535" i="4" s="1"/>
  <c r="F1535" i="4" s="1"/>
  <c r="F1486" i="6" l="1"/>
  <c r="D1486" i="6"/>
  <c r="E1486" i="6" s="1"/>
  <c r="G1486" i="6" s="1"/>
  <c r="B1486" i="6"/>
  <c r="B1505" i="5"/>
  <c r="D1505" i="5"/>
  <c r="E1505" i="5" s="1"/>
  <c r="G1505" i="5" s="1"/>
  <c r="F1505" i="5" s="1"/>
  <c r="H1535" i="4"/>
  <c r="I1535" i="4" s="1"/>
  <c r="C1536" i="4" s="1"/>
  <c r="B1536" i="4" s="1"/>
  <c r="H1486" i="6" l="1"/>
  <c r="I1486" i="6" s="1"/>
  <c r="C1487" i="6" s="1"/>
  <c r="H1505" i="5"/>
  <c r="I1505" i="5" s="1"/>
  <c r="C1506" i="5" s="1"/>
  <c r="D1536" i="4"/>
  <c r="E1536" i="4" s="1"/>
  <c r="G1536" i="4" s="1"/>
  <c r="F1536" i="4" s="1"/>
  <c r="H1536" i="4" s="1"/>
  <c r="I1536" i="4" s="1"/>
  <c r="C1537" i="4" s="1"/>
  <c r="B1537" i="4" s="1"/>
  <c r="F1487" i="6" l="1"/>
  <c r="D1487" i="6"/>
  <c r="E1487" i="6" s="1"/>
  <c r="G1487" i="6" s="1"/>
  <c r="B1487" i="6"/>
  <c r="B1506" i="5"/>
  <c r="D1506" i="5"/>
  <c r="E1506" i="5" s="1"/>
  <c r="G1506" i="5" s="1"/>
  <c r="F1506" i="5" s="1"/>
  <c r="D1537" i="4"/>
  <c r="E1537" i="4" s="1"/>
  <c r="G1537" i="4" s="1"/>
  <c r="F1537" i="4" s="1"/>
  <c r="H1487" i="6" l="1"/>
  <c r="I1487" i="6" s="1"/>
  <c r="C1488" i="6" s="1"/>
  <c r="H1506" i="5"/>
  <c r="I1506" i="5" s="1"/>
  <c r="C1507" i="5" s="1"/>
  <c r="H1537" i="4"/>
  <c r="I1537" i="4" s="1"/>
  <c r="C1538" i="4" s="1"/>
  <c r="B1538" i="4" s="1"/>
  <c r="F1488" i="6" l="1"/>
  <c r="D1488" i="6"/>
  <c r="E1488" i="6" s="1"/>
  <c r="G1488" i="6" s="1"/>
  <c r="B1488" i="6"/>
  <c r="B1507" i="5"/>
  <c r="D1507" i="5"/>
  <c r="E1507" i="5" s="1"/>
  <c r="G1507" i="5" s="1"/>
  <c r="F1507" i="5" s="1"/>
  <c r="D1538" i="4"/>
  <c r="E1538" i="4" s="1"/>
  <c r="G1538" i="4" s="1"/>
  <c r="F1538" i="4" s="1"/>
  <c r="H1488" i="6" l="1"/>
  <c r="I1488" i="6" s="1"/>
  <c r="C1489" i="6" s="1"/>
  <c r="H1507" i="5"/>
  <c r="I1507" i="5" s="1"/>
  <c r="C1508" i="5" s="1"/>
  <c r="H1538" i="4"/>
  <c r="I1538" i="4" s="1"/>
  <c r="C1539" i="4" s="1"/>
  <c r="B1539" i="4" s="1"/>
  <c r="F1489" i="6" l="1"/>
  <c r="D1489" i="6"/>
  <c r="E1489" i="6" s="1"/>
  <c r="G1489" i="6" s="1"/>
  <c r="B1489" i="6"/>
  <c r="D1508" i="5"/>
  <c r="E1508" i="5" s="1"/>
  <c r="G1508" i="5" s="1"/>
  <c r="F1508" i="5" s="1"/>
  <c r="B1508" i="5"/>
  <c r="D1539" i="4"/>
  <c r="E1539" i="4" s="1"/>
  <c r="G1539" i="4" s="1"/>
  <c r="F1539" i="4" s="1"/>
  <c r="H1489" i="6" l="1"/>
  <c r="I1489" i="6" s="1"/>
  <c r="C1490" i="6" s="1"/>
  <c r="H1508" i="5"/>
  <c r="I1508" i="5" s="1"/>
  <c r="C1509" i="5" s="1"/>
  <c r="H1539" i="4"/>
  <c r="I1539" i="4" s="1"/>
  <c r="C1540" i="4" s="1"/>
  <c r="B1540" i="4" s="1"/>
  <c r="F1490" i="6" l="1"/>
  <c r="B1490" i="6"/>
  <c r="D1490" i="6"/>
  <c r="E1490" i="6" s="1"/>
  <c r="G1490" i="6" s="1"/>
  <c r="B1509" i="5"/>
  <c r="D1509" i="5"/>
  <c r="E1509" i="5" s="1"/>
  <c r="G1509" i="5" s="1"/>
  <c r="F1509" i="5" s="1"/>
  <c r="D1540" i="4"/>
  <c r="E1540" i="4" s="1"/>
  <c r="G1540" i="4" s="1"/>
  <c r="F1540" i="4" s="1"/>
  <c r="H1490" i="6" l="1"/>
  <c r="I1490" i="6" s="1"/>
  <c r="C1491" i="6" s="1"/>
  <c r="H1509" i="5"/>
  <c r="I1509" i="5" s="1"/>
  <c r="C1510" i="5" s="1"/>
  <c r="H1540" i="4"/>
  <c r="I1540" i="4" s="1"/>
  <c r="C1541" i="4" s="1"/>
  <c r="B1541" i="4" s="1"/>
  <c r="F1491" i="6" l="1"/>
  <c r="D1491" i="6"/>
  <c r="E1491" i="6" s="1"/>
  <c r="G1491" i="6" s="1"/>
  <c r="B1491" i="6"/>
  <c r="B1510" i="5"/>
  <c r="D1510" i="5"/>
  <c r="E1510" i="5" s="1"/>
  <c r="G1510" i="5" s="1"/>
  <c r="F1510" i="5" s="1"/>
  <c r="D1541" i="4"/>
  <c r="E1541" i="4" s="1"/>
  <c r="G1541" i="4" s="1"/>
  <c r="F1541" i="4" s="1"/>
  <c r="H1491" i="6" l="1"/>
  <c r="I1491" i="6" s="1"/>
  <c r="C1492" i="6" s="1"/>
  <c r="H1510" i="5"/>
  <c r="I1510" i="5" s="1"/>
  <c r="C1511" i="5" s="1"/>
  <c r="H1541" i="4"/>
  <c r="I1541" i="4" s="1"/>
  <c r="C1542" i="4" s="1"/>
  <c r="D1542" i="4" s="1"/>
  <c r="E1542" i="4" s="1"/>
  <c r="G1542" i="4" s="1"/>
  <c r="F1492" i="6" l="1"/>
  <c r="B1492" i="6"/>
  <c r="D1492" i="6"/>
  <c r="E1492" i="6" s="1"/>
  <c r="G1492" i="6" s="1"/>
  <c r="B1511" i="5"/>
  <c r="D1511" i="5"/>
  <c r="E1511" i="5" s="1"/>
  <c r="G1511" i="5" s="1"/>
  <c r="F1511" i="5" s="1"/>
  <c r="F1542" i="4"/>
  <c r="H1542" i="4" s="1"/>
  <c r="I1542" i="4" s="1"/>
  <c r="C1543" i="4" s="1"/>
  <c r="B1543" i="4" s="1"/>
  <c r="B1542" i="4"/>
  <c r="H1492" i="6" l="1"/>
  <c r="I1492" i="6" s="1"/>
  <c r="C1493" i="6" s="1"/>
  <c r="H1511" i="5"/>
  <c r="I1511" i="5" s="1"/>
  <c r="C1512" i="5" s="1"/>
  <c r="D1543" i="4"/>
  <c r="E1543" i="4" s="1"/>
  <c r="G1543" i="4" s="1"/>
  <c r="F1543" i="4" s="1"/>
  <c r="F1493" i="6" l="1"/>
  <c r="D1493" i="6"/>
  <c r="E1493" i="6" s="1"/>
  <c r="G1493" i="6" s="1"/>
  <c r="B1493" i="6"/>
  <c r="B1512" i="5"/>
  <c r="D1512" i="5"/>
  <c r="E1512" i="5" s="1"/>
  <c r="G1512" i="5" s="1"/>
  <c r="F1512" i="5" s="1"/>
  <c r="H1543" i="4"/>
  <c r="I1543" i="4" s="1"/>
  <c r="C1544" i="4" s="1"/>
  <c r="B1544" i="4" s="1"/>
  <c r="H1493" i="6" l="1"/>
  <c r="I1493" i="6" s="1"/>
  <c r="C1494" i="6" s="1"/>
  <c r="H1512" i="5"/>
  <c r="I1512" i="5" s="1"/>
  <c r="C1513" i="5" s="1"/>
  <c r="D1544" i="4"/>
  <c r="E1544" i="4" s="1"/>
  <c r="G1544" i="4" s="1"/>
  <c r="F1544" i="4" s="1"/>
  <c r="F1494" i="6" l="1"/>
  <c r="B1494" i="6"/>
  <c r="D1494" i="6"/>
  <c r="E1494" i="6" s="1"/>
  <c r="G1494" i="6" s="1"/>
  <c r="D1513" i="5"/>
  <c r="E1513" i="5" s="1"/>
  <c r="G1513" i="5" s="1"/>
  <c r="F1513" i="5" s="1"/>
  <c r="B1513" i="5"/>
  <c r="H1544" i="4"/>
  <c r="I1544" i="4" s="1"/>
  <c r="C1545" i="4" s="1"/>
  <c r="B1545" i="4" s="1"/>
  <c r="H1494" i="6" l="1"/>
  <c r="I1494" i="6" s="1"/>
  <c r="C1495" i="6" s="1"/>
  <c r="H1513" i="5"/>
  <c r="I1513" i="5" s="1"/>
  <c r="C1514" i="5" s="1"/>
  <c r="D1545" i="4"/>
  <c r="E1545" i="4" s="1"/>
  <c r="G1545" i="4" s="1"/>
  <c r="F1545" i="4" s="1"/>
  <c r="F1495" i="6" l="1"/>
  <c r="D1495" i="6"/>
  <c r="E1495" i="6" s="1"/>
  <c r="G1495" i="6" s="1"/>
  <c r="B1495" i="6"/>
  <c r="B1514" i="5"/>
  <c r="D1514" i="5"/>
  <c r="E1514" i="5" s="1"/>
  <c r="G1514" i="5" s="1"/>
  <c r="F1514" i="5" s="1"/>
  <c r="H1545" i="4"/>
  <c r="I1545" i="4" s="1"/>
  <c r="C1546" i="4" s="1"/>
  <c r="B1546" i="4" s="1"/>
  <c r="H1495" i="6" l="1"/>
  <c r="I1495" i="6" s="1"/>
  <c r="C1496" i="6" s="1"/>
  <c r="H1514" i="5"/>
  <c r="I1514" i="5" s="1"/>
  <c r="C1515" i="5" s="1"/>
  <c r="D1546" i="4"/>
  <c r="E1546" i="4" s="1"/>
  <c r="G1546" i="4" s="1"/>
  <c r="F1546" i="4" s="1"/>
  <c r="F1496" i="6" l="1"/>
  <c r="B1496" i="6"/>
  <c r="D1496" i="6"/>
  <c r="E1496" i="6" s="1"/>
  <c r="G1496" i="6" s="1"/>
  <c r="B1515" i="5"/>
  <c r="D1515" i="5"/>
  <c r="E1515" i="5" s="1"/>
  <c r="G1515" i="5" s="1"/>
  <c r="F1515" i="5" s="1"/>
  <c r="H1546" i="4"/>
  <c r="I1546" i="4" s="1"/>
  <c r="C1547" i="4" s="1"/>
  <c r="B1547" i="4" s="1"/>
  <c r="H1496" i="6" l="1"/>
  <c r="I1496" i="6" s="1"/>
  <c r="C1497" i="6" s="1"/>
  <c r="H1515" i="5"/>
  <c r="I1515" i="5" s="1"/>
  <c r="C1516" i="5" s="1"/>
  <c r="D1547" i="4"/>
  <c r="E1547" i="4" s="1"/>
  <c r="G1547" i="4" s="1"/>
  <c r="F1547" i="4" s="1"/>
  <c r="F1497" i="6" l="1"/>
  <c r="D1497" i="6"/>
  <c r="E1497" i="6" s="1"/>
  <c r="G1497" i="6" s="1"/>
  <c r="B1497" i="6"/>
  <c r="B1516" i="5"/>
  <c r="D1516" i="5"/>
  <c r="E1516" i="5" s="1"/>
  <c r="G1516" i="5" s="1"/>
  <c r="F1516" i="5" s="1"/>
  <c r="H1547" i="4"/>
  <c r="I1547" i="4" s="1"/>
  <c r="C1548" i="4" s="1"/>
  <c r="H1497" i="6" l="1"/>
  <c r="I1497" i="6" s="1"/>
  <c r="C1498" i="6" s="1"/>
  <c r="H1516" i="5"/>
  <c r="I1516" i="5" s="1"/>
  <c r="C1517" i="5" s="1"/>
  <c r="B1548" i="4"/>
  <c r="D1548" i="4"/>
  <c r="E1548" i="4" s="1"/>
  <c r="G1548" i="4" s="1"/>
  <c r="F1548" i="4" s="1"/>
  <c r="F1498" i="6" l="1"/>
  <c r="D1498" i="6"/>
  <c r="E1498" i="6" s="1"/>
  <c r="G1498" i="6" s="1"/>
  <c r="B1498" i="6"/>
  <c r="B1517" i="5"/>
  <c r="D1517" i="5"/>
  <c r="E1517" i="5" s="1"/>
  <c r="G1517" i="5" s="1"/>
  <c r="F1517" i="5" s="1"/>
  <c r="H1548" i="4"/>
  <c r="I1548" i="4" s="1"/>
  <c r="C1549" i="4" s="1"/>
  <c r="B1549" i="4" s="1"/>
  <c r="H1498" i="6" l="1"/>
  <c r="I1498" i="6" s="1"/>
  <c r="C1499" i="6" s="1"/>
  <c r="H1517" i="5"/>
  <c r="I1517" i="5" s="1"/>
  <c r="C1518" i="5" s="1"/>
  <c r="D1549" i="4"/>
  <c r="E1549" i="4" s="1"/>
  <c r="G1549" i="4" s="1"/>
  <c r="F1549" i="4" s="1"/>
  <c r="F1499" i="6" l="1"/>
  <c r="B1499" i="6"/>
  <c r="D1499" i="6"/>
  <c r="E1499" i="6" s="1"/>
  <c r="G1499" i="6" s="1"/>
  <c r="B1518" i="5"/>
  <c r="D1518" i="5"/>
  <c r="E1518" i="5" s="1"/>
  <c r="G1518" i="5" s="1"/>
  <c r="F1518" i="5" s="1"/>
  <c r="H1549" i="4"/>
  <c r="I1549" i="4" s="1"/>
  <c r="C1550" i="4" s="1"/>
  <c r="B1550" i="4" s="1"/>
  <c r="H1499" i="6" l="1"/>
  <c r="I1499" i="6" s="1"/>
  <c r="C1500" i="6" s="1"/>
  <c r="H1518" i="5"/>
  <c r="I1518" i="5" s="1"/>
  <c r="C1519" i="5" s="1"/>
  <c r="D1550" i="4"/>
  <c r="E1550" i="4" s="1"/>
  <c r="G1550" i="4" s="1"/>
  <c r="F1550" i="4" s="1"/>
  <c r="F1500" i="6" l="1"/>
  <c r="D1500" i="6"/>
  <c r="E1500" i="6" s="1"/>
  <c r="G1500" i="6" s="1"/>
  <c r="B1500" i="6"/>
  <c r="D1519" i="5"/>
  <c r="E1519" i="5" s="1"/>
  <c r="G1519" i="5" s="1"/>
  <c r="F1519" i="5" s="1"/>
  <c r="B1519" i="5"/>
  <c r="H1550" i="4"/>
  <c r="I1550" i="4" s="1"/>
  <c r="C1551" i="4" s="1"/>
  <c r="B1551" i="4" s="1"/>
  <c r="H1500" i="6" l="1"/>
  <c r="I1500" i="6" s="1"/>
  <c r="C1501" i="6" s="1"/>
  <c r="H1519" i="5"/>
  <c r="I1519" i="5" s="1"/>
  <c r="C1520" i="5" s="1"/>
  <c r="D1551" i="4"/>
  <c r="E1551" i="4" s="1"/>
  <c r="G1551" i="4" s="1"/>
  <c r="F1551" i="4" s="1"/>
  <c r="F1501" i="6" l="1"/>
  <c r="D1501" i="6"/>
  <c r="E1501" i="6" s="1"/>
  <c r="G1501" i="6" s="1"/>
  <c r="B1501" i="6"/>
  <c r="B1520" i="5"/>
  <c r="D1520" i="5"/>
  <c r="E1520" i="5" s="1"/>
  <c r="G1520" i="5" s="1"/>
  <c r="F1520" i="5" s="1"/>
  <c r="H1551" i="4"/>
  <c r="I1551" i="4" s="1"/>
  <c r="C1552" i="4" s="1"/>
  <c r="B1552" i="4" s="1"/>
  <c r="H1501" i="6" l="1"/>
  <c r="I1501" i="6" s="1"/>
  <c r="C1502" i="6" s="1"/>
  <c r="H1520" i="5"/>
  <c r="I1520" i="5" s="1"/>
  <c r="C1521" i="5" s="1"/>
  <c r="D1552" i="4"/>
  <c r="E1552" i="4" s="1"/>
  <c r="G1552" i="4" s="1"/>
  <c r="F1552" i="4" s="1"/>
  <c r="F1502" i="6" l="1"/>
  <c r="B1502" i="6"/>
  <c r="D1502" i="6"/>
  <c r="E1502" i="6" s="1"/>
  <c r="G1502" i="6" s="1"/>
  <c r="B1521" i="5"/>
  <c r="D1521" i="5"/>
  <c r="E1521" i="5" s="1"/>
  <c r="G1521" i="5" s="1"/>
  <c r="F1521" i="5" s="1"/>
  <c r="H1552" i="4"/>
  <c r="I1552" i="4" s="1"/>
  <c r="C1553" i="4" s="1"/>
  <c r="B1553" i="4" s="1"/>
  <c r="H1502" i="6" l="1"/>
  <c r="I1502" i="6" s="1"/>
  <c r="C1503" i="6" s="1"/>
  <c r="H1521" i="5"/>
  <c r="I1521" i="5" s="1"/>
  <c r="C1522" i="5" s="1"/>
  <c r="D1553" i="4"/>
  <c r="E1553" i="4" s="1"/>
  <c r="G1553" i="4" s="1"/>
  <c r="F1553" i="4" s="1"/>
  <c r="F1503" i="6" l="1"/>
  <c r="D1503" i="6"/>
  <c r="E1503" i="6" s="1"/>
  <c r="G1503" i="6" s="1"/>
  <c r="B1503" i="6"/>
  <c r="B1522" i="5"/>
  <c r="D1522" i="5"/>
  <c r="E1522" i="5" s="1"/>
  <c r="G1522" i="5" s="1"/>
  <c r="F1522" i="5" s="1"/>
  <c r="H1553" i="4"/>
  <c r="I1553" i="4" s="1"/>
  <c r="C1554" i="4" s="1"/>
  <c r="B1554" i="4" s="1"/>
  <c r="H1503" i="6" l="1"/>
  <c r="I1503" i="6" s="1"/>
  <c r="C1504" i="6" s="1"/>
  <c r="H1522" i="5"/>
  <c r="I1522" i="5" s="1"/>
  <c r="C1523" i="5" s="1"/>
  <c r="D1554" i="4"/>
  <c r="E1554" i="4" s="1"/>
  <c r="G1554" i="4" s="1"/>
  <c r="F1554" i="4" s="1"/>
  <c r="F1504" i="6" l="1"/>
  <c r="B1504" i="6"/>
  <c r="D1504" i="6"/>
  <c r="E1504" i="6" s="1"/>
  <c r="G1504" i="6" s="1"/>
  <c r="D1523" i="5"/>
  <c r="E1523" i="5" s="1"/>
  <c r="G1523" i="5" s="1"/>
  <c r="F1523" i="5" s="1"/>
  <c r="B1523" i="5"/>
  <c r="H1554" i="4"/>
  <c r="I1554" i="4" s="1"/>
  <c r="C1555" i="4" s="1"/>
  <c r="H1504" i="6" l="1"/>
  <c r="I1504" i="6" s="1"/>
  <c r="C1505" i="6" s="1"/>
  <c r="H1523" i="5"/>
  <c r="I1523" i="5" s="1"/>
  <c r="C1524" i="5" s="1"/>
  <c r="B1555" i="4"/>
  <c r="D1555" i="4"/>
  <c r="E1555" i="4" s="1"/>
  <c r="G1555" i="4" s="1"/>
  <c r="F1555" i="4" s="1"/>
  <c r="F1505" i="6" l="1"/>
  <c r="B1505" i="6"/>
  <c r="D1505" i="6"/>
  <c r="E1505" i="6" s="1"/>
  <c r="G1505" i="6" s="1"/>
  <c r="D1524" i="5"/>
  <c r="E1524" i="5" s="1"/>
  <c r="G1524" i="5" s="1"/>
  <c r="F1524" i="5" s="1"/>
  <c r="B1524" i="5"/>
  <c r="H1555" i="4"/>
  <c r="I1555" i="4" s="1"/>
  <c r="C1556" i="4" s="1"/>
  <c r="B1556" i="4" s="1"/>
  <c r="H1505" i="6" l="1"/>
  <c r="I1505" i="6" s="1"/>
  <c r="C1506" i="6" s="1"/>
  <c r="H1524" i="5"/>
  <c r="I1524" i="5" s="1"/>
  <c r="C1525" i="5" s="1"/>
  <c r="D1556" i="4"/>
  <c r="E1556" i="4" s="1"/>
  <c r="G1556" i="4" s="1"/>
  <c r="F1556" i="4" s="1"/>
  <c r="H1556" i="4" s="1"/>
  <c r="I1556" i="4" s="1"/>
  <c r="C1557" i="4" s="1"/>
  <c r="B1557" i="4" s="1"/>
  <c r="F1506" i="6" l="1"/>
  <c r="D1506" i="6"/>
  <c r="E1506" i="6" s="1"/>
  <c r="G1506" i="6" s="1"/>
  <c r="B1506" i="6"/>
  <c r="D1525" i="5"/>
  <c r="E1525" i="5" s="1"/>
  <c r="G1525" i="5" s="1"/>
  <c r="F1525" i="5" s="1"/>
  <c r="B1525" i="5"/>
  <c r="D1557" i="4"/>
  <c r="E1557" i="4" s="1"/>
  <c r="G1557" i="4" s="1"/>
  <c r="F1557" i="4" s="1"/>
  <c r="H1506" i="6" l="1"/>
  <c r="I1506" i="6" s="1"/>
  <c r="C1507" i="6" s="1"/>
  <c r="H1525" i="5"/>
  <c r="I1525" i="5" s="1"/>
  <c r="C1526" i="5" s="1"/>
  <c r="H1557" i="4"/>
  <c r="I1557" i="4" s="1"/>
  <c r="C1558" i="4" s="1"/>
  <c r="B1558" i="4" s="1"/>
  <c r="F1507" i="6" l="1"/>
  <c r="B1507" i="6"/>
  <c r="D1507" i="6"/>
  <c r="E1507" i="6" s="1"/>
  <c r="G1507" i="6" s="1"/>
  <c r="D1526" i="5"/>
  <c r="E1526" i="5" s="1"/>
  <c r="G1526" i="5" s="1"/>
  <c r="F1526" i="5" s="1"/>
  <c r="B1526" i="5"/>
  <c r="D1558" i="4"/>
  <c r="E1558" i="4" s="1"/>
  <c r="G1558" i="4" s="1"/>
  <c r="F1558" i="4" s="1"/>
  <c r="H1507" i="6" l="1"/>
  <c r="I1507" i="6" s="1"/>
  <c r="C1508" i="6" s="1"/>
  <c r="H1526" i="5"/>
  <c r="I1526" i="5" s="1"/>
  <c r="C1527" i="5" s="1"/>
  <c r="H1558" i="4"/>
  <c r="I1558" i="4" s="1"/>
  <c r="C1559" i="4" s="1"/>
  <c r="B1559" i="4" s="1"/>
  <c r="F1508" i="6" l="1"/>
  <c r="D1508" i="6"/>
  <c r="E1508" i="6" s="1"/>
  <c r="G1508" i="6" s="1"/>
  <c r="B1508" i="6"/>
  <c r="B1527" i="5"/>
  <c r="D1527" i="5"/>
  <c r="E1527" i="5" s="1"/>
  <c r="G1527" i="5" s="1"/>
  <c r="F1527" i="5" s="1"/>
  <c r="D1559" i="4"/>
  <c r="E1559" i="4" s="1"/>
  <c r="G1559" i="4" s="1"/>
  <c r="F1559" i="4" s="1"/>
  <c r="H1508" i="6" l="1"/>
  <c r="I1508" i="6" s="1"/>
  <c r="C1509" i="6" s="1"/>
  <c r="H1527" i="5"/>
  <c r="I1527" i="5" s="1"/>
  <c r="C1528" i="5" s="1"/>
  <c r="H1559" i="4"/>
  <c r="I1559" i="4" s="1"/>
  <c r="C1560" i="4" s="1"/>
  <c r="B1560" i="4" s="1"/>
  <c r="F1509" i="6" l="1"/>
  <c r="D1509" i="6"/>
  <c r="E1509" i="6" s="1"/>
  <c r="G1509" i="6" s="1"/>
  <c r="B1509" i="6"/>
  <c r="D1528" i="5"/>
  <c r="E1528" i="5" s="1"/>
  <c r="G1528" i="5" s="1"/>
  <c r="F1528" i="5" s="1"/>
  <c r="B1528" i="5"/>
  <c r="D1560" i="4"/>
  <c r="E1560" i="4" s="1"/>
  <c r="G1560" i="4" s="1"/>
  <c r="F1560" i="4" s="1"/>
  <c r="H1560" i="4" s="1"/>
  <c r="I1560" i="4" s="1"/>
  <c r="C1561" i="4" s="1"/>
  <c r="B1561" i="4" s="1"/>
  <c r="H1509" i="6" l="1"/>
  <c r="I1509" i="6" s="1"/>
  <c r="C1510" i="6" s="1"/>
  <c r="H1528" i="5"/>
  <c r="I1528" i="5" s="1"/>
  <c r="C1529" i="5" s="1"/>
  <c r="D1561" i="4"/>
  <c r="E1561" i="4" s="1"/>
  <c r="G1561" i="4" s="1"/>
  <c r="F1561" i="4" s="1"/>
  <c r="F1510" i="6" l="1"/>
  <c r="B1510" i="6"/>
  <c r="D1510" i="6"/>
  <c r="E1510" i="6" s="1"/>
  <c r="G1510" i="6" s="1"/>
  <c r="D1529" i="5"/>
  <c r="E1529" i="5" s="1"/>
  <c r="G1529" i="5" s="1"/>
  <c r="F1529" i="5" s="1"/>
  <c r="B1529" i="5"/>
  <c r="H1561" i="4"/>
  <c r="I1561" i="4" s="1"/>
  <c r="C1562" i="4" s="1"/>
  <c r="B1562" i="4" s="1"/>
  <c r="H1510" i="6" l="1"/>
  <c r="I1510" i="6" s="1"/>
  <c r="C1511" i="6" s="1"/>
  <c r="H1529" i="5"/>
  <c r="I1529" i="5" s="1"/>
  <c r="C1530" i="5" s="1"/>
  <c r="D1562" i="4"/>
  <c r="E1562" i="4" s="1"/>
  <c r="G1562" i="4" s="1"/>
  <c r="F1562" i="4" s="1"/>
  <c r="F1511" i="6" l="1"/>
  <c r="D1511" i="6"/>
  <c r="E1511" i="6" s="1"/>
  <c r="G1511" i="6" s="1"/>
  <c r="B1511" i="6"/>
  <c r="D1530" i="5"/>
  <c r="E1530" i="5" s="1"/>
  <c r="G1530" i="5" s="1"/>
  <c r="F1530" i="5" s="1"/>
  <c r="B1530" i="5"/>
  <c r="H1562" i="4"/>
  <c r="I1562" i="4" s="1"/>
  <c r="C1563" i="4" s="1"/>
  <c r="B1563" i="4" s="1"/>
  <c r="H1511" i="6" l="1"/>
  <c r="I1511" i="6" s="1"/>
  <c r="C1512" i="6" s="1"/>
  <c r="H1530" i="5"/>
  <c r="I1530" i="5" s="1"/>
  <c r="C1531" i="5" s="1"/>
  <c r="D1563" i="4"/>
  <c r="E1563" i="4" s="1"/>
  <c r="G1563" i="4" s="1"/>
  <c r="F1563" i="4" s="1"/>
  <c r="F1512" i="6" l="1"/>
  <c r="D1512" i="6"/>
  <c r="E1512" i="6" s="1"/>
  <c r="G1512" i="6" s="1"/>
  <c r="B1512" i="6"/>
  <c r="D1531" i="5"/>
  <c r="E1531" i="5" s="1"/>
  <c r="G1531" i="5" s="1"/>
  <c r="F1531" i="5" s="1"/>
  <c r="B1531" i="5"/>
  <c r="H1563" i="4"/>
  <c r="I1563" i="4" s="1"/>
  <c r="C1564" i="4" s="1"/>
  <c r="B1564" i="4" s="1"/>
  <c r="B3" i="4" s="1"/>
  <c r="E28" i="1" s="1"/>
  <c r="E29" i="1" s="1"/>
  <c r="H1512" i="6" l="1"/>
  <c r="I1512" i="6" s="1"/>
  <c r="C1513" i="6" s="1"/>
  <c r="H1531" i="5"/>
  <c r="I1531" i="5" s="1"/>
  <c r="C1532" i="5" s="1"/>
  <c r="D1564" i="4"/>
  <c r="E1564" i="4" s="1"/>
  <c r="G1564" i="4" s="1"/>
  <c r="G3" i="4" s="1"/>
  <c r="E25" i="1" s="1"/>
  <c r="F1513" i="6" l="1"/>
  <c r="D1513" i="6"/>
  <c r="E1513" i="6" s="1"/>
  <c r="G1513" i="6" s="1"/>
  <c r="B1513" i="6"/>
  <c r="B1532" i="5"/>
  <c r="D1532" i="5"/>
  <c r="E1532" i="5" s="1"/>
  <c r="G1532" i="5" s="1"/>
  <c r="F1532" i="5" s="1"/>
  <c r="F1564" i="4"/>
  <c r="H1513" i="6" l="1"/>
  <c r="I1513" i="6" s="1"/>
  <c r="C1514" i="6" s="1"/>
  <c r="H1564" i="4"/>
  <c r="I1564" i="4" s="1"/>
  <c r="F3" i="4"/>
  <c r="E26" i="1" s="1"/>
  <c r="E27" i="1" s="1"/>
  <c r="H1532" i="5"/>
  <c r="I1532" i="5" s="1"/>
  <c r="C1533" i="5" s="1"/>
  <c r="F1514" i="6" l="1"/>
  <c r="B1514" i="6"/>
  <c r="D1514" i="6"/>
  <c r="E1514" i="6" s="1"/>
  <c r="G1514" i="6" s="1"/>
  <c r="D1533" i="5"/>
  <c r="E1533" i="5" s="1"/>
  <c r="G1533" i="5" s="1"/>
  <c r="F1533" i="5" s="1"/>
  <c r="B1533" i="5"/>
  <c r="H1514" i="6" l="1"/>
  <c r="I1514" i="6" s="1"/>
  <c r="C1515" i="6" s="1"/>
  <c r="H1533" i="5"/>
  <c r="I1533" i="5" s="1"/>
  <c r="C1534" i="5" s="1"/>
  <c r="F1515" i="6" l="1"/>
  <c r="B1515" i="6"/>
  <c r="D1515" i="6"/>
  <c r="E1515" i="6" s="1"/>
  <c r="G1515" i="6" s="1"/>
  <c r="D1534" i="5"/>
  <c r="E1534" i="5" s="1"/>
  <c r="G1534" i="5" s="1"/>
  <c r="F1534" i="5" s="1"/>
  <c r="B1534" i="5"/>
  <c r="H1515" i="6" l="1"/>
  <c r="I1515" i="6" s="1"/>
  <c r="C1516" i="6" s="1"/>
  <c r="H1534" i="5"/>
  <c r="I1534" i="5" s="1"/>
  <c r="C1535" i="5" s="1"/>
  <c r="F1516" i="6" l="1"/>
  <c r="D1516" i="6"/>
  <c r="E1516" i="6" s="1"/>
  <c r="G1516" i="6" s="1"/>
  <c r="B1516" i="6"/>
  <c r="D1535" i="5"/>
  <c r="E1535" i="5" s="1"/>
  <c r="G1535" i="5" s="1"/>
  <c r="F1535" i="5" s="1"/>
  <c r="B1535" i="5"/>
  <c r="H1516" i="6" l="1"/>
  <c r="I1516" i="6" s="1"/>
  <c r="C1517" i="6" s="1"/>
  <c r="H1535" i="5"/>
  <c r="I1535" i="5" s="1"/>
  <c r="C1536" i="5" s="1"/>
  <c r="F1517" i="6" l="1"/>
  <c r="D1517" i="6"/>
  <c r="E1517" i="6" s="1"/>
  <c r="G1517" i="6" s="1"/>
  <c r="B1517" i="6"/>
  <c r="D1536" i="5"/>
  <c r="E1536" i="5" s="1"/>
  <c r="G1536" i="5" s="1"/>
  <c r="F1536" i="5" s="1"/>
  <c r="B1536" i="5"/>
  <c r="H1517" i="6" l="1"/>
  <c r="I1517" i="6" s="1"/>
  <c r="C1518" i="6" s="1"/>
  <c r="H1536" i="5"/>
  <c r="I1536" i="5" s="1"/>
  <c r="C1537" i="5" s="1"/>
  <c r="F1518" i="6" l="1"/>
  <c r="B1518" i="6"/>
  <c r="D1518" i="6"/>
  <c r="E1518" i="6" s="1"/>
  <c r="G1518" i="6" s="1"/>
  <c r="D1537" i="5"/>
  <c r="E1537" i="5" s="1"/>
  <c r="G1537" i="5" s="1"/>
  <c r="F1537" i="5" s="1"/>
  <c r="B1537" i="5"/>
  <c r="H1518" i="6" l="1"/>
  <c r="I1518" i="6" s="1"/>
  <c r="C1519" i="6" s="1"/>
  <c r="H1537" i="5"/>
  <c r="I1537" i="5" s="1"/>
  <c r="C1538" i="5" s="1"/>
  <c r="F1519" i="6" l="1"/>
  <c r="B1519" i="6"/>
  <c r="D1519" i="6"/>
  <c r="E1519" i="6" s="1"/>
  <c r="G1519" i="6" s="1"/>
  <c r="D1538" i="5"/>
  <c r="E1538" i="5" s="1"/>
  <c r="G1538" i="5" s="1"/>
  <c r="F1538" i="5" s="1"/>
  <c r="B1538" i="5"/>
  <c r="H1519" i="6" l="1"/>
  <c r="I1519" i="6" s="1"/>
  <c r="C1520" i="6" s="1"/>
  <c r="H1538" i="5"/>
  <c r="I1538" i="5" s="1"/>
  <c r="C1539" i="5" s="1"/>
  <c r="F1520" i="6" l="1"/>
  <c r="D1520" i="6"/>
  <c r="E1520" i="6" s="1"/>
  <c r="G1520" i="6" s="1"/>
  <c r="B1520" i="6"/>
  <c r="D1539" i="5"/>
  <c r="E1539" i="5" s="1"/>
  <c r="G1539" i="5" s="1"/>
  <c r="F1539" i="5" s="1"/>
  <c r="B1539" i="5"/>
  <c r="H1520" i="6" l="1"/>
  <c r="I1520" i="6" s="1"/>
  <c r="C1521" i="6" s="1"/>
  <c r="H1539" i="5"/>
  <c r="I1539" i="5" s="1"/>
  <c r="C1540" i="5" s="1"/>
  <c r="F1521" i="6" l="1"/>
  <c r="B1521" i="6"/>
  <c r="D1521" i="6"/>
  <c r="E1521" i="6" s="1"/>
  <c r="G1521" i="6" s="1"/>
  <c r="D1540" i="5"/>
  <c r="E1540" i="5" s="1"/>
  <c r="G1540" i="5" s="1"/>
  <c r="F1540" i="5" s="1"/>
  <c r="B1540" i="5"/>
  <c r="H1521" i="6" l="1"/>
  <c r="I1521" i="6" s="1"/>
  <c r="C1522" i="6" s="1"/>
  <c r="H1540" i="5"/>
  <c r="I1540" i="5" s="1"/>
  <c r="C1541" i="5" s="1"/>
  <c r="F1522" i="6" l="1"/>
  <c r="B1522" i="6"/>
  <c r="D1522" i="6"/>
  <c r="E1522" i="6" s="1"/>
  <c r="G1522" i="6" s="1"/>
  <c r="B1541" i="5"/>
  <c r="D1541" i="5"/>
  <c r="E1541" i="5" s="1"/>
  <c r="G1541" i="5" s="1"/>
  <c r="F1541" i="5" s="1"/>
  <c r="H1522" i="6" l="1"/>
  <c r="I1522" i="6" s="1"/>
  <c r="C1523" i="6" s="1"/>
  <c r="H1541" i="5"/>
  <c r="I1541" i="5" s="1"/>
  <c r="C1542" i="5" s="1"/>
  <c r="F1523" i="6" l="1"/>
  <c r="D1523" i="6"/>
  <c r="E1523" i="6" s="1"/>
  <c r="G1523" i="6" s="1"/>
  <c r="B1523" i="6"/>
  <c r="B1542" i="5"/>
  <c r="D1542" i="5"/>
  <c r="E1542" i="5" s="1"/>
  <c r="G1542" i="5" s="1"/>
  <c r="F1542" i="5" s="1"/>
  <c r="H1523" i="6" l="1"/>
  <c r="I1523" i="6" s="1"/>
  <c r="C1524" i="6" s="1"/>
  <c r="H1542" i="5"/>
  <c r="I1542" i="5" s="1"/>
  <c r="C1543" i="5" s="1"/>
  <c r="F1524" i="6" l="1"/>
  <c r="D1524" i="6"/>
  <c r="E1524" i="6" s="1"/>
  <c r="G1524" i="6" s="1"/>
  <c r="B1524" i="6"/>
  <c r="D1543" i="5"/>
  <c r="E1543" i="5" s="1"/>
  <c r="G1543" i="5" s="1"/>
  <c r="F1543" i="5" s="1"/>
  <c r="B1543" i="5"/>
  <c r="H1524" i="6" l="1"/>
  <c r="I1524" i="6" s="1"/>
  <c r="C1525" i="6" s="1"/>
  <c r="H1543" i="5"/>
  <c r="I1543" i="5" s="1"/>
  <c r="C1544" i="5" s="1"/>
  <c r="F1525" i="6" l="1"/>
  <c r="D1525" i="6"/>
  <c r="E1525" i="6" s="1"/>
  <c r="G1525" i="6" s="1"/>
  <c r="B1525" i="6"/>
  <c r="D1544" i="5"/>
  <c r="E1544" i="5" s="1"/>
  <c r="G1544" i="5" s="1"/>
  <c r="F1544" i="5" s="1"/>
  <c r="B1544" i="5"/>
  <c r="H1525" i="6" l="1"/>
  <c r="I1525" i="6" s="1"/>
  <c r="C1526" i="6" s="1"/>
  <c r="H1544" i="5"/>
  <c r="I1544" i="5" s="1"/>
  <c r="C1545" i="5" s="1"/>
  <c r="F1526" i="6" l="1"/>
  <c r="D1526" i="6"/>
  <c r="E1526" i="6" s="1"/>
  <c r="G1526" i="6" s="1"/>
  <c r="B1526" i="6"/>
  <c r="D1545" i="5"/>
  <c r="E1545" i="5" s="1"/>
  <c r="G1545" i="5" s="1"/>
  <c r="F1545" i="5" s="1"/>
  <c r="B1545" i="5"/>
  <c r="H1526" i="6" l="1"/>
  <c r="I1526" i="6" s="1"/>
  <c r="C1527" i="6" s="1"/>
  <c r="H1545" i="5"/>
  <c r="I1545" i="5" s="1"/>
  <c r="C1546" i="5" s="1"/>
  <c r="F1527" i="6" l="1"/>
  <c r="B1527" i="6"/>
  <c r="D1527" i="6"/>
  <c r="E1527" i="6" s="1"/>
  <c r="G1527" i="6" s="1"/>
  <c r="B1546" i="5"/>
  <c r="D1546" i="5"/>
  <c r="E1546" i="5" s="1"/>
  <c r="G1546" i="5" s="1"/>
  <c r="F1546" i="5" s="1"/>
  <c r="H1527" i="6" l="1"/>
  <c r="I1527" i="6" s="1"/>
  <c r="C1528" i="6" s="1"/>
  <c r="H1546" i="5"/>
  <c r="I1546" i="5" s="1"/>
  <c r="C1547" i="5" s="1"/>
  <c r="F1528" i="6" l="1"/>
  <c r="B1528" i="6"/>
  <c r="D1528" i="6"/>
  <c r="E1528" i="6" s="1"/>
  <c r="G1528" i="6" s="1"/>
  <c r="D1547" i="5"/>
  <c r="E1547" i="5" s="1"/>
  <c r="G1547" i="5" s="1"/>
  <c r="F1547" i="5" s="1"/>
  <c r="B1547" i="5"/>
  <c r="H1528" i="6" l="1"/>
  <c r="I1528" i="6" s="1"/>
  <c r="C1529" i="6" s="1"/>
  <c r="H1547" i="5"/>
  <c r="I1547" i="5" s="1"/>
  <c r="C1548" i="5" s="1"/>
  <c r="F1529" i="6" l="1"/>
  <c r="D1529" i="6"/>
  <c r="E1529" i="6" s="1"/>
  <c r="G1529" i="6" s="1"/>
  <c r="B1529" i="6"/>
  <c r="D1548" i="5"/>
  <c r="E1548" i="5" s="1"/>
  <c r="G1548" i="5" s="1"/>
  <c r="F1548" i="5" s="1"/>
  <c r="B1548" i="5"/>
  <c r="H1529" i="6" l="1"/>
  <c r="I1529" i="6" s="1"/>
  <c r="C1530" i="6" s="1"/>
  <c r="H1548" i="5"/>
  <c r="I1548" i="5" s="1"/>
  <c r="C1549" i="5" s="1"/>
  <c r="F1530" i="6" l="1"/>
  <c r="B1530" i="6"/>
  <c r="D1530" i="6"/>
  <c r="E1530" i="6" s="1"/>
  <c r="G1530" i="6" s="1"/>
  <c r="D1549" i="5"/>
  <c r="E1549" i="5" s="1"/>
  <c r="G1549" i="5" s="1"/>
  <c r="F1549" i="5" s="1"/>
  <c r="B1549" i="5"/>
  <c r="H1530" i="6" l="1"/>
  <c r="I1530" i="6" s="1"/>
  <c r="C1531" i="6" s="1"/>
  <c r="H1549" i="5"/>
  <c r="I1549" i="5" s="1"/>
  <c r="C1550" i="5" s="1"/>
  <c r="F1531" i="6" l="1"/>
  <c r="D1531" i="6"/>
  <c r="E1531" i="6" s="1"/>
  <c r="G1531" i="6" s="1"/>
  <c r="B1531" i="6"/>
  <c r="D1550" i="5"/>
  <c r="E1550" i="5" s="1"/>
  <c r="G1550" i="5" s="1"/>
  <c r="F1550" i="5" s="1"/>
  <c r="B1550" i="5"/>
  <c r="H1531" i="6" l="1"/>
  <c r="I1531" i="6" s="1"/>
  <c r="C1532" i="6" s="1"/>
  <c r="H1550" i="5"/>
  <c r="I1550" i="5" s="1"/>
  <c r="C1551" i="5" s="1"/>
  <c r="F1532" i="6" l="1"/>
  <c r="D1532" i="6"/>
  <c r="E1532" i="6" s="1"/>
  <c r="G1532" i="6" s="1"/>
  <c r="B1532" i="6"/>
  <c r="D1551" i="5"/>
  <c r="E1551" i="5" s="1"/>
  <c r="G1551" i="5" s="1"/>
  <c r="F1551" i="5" s="1"/>
  <c r="B1551" i="5"/>
  <c r="H1532" i="6" l="1"/>
  <c r="I1532" i="6" s="1"/>
  <c r="C1533" i="6" s="1"/>
  <c r="H1551" i="5"/>
  <c r="I1551" i="5" s="1"/>
  <c r="C1552" i="5" s="1"/>
  <c r="F1533" i="6" l="1"/>
  <c r="B1533" i="6"/>
  <c r="D1533" i="6"/>
  <c r="E1533" i="6" s="1"/>
  <c r="G1533" i="6" s="1"/>
  <c r="D1552" i="5"/>
  <c r="E1552" i="5" s="1"/>
  <c r="G1552" i="5" s="1"/>
  <c r="F1552" i="5" s="1"/>
  <c r="B1552" i="5"/>
  <c r="H1533" i="6" l="1"/>
  <c r="I1533" i="6" s="1"/>
  <c r="C1534" i="6" s="1"/>
  <c r="H1552" i="5"/>
  <c r="I1552" i="5" s="1"/>
  <c r="C1553" i="5" s="1"/>
  <c r="F1534" i="6" l="1"/>
  <c r="B1534" i="6"/>
  <c r="D1534" i="6"/>
  <c r="E1534" i="6" s="1"/>
  <c r="G1534" i="6" s="1"/>
  <c r="D1553" i="5"/>
  <c r="E1553" i="5" s="1"/>
  <c r="G1553" i="5" s="1"/>
  <c r="F1553" i="5" s="1"/>
  <c r="B1553" i="5"/>
  <c r="H1534" i="6" l="1"/>
  <c r="I1534" i="6" s="1"/>
  <c r="C1535" i="6" s="1"/>
  <c r="H1553" i="5"/>
  <c r="I1553" i="5" s="1"/>
  <c r="C1554" i="5" s="1"/>
  <c r="F1535" i="6" l="1"/>
  <c r="B1535" i="6"/>
  <c r="D1535" i="6"/>
  <c r="E1535" i="6" s="1"/>
  <c r="G1535" i="6" s="1"/>
  <c r="D1554" i="5"/>
  <c r="E1554" i="5" s="1"/>
  <c r="G1554" i="5" s="1"/>
  <c r="F1554" i="5" s="1"/>
  <c r="B1554" i="5"/>
  <c r="H1535" i="6" l="1"/>
  <c r="I1535" i="6" s="1"/>
  <c r="C1536" i="6" s="1"/>
  <c r="H1554" i="5"/>
  <c r="I1554" i="5" s="1"/>
  <c r="C1555" i="5" s="1"/>
  <c r="F1536" i="6" l="1"/>
  <c r="B1536" i="6"/>
  <c r="D1536" i="6"/>
  <c r="E1536" i="6" s="1"/>
  <c r="G1536" i="6" s="1"/>
  <c r="D1555" i="5"/>
  <c r="E1555" i="5" s="1"/>
  <c r="G1555" i="5" s="1"/>
  <c r="F1555" i="5" s="1"/>
  <c r="B1555" i="5"/>
  <c r="H1536" i="6" l="1"/>
  <c r="I1536" i="6" s="1"/>
  <c r="C1537" i="6" s="1"/>
  <c r="H1555" i="5"/>
  <c r="I1555" i="5" s="1"/>
  <c r="C1556" i="5" s="1"/>
  <c r="F1537" i="6" l="1"/>
  <c r="B1537" i="6"/>
  <c r="D1537" i="6"/>
  <c r="E1537" i="6" s="1"/>
  <c r="G1537" i="6" s="1"/>
  <c r="B1556" i="5"/>
  <c r="D1556" i="5"/>
  <c r="E1556" i="5" s="1"/>
  <c r="G1556" i="5" s="1"/>
  <c r="F1556" i="5" s="1"/>
  <c r="H1537" i="6" l="1"/>
  <c r="I1537" i="6" s="1"/>
  <c r="C1538" i="6" s="1"/>
  <c r="H1556" i="5"/>
  <c r="I1556" i="5" s="1"/>
  <c r="C1557" i="5" s="1"/>
  <c r="F1538" i="6" l="1"/>
  <c r="D1538" i="6"/>
  <c r="E1538" i="6" s="1"/>
  <c r="G1538" i="6" s="1"/>
  <c r="B1538" i="6"/>
  <c r="D1557" i="5"/>
  <c r="E1557" i="5" s="1"/>
  <c r="G1557" i="5" s="1"/>
  <c r="F1557" i="5" s="1"/>
  <c r="B1557" i="5"/>
  <c r="H1538" i="6" l="1"/>
  <c r="I1538" i="6" s="1"/>
  <c r="C1539" i="6" s="1"/>
  <c r="H1557" i="5"/>
  <c r="I1557" i="5" s="1"/>
  <c r="C1558" i="5" s="1"/>
  <c r="F1539" i="6" l="1"/>
  <c r="D1539" i="6"/>
  <c r="E1539" i="6" s="1"/>
  <c r="G1539" i="6" s="1"/>
  <c r="B1539" i="6"/>
  <c r="D1558" i="5"/>
  <c r="E1558" i="5" s="1"/>
  <c r="G1558" i="5" s="1"/>
  <c r="F1558" i="5" s="1"/>
  <c r="B1558" i="5"/>
  <c r="H1539" i="6" l="1"/>
  <c r="I1539" i="6" s="1"/>
  <c r="C1540" i="6" s="1"/>
  <c r="H1558" i="5"/>
  <c r="I1558" i="5" s="1"/>
  <c r="C1559" i="5" s="1"/>
  <c r="F1540" i="6" l="1"/>
  <c r="B1540" i="6"/>
  <c r="D1540" i="6"/>
  <c r="E1540" i="6" s="1"/>
  <c r="G1540" i="6" s="1"/>
  <c r="D1559" i="5"/>
  <c r="E1559" i="5" s="1"/>
  <c r="G1559" i="5" s="1"/>
  <c r="F1559" i="5" s="1"/>
  <c r="B1559" i="5"/>
  <c r="H1540" i="6" l="1"/>
  <c r="I1540" i="6" s="1"/>
  <c r="C1541" i="6" s="1"/>
  <c r="H1559" i="5"/>
  <c r="I1559" i="5" s="1"/>
  <c r="C1560" i="5" s="1"/>
  <c r="F1541" i="6" l="1"/>
  <c r="D1541" i="6"/>
  <c r="E1541" i="6" s="1"/>
  <c r="G1541" i="6" s="1"/>
  <c r="B1541" i="6"/>
  <c r="B1560" i="5"/>
  <c r="D1560" i="5"/>
  <c r="E1560" i="5" s="1"/>
  <c r="G1560" i="5" s="1"/>
  <c r="F1560" i="5" s="1"/>
  <c r="H1541" i="6" l="1"/>
  <c r="I1541" i="6" s="1"/>
  <c r="C1542" i="6" s="1"/>
  <c r="H1560" i="5"/>
  <c r="I1560" i="5" s="1"/>
  <c r="C1561" i="5" s="1"/>
  <c r="F1542" i="6" l="1"/>
  <c r="D1542" i="6"/>
  <c r="E1542" i="6" s="1"/>
  <c r="G1542" i="6" s="1"/>
  <c r="B1542" i="6"/>
  <c r="B1561" i="5"/>
  <c r="D1561" i="5"/>
  <c r="E1561" i="5" s="1"/>
  <c r="G1561" i="5" s="1"/>
  <c r="F1561" i="5" s="1"/>
  <c r="H1542" i="6" l="1"/>
  <c r="I1542" i="6" s="1"/>
  <c r="C1543" i="6" s="1"/>
  <c r="H1561" i="5"/>
  <c r="I1561" i="5" s="1"/>
  <c r="C1562" i="5" s="1"/>
  <c r="F1543" i="6" l="1"/>
  <c r="D1543" i="6"/>
  <c r="E1543" i="6" s="1"/>
  <c r="G1543" i="6" s="1"/>
  <c r="B1543" i="6"/>
  <c r="B1562" i="5"/>
  <c r="D1562" i="5"/>
  <c r="E1562" i="5" s="1"/>
  <c r="G1562" i="5" s="1"/>
  <c r="F1562" i="5" s="1"/>
  <c r="H1543" i="6" l="1"/>
  <c r="I1543" i="6" s="1"/>
  <c r="C1544" i="6" s="1"/>
  <c r="H1562" i="5"/>
  <c r="I1562" i="5" s="1"/>
  <c r="C1563" i="5" s="1"/>
  <c r="F1544" i="6" l="1"/>
  <c r="D1544" i="6"/>
  <c r="E1544" i="6" s="1"/>
  <c r="G1544" i="6" s="1"/>
  <c r="B1544" i="6"/>
  <c r="D1563" i="5"/>
  <c r="E1563" i="5" s="1"/>
  <c r="G1563" i="5" s="1"/>
  <c r="F1563" i="5" s="1"/>
  <c r="B1563" i="5"/>
  <c r="H1544" i="6" l="1"/>
  <c r="I1544" i="6" s="1"/>
  <c r="C1545" i="6" s="1"/>
  <c r="H1563" i="5"/>
  <c r="I1563" i="5" s="1"/>
  <c r="C1564" i="5" s="1"/>
  <c r="F1545" i="6" l="1"/>
  <c r="D1545" i="6"/>
  <c r="E1545" i="6" s="1"/>
  <c r="G1545" i="6" s="1"/>
  <c r="B1545" i="6"/>
  <c r="D1564" i="5"/>
  <c r="E1564" i="5" s="1"/>
  <c r="G1564" i="5" s="1"/>
  <c r="G3" i="5" s="1"/>
  <c r="B1564" i="5"/>
  <c r="B3" i="5" s="1"/>
  <c r="B28" i="1" s="1"/>
  <c r="B29" i="1" s="1"/>
  <c r="H1545" i="6" l="1"/>
  <c r="I1545" i="6" s="1"/>
  <c r="C1546" i="6" s="1"/>
  <c r="F1564" i="5"/>
  <c r="B25" i="1"/>
  <c r="F1546" i="6" l="1"/>
  <c r="D1546" i="6"/>
  <c r="E1546" i="6" s="1"/>
  <c r="G1546" i="6" s="1"/>
  <c r="B1546" i="6"/>
  <c r="E31" i="1"/>
  <c r="C31" i="1"/>
  <c r="B31" i="1"/>
  <c r="H1564" i="5"/>
  <c r="I1564" i="5" s="1"/>
  <c r="F3" i="5"/>
  <c r="B26" i="1" s="1"/>
  <c r="B27" i="1" s="1"/>
  <c r="H1546" i="6" l="1"/>
  <c r="I1546" i="6" s="1"/>
  <c r="C1547" i="6" s="1"/>
  <c r="F1547" i="6" l="1"/>
  <c r="D1547" i="6"/>
  <c r="E1547" i="6" s="1"/>
  <c r="G1547" i="6" s="1"/>
  <c r="B1547" i="6"/>
  <c r="H1547" i="6" l="1"/>
  <c r="I1547" i="6" s="1"/>
  <c r="C1548" i="6" s="1"/>
  <c r="F1548" i="6" l="1"/>
  <c r="B1548" i="6"/>
  <c r="D1548" i="6"/>
  <c r="E1548" i="6" s="1"/>
  <c r="G1548" i="6" s="1"/>
  <c r="H1548" i="6" l="1"/>
  <c r="I1548" i="6" s="1"/>
  <c r="C1549" i="6" s="1"/>
  <c r="F1549" i="6" l="1"/>
  <c r="D1549" i="6"/>
  <c r="E1549" i="6" s="1"/>
  <c r="G1549" i="6" s="1"/>
  <c r="B1549" i="6"/>
  <c r="H1549" i="6" l="1"/>
  <c r="I1549" i="6" s="1"/>
  <c r="C1550" i="6" s="1"/>
  <c r="F1550" i="6" l="1"/>
  <c r="B1550" i="6"/>
  <c r="D1550" i="6"/>
  <c r="E1550" i="6" s="1"/>
  <c r="G1550" i="6" s="1"/>
  <c r="H1550" i="6" l="1"/>
  <c r="I1550" i="6" s="1"/>
  <c r="C1551" i="6" s="1"/>
  <c r="F1551" i="6" l="1"/>
  <c r="D1551" i="6"/>
  <c r="E1551" i="6" s="1"/>
  <c r="G1551" i="6" s="1"/>
  <c r="B1551" i="6"/>
  <c r="H1551" i="6" l="1"/>
  <c r="I1551" i="6" s="1"/>
  <c r="C1552" i="6" s="1"/>
  <c r="F1552" i="6" l="1"/>
  <c r="B1552" i="6"/>
  <c r="D1552" i="6"/>
  <c r="E1552" i="6" s="1"/>
  <c r="G1552" i="6" s="1"/>
  <c r="H1552" i="6" l="1"/>
  <c r="I1552" i="6" s="1"/>
  <c r="C1553" i="6" s="1"/>
  <c r="F1553" i="6" l="1"/>
  <c r="D1553" i="6"/>
  <c r="E1553" i="6" s="1"/>
  <c r="G1553" i="6" s="1"/>
  <c r="B1553" i="6"/>
  <c r="H1553" i="6" l="1"/>
  <c r="I1553" i="6" s="1"/>
  <c r="C1554" i="6" s="1"/>
  <c r="F1554" i="6" l="1"/>
  <c r="B1554" i="6"/>
  <c r="D1554" i="6"/>
  <c r="E1554" i="6" s="1"/>
  <c r="G1554" i="6" s="1"/>
  <c r="H1554" i="6" l="1"/>
  <c r="I1554" i="6" s="1"/>
  <c r="C1555" i="6" s="1"/>
  <c r="F1555" i="6" l="1"/>
  <c r="D1555" i="6"/>
  <c r="E1555" i="6" s="1"/>
  <c r="G1555" i="6" s="1"/>
  <c r="B1555" i="6"/>
  <c r="H1555" i="6" l="1"/>
  <c r="I1555" i="6" s="1"/>
  <c r="C1556" i="6" s="1"/>
  <c r="F1556" i="6" l="1"/>
  <c r="B1556" i="6"/>
  <c r="D1556" i="6"/>
  <c r="E1556" i="6" s="1"/>
  <c r="G1556" i="6" s="1"/>
  <c r="H1556" i="6" l="1"/>
  <c r="I1556" i="6" s="1"/>
  <c r="C1557" i="6" s="1"/>
  <c r="F1557" i="6" l="1"/>
  <c r="D1557" i="6"/>
  <c r="E1557" i="6" s="1"/>
  <c r="G1557" i="6" s="1"/>
  <c r="B1557" i="6"/>
  <c r="H1557" i="6" l="1"/>
  <c r="I1557" i="6" s="1"/>
  <c r="C1558" i="6" s="1"/>
  <c r="F1558" i="6" l="1"/>
  <c r="B1558" i="6"/>
  <c r="D1558" i="6"/>
  <c r="E1558" i="6" s="1"/>
  <c r="G1558" i="6" s="1"/>
  <c r="H1558" i="6" l="1"/>
  <c r="I1558" i="6" s="1"/>
  <c r="C1559" i="6" s="1"/>
  <c r="F1559" i="6" l="1"/>
  <c r="B1559" i="6"/>
  <c r="D1559" i="6"/>
  <c r="E1559" i="6" s="1"/>
  <c r="G1559" i="6" s="1"/>
  <c r="H1559" i="6" l="1"/>
  <c r="I1559" i="6" s="1"/>
  <c r="C1560" i="6" s="1"/>
  <c r="F1560" i="6" l="1"/>
  <c r="D1560" i="6"/>
  <c r="E1560" i="6" s="1"/>
  <c r="G1560" i="6" s="1"/>
  <c r="B1560" i="6"/>
  <c r="H1560" i="6" l="1"/>
  <c r="I1560" i="6" s="1"/>
  <c r="C1561" i="6" s="1"/>
  <c r="F1561" i="6" l="1"/>
  <c r="D1561" i="6"/>
  <c r="E1561" i="6" s="1"/>
  <c r="G1561" i="6" s="1"/>
  <c r="B1561" i="6"/>
  <c r="H1561" i="6" l="1"/>
  <c r="I1561" i="6" s="1"/>
  <c r="C1562" i="6" s="1"/>
  <c r="F1562" i="6" l="1"/>
  <c r="B1562" i="6"/>
  <c r="D1562" i="6"/>
  <c r="E1562" i="6" s="1"/>
  <c r="G1562" i="6" s="1"/>
  <c r="H1562" i="6" l="1"/>
  <c r="I1562" i="6" s="1"/>
  <c r="C1563" i="6" s="1"/>
  <c r="F1563" i="6" l="1"/>
  <c r="D1563" i="6"/>
  <c r="E1563" i="6" s="1"/>
  <c r="G1563" i="6" s="1"/>
  <c r="B1563" i="6"/>
  <c r="H1563" i="6" l="1"/>
  <c r="I1563" i="6" s="1"/>
  <c r="C1564" i="6" s="1"/>
  <c r="F1564" i="6" l="1"/>
  <c r="B1564" i="6"/>
  <c r="B3" i="6" s="1"/>
  <c r="D28" i="1" s="1"/>
  <c r="D29" i="1" s="1"/>
  <c r="D1564" i="6"/>
  <c r="E1564" i="6" s="1"/>
  <c r="G1564" i="6" s="1"/>
  <c r="G3" i="6" s="1"/>
  <c r="D25" i="1" s="1"/>
  <c r="H1564" i="6" l="1"/>
  <c r="I1564" i="6" s="1"/>
  <c r="F3" i="6"/>
  <c r="D26" i="1" s="1"/>
  <c r="D27" i="1" s="1"/>
  <c r="D31" i="1"/>
</calcChain>
</file>

<file path=xl/sharedStrings.xml><?xml version="1.0" encoding="utf-8"?>
<sst xmlns="http://schemas.openxmlformats.org/spreadsheetml/2006/main" count="92" uniqueCount="62">
  <si>
    <t>Annual Interest Rate</t>
  </si>
  <si>
    <t>Loan Amount</t>
  </si>
  <si>
    <t>Loan Period in Years</t>
  </si>
  <si>
    <t>Payment frequency</t>
  </si>
  <si>
    <t>No of payment per year</t>
  </si>
  <si>
    <t>Data Entry</t>
  </si>
  <si>
    <t>Offset Account Balance</t>
  </si>
  <si>
    <t>Repayment Number</t>
  </si>
  <si>
    <t>Opening Balance</t>
  </si>
  <si>
    <t>Mortgage Repayment</t>
  </si>
  <si>
    <t>Interest Charged</t>
  </si>
  <si>
    <t>Capital Repaid</t>
  </si>
  <si>
    <t>Closing Balance</t>
  </si>
  <si>
    <t>% Capital Outstanding</t>
  </si>
  <si>
    <t>Monthly mortgage repayment</t>
  </si>
  <si>
    <t>Weekly mortgage repayment</t>
  </si>
  <si>
    <t>Fortnightly payment</t>
  </si>
  <si>
    <t>Weekly</t>
  </si>
  <si>
    <t>Fortnightly</t>
  </si>
  <si>
    <t>Monthly</t>
  </si>
  <si>
    <t>Total Repayments no</t>
  </si>
  <si>
    <t>Loan repayment</t>
  </si>
  <si>
    <t>Opening Balance after Offset Balance</t>
  </si>
  <si>
    <t>Summary</t>
  </si>
  <si>
    <t>Total interest repayments</t>
  </si>
  <si>
    <t>Total repayment</t>
  </si>
  <si>
    <t>Loan term</t>
  </si>
  <si>
    <t>Loan term - Years</t>
  </si>
  <si>
    <t>Optional extra repayment - Per month</t>
  </si>
  <si>
    <t>Optional extra repayment - Per Fortnight</t>
  </si>
  <si>
    <t>Optional extra repayment - Per Week</t>
  </si>
  <si>
    <t>Interest Savings</t>
  </si>
  <si>
    <t>Description</t>
  </si>
  <si>
    <t>Assumptions</t>
  </si>
  <si>
    <t xml:space="preserve"> - Interest is calculated by compounding on the same repayment frequency selected,</t>
  </si>
  <si>
    <t xml:space="preserve">      i.e. weekly, fortnightly, monthly. In practice, interest compounding frequency may</t>
  </si>
  <si>
    <t xml:space="preserve">      not be the same as repayment frequency.</t>
  </si>
  <si>
    <t xml:space="preserve"> - It is assumed that a year consists 26 fortnights or 52 weeks which is counted as </t>
  </si>
  <si>
    <t xml:space="preserve">     364 days rather than 365 or 366 days.</t>
  </si>
  <si>
    <t xml:space="preserve"> - No rounding is done throughout calculation whereas repayments are rounded to at </t>
  </si>
  <si>
    <t xml:space="preserve">     least the nearer cent in practice</t>
  </si>
  <si>
    <t xml:space="preserve"> - Compare any two loans on the market for a direct cost comparison. </t>
  </si>
  <si>
    <t xml:space="preserve"> - Determine which is the cheapest in total fees and interest over the life of the loan.</t>
  </si>
  <si>
    <t xml:space="preserve"> - It is assume that you are able to meet loan servicing requirement</t>
  </si>
  <si>
    <t xml:space="preserve"> - Loan repayment is principal and interest repayment</t>
  </si>
  <si>
    <t>Disclaimer</t>
  </si>
  <si>
    <t>Calculations are meant as estimates only and it is advised that you consult with a mortgage</t>
  </si>
  <si>
    <t>broker about your specific circumstances.</t>
  </si>
  <si>
    <t xml:space="preserve">The information provided by the calculator is intended to provide illustrative examples </t>
  </si>
  <si>
    <t xml:space="preserve">based on stated assumptions and your inputs.  </t>
  </si>
  <si>
    <t>Loan Details</t>
  </si>
  <si>
    <t>Mortgage Extra Repayment Calculator</t>
  </si>
  <si>
    <t>Extra Repayment
With Offset</t>
  </si>
  <si>
    <t>Extra Repayment No Offset</t>
  </si>
  <si>
    <t>No Extra Repayment  With Offset</t>
  </si>
  <si>
    <t>No Extra Repayment 
No Offset</t>
  </si>
  <si>
    <t>Loan Amortisation Schedule - With extra repayment - With Offset Account</t>
  </si>
  <si>
    <t>Loan Amortisation Schedule - With Extra Repayment - No Offset Account</t>
  </si>
  <si>
    <t>Loan Amortisation Schedule - No Extra Repayment - With Offset Account</t>
  </si>
  <si>
    <t>Loan Amortisation Schedule - No Extra Repayment - No Offset Account</t>
  </si>
  <si>
    <t xml:space="preserve">The information provided by the calculator is intended to provide illustrative examples based on stated assumptions and your inputs.  </t>
  </si>
  <si>
    <t>Calculations are meant as estimates only and it is advised that you consult with a mortgage broker about your specific circumstances.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</si>
</sst>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3" applyFont="1" applyFill="1" applyBorder="1" applyAlignment="1" applyProtection="1">
      <alignment horizontal="center" wrapText="1"/>
      <protection hidden="1"/>
    </xf>
    <xf numFmtId="43" fontId="3" fillId="2" borderId="1" xfId="1" applyFont="1" applyFill="1" applyBorder="1" applyAlignment="1" applyProtection="1">
      <alignment horizontal="center" wrapText="1"/>
      <protection hidden="1"/>
    </xf>
    <xf numFmtId="10" fontId="3" fillId="2" borderId="1" xfId="2" applyNumberFormat="1" applyFont="1" applyFill="1" applyBorder="1" applyAlignment="1" applyProtection="1">
      <alignment horizontal="center" wrapText="1"/>
      <protection hidden="1"/>
    </xf>
    <xf numFmtId="43" fontId="0" fillId="0" borderId="0" xfId="1" applyFont="1"/>
    <xf numFmtId="43" fontId="0" fillId="0" borderId="0" xfId="0" applyNumberFormat="1"/>
    <xf numFmtId="4" fontId="0" fillId="0" borderId="0" xfId="0" applyNumberFormat="1"/>
    <xf numFmtId="0" fontId="4" fillId="0" borderId="0" xfId="0" applyFont="1"/>
    <xf numFmtId="0" fontId="0" fillId="3" borderId="1" xfId="0" applyFill="1" applyBorder="1"/>
    <xf numFmtId="0" fontId="6" fillId="4" borderId="2" xfId="0" applyFont="1" applyFill="1" applyBorder="1" applyAlignment="1">
      <alignment horizontal="center" wrapText="1"/>
    </xf>
    <xf numFmtId="0" fontId="4" fillId="5" borderId="0" xfId="0" applyFont="1" applyFill="1"/>
    <xf numFmtId="0" fontId="0" fillId="5" borderId="0" xfId="0" applyFill="1"/>
    <xf numFmtId="0" fontId="4" fillId="5" borderId="3" xfId="0" applyFont="1" applyFill="1" applyBorder="1" applyAlignment="1">
      <alignment horizontal="center"/>
    </xf>
    <xf numFmtId="164" fontId="0" fillId="5" borderId="3" xfId="1" applyNumberFormat="1" applyFont="1" applyFill="1" applyBorder="1"/>
    <xf numFmtId="10" fontId="0" fillId="5" borderId="3" xfId="0" applyNumberForma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3" xfId="0" applyFill="1" applyBorder="1" applyAlignment="1">
      <alignment horizontal="right"/>
    </xf>
    <xf numFmtId="43" fontId="0" fillId="5" borderId="3" xfId="1" applyFont="1" applyFill="1" applyBorder="1"/>
    <xf numFmtId="44" fontId="5" fillId="5" borderId="1" xfId="4" applyFont="1" applyFill="1" applyBorder="1"/>
    <xf numFmtId="43" fontId="0" fillId="5" borderId="0" xfId="0" applyNumberFormat="1" applyFill="1"/>
    <xf numFmtId="43" fontId="0" fillId="5" borderId="1" xfId="0" applyNumberFormat="1" applyFill="1" applyBorder="1"/>
    <xf numFmtId="43" fontId="0" fillId="5" borderId="1" xfId="1" applyFont="1" applyFill="1" applyBorder="1"/>
    <xf numFmtId="0" fontId="6" fillId="4" borderId="1" xfId="0" applyFont="1" applyFill="1" applyBorder="1" applyAlignment="1">
      <alignment horizontal="center"/>
    </xf>
    <xf numFmtId="164" fontId="0" fillId="5" borderId="1" xfId="1" applyNumberFormat="1" applyFont="1" applyFill="1" applyBorder="1" applyProtection="1">
      <protection locked="0"/>
    </xf>
    <xf numFmtId="10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right"/>
      <protection locked="0"/>
    </xf>
    <xf numFmtId="44" fontId="10" fillId="5" borderId="1" xfId="0" applyNumberFormat="1" applyFont="1" applyFill="1" applyBorder="1"/>
    <xf numFmtId="0" fontId="9" fillId="5" borderId="0" xfId="0" applyFont="1" applyFill="1"/>
    <xf numFmtId="0" fontId="10" fillId="5" borderId="0" xfId="0" applyFont="1" applyFill="1"/>
    <xf numFmtId="0" fontId="4" fillId="5" borderId="1" xfId="0" applyFont="1" applyFill="1" applyBorder="1"/>
    <xf numFmtId="44" fontId="9" fillId="5" borderId="1" xfId="4" applyFont="1" applyFill="1" applyBorder="1"/>
    <xf numFmtId="0" fontId="6" fillId="4" borderId="4" xfId="0" applyFont="1" applyFill="1" applyBorder="1" applyAlignment="1">
      <alignment horizontal="left"/>
    </xf>
    <xf numFmtId="0" fontId="8" fillId="4" borderId="5" xfId="0" applyFont="1" applyFill="1" applyBorder="1"/>
    <xf numFmtId="0" fontId="8" fillId="4" borderId="6" xfId="0" applyFont="1" applyFill="1" applyBorder="1"/>
    <xf numFmtId="0" fontId="7" fillId="5" borderId="8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7" fillId="5" borderId="12" xfId="0" applyFont="1" applyFill="1" applyBorder="1"/>
    <xf numFmtId="0" fontId="7" fillId="5" borderId="7" xfId="0" applyFont="1" applyFill="1" applyBorder="1"/>
    <xf numFmtId="0" fontId="7" fillId="5" borderId="10" xfId="0" applyFont="1" applyFill="1" applyBorder="1"/>
    <xf numFmtId="0" fontId="4" fillId="5" borderId="0" xfId="0" applyFont="1" applyFill="1" applyBorder="1" applyAlignment="1">
      <alignment horizontal="left"/>
    </xf>
  </cellXfs>
  <cellStyles count="5">
    <cellStyle name="Comma" xfId="1" builtinId="3"/>
    <cellStyle name="Currency" xfId="4" builtinId="4"/>
    <cellStyle name="Normal" xfId="0" builtinId="0"/>
    <cellStyle name="Normal_Amortisation" xfId="3" xr:uid="{3E0DB4F1-9D51-4804-8725-A20CBF844A3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0</xdr:rowOff>
    </xdr:from>
    <xdr:to>
      <xdr:col>5</xdr:col>
      <xdr:colOff>114300</xdr:colOff>
      <xdr:row>4</xdr:row>
      <xdr:rowOff>84364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DE743E-1F7D-49A0-8A3F-9419E8D4A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0"/>
          <a:ext cx="1885950" cy="80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C82D-58D4-4158-88EB-275E3CE5E2A9}">
  <dimension ref="A1:I21"/>
  <sheetViews>
    <sheetView workbookViewId="0">
      <selection activeCell="F17" sqref="F17"/>
    </sheetView>
  </sheetViews>
  <sheetFormatPr defaultColWidth="0" defaultRowHeight="15" zeroHeight="1" x14ac:dyDescent="0.25"/>
  <cols>
    <col min="1" max="9" width="9.140625" style="11" customWidth="1"/>
    <col min="10" max="16384" width="9.140625" hidden="1"/>
  </cols>
  <sheetData>
    <row r="1" spans="1:1" x14ac:dyDescent="0.25">
      <c r="A1" s="10" t="s">
        <v>32</v>
      </c>
    </row>
    <row r="2" spans="1:1" x14ac:dyDescent="0.25">
      <c r="A2" s="11" t="s">
        <v>41</v>
      </c>
    </row>
    <row r="3" spans="1:1" x14ac:dyDescent="0.25">
      <c r="A3" s="11" t="s">
        <v>42</v>
      </c>
    </row>
    <row r="4" spans="1:1" x14ac:dyDescent="0.25"/>
    <row r="5" spans="1:1" x14ac:dyDescent="0.25">
      <c r="A5" s="10" t="s">
        <v>33</v>
      </c>
    </row>
    <row r="6" spans="1:1" x14ac:dyDescent="0.25">
      <c r="A6" s="11" t="s">
        <v>34</v>
      </c>
    </row>
    <row r="7" spans="1:1" x14ac:dyDescent="0.25">
      <c r="A7" s="11" t="s">
        <v>35</v>
      </c>
    </row>
    <row r="8" spans="1:1" x14ac:dyDescent="0.25">
      <c r="A8" s="11" t="s">
        <v>36</v>
      </c>
    </row>
    <row r="9" spans="1:1" x14ac:dyDescent="0.25">
      <c r="A9" s="11" t="s">
        <v>37</v>
      </c>
    </row>
    <row r="10" spans="1:1" x14ac:dyDescent="0.25">
      <c r="A10" s="11" t="s">
        <v>38</v>
      </c>
    </row>
    <row r="11" spans="1:1" x14ac:dyDescent="0.25">
      <c r="A11" s="11" t="s">
        <v>39</v>
      </c>
    </row>
    <row r="12" spans="1:1" x14ac:dyDescent="0.25">
      <c r="A12" s="11" t="s">
        <v>40</v>
      </c>
    </row>
    <row r="13" spans="1:1" x14ac:dyDescent="0.25">
      <c r="A13" s="11" t="s">
        <v>43</v>
      </c>
    </row>
    <row r="14" spans="1:1" x14ac:dyDescent="0.25">
      <c r="A14" s="11" t="s">
        <v>44</v>
      </c>
    </row>
    <row r="15" spans="1:1" x14ac:dyDescent="0.25"/>
    <row r="16" spans="1:1" x14ac:dyDescent="0.25">
      <c r="A16" s="42" t="s">
        <v>45</v>
      </c>
    </row>
    <row r="17" spans="1:1" x14ac:dyDescent="0.25">
      <c r="A17" s="11" t="s">
        <v>48</v>
      </c>
    </row>
    <row r="18" spans="1:1" x14ac:dyDescent="0.25">
      <c r="A18" s="11" t="s">
        <v>49</v>
      </c>
    </row>
    <row r="19" spans="1:1" x14ac:dyDescent="0.25">
      <c r="A19" s="11" t="s">
        <v>46</v>
      </c>
    </row>
    <row r="20" spans="1:1" x14ac:dyDescent="0.25">
      <c r="A20" s="11" t="s">
        <v>47</v>
      </c>
    </row>
    <row r="21" spans="1: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AD21-FCE7-4B06-AAA4-A0B00416C5B6}">
  <dimension ref="A1:I84"/>
  <sheetViews>
    <sheetView tabSelected="1" zoomScaleNormal="100" workbookViewId="0">
      <selection activeCell="D15" sqref="D15"/>
    </sheetView>
  </sheetViews>
  <sheetFormatPr defaultColWidth="0" defaultRowHeight="15" zeroHeight="1" x14ac:dyDescent="0.25"/>
  <cols>
    <col min="1" max="1" width="39.5703125" customWidth="1"/>
    <col min="2" max="2" width="24.28515625" customWidth="1"/>
    <col min="3" max="3" width="19.42578125" customWidth="1"/>
    <col min="4" max="4" width="17.140625" customWidth="1"/>
    <col min="5" max="5" width="19.140625" customWidth="1"/>
    <col min="6" max="6" width="5.7109375" customWidth="1"/>
    <col min="10" max="16384" width="9.140625" hidden="1"/>
  </cols>
  <sheetData>
    <row r="1" spans="1:6" ht="18.75" x14ac:dyDescent="0.3">
      <c r="A1" s="30" t="s">
        <v>51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11"/>
      <c r="B3" s="11"/>
      <c r="C3" s="11"/>
      <c r="D3" s="11"/>
      <c r="E3" s="11"/>
      <c r="F3" s="11"/>
    </row>
    <row r="4" spans="1:6" ht="8.25" customHeight="1" x14ac:dyDescent="0.25">
      <c r="A4" s="11"/>
      <c r="B4" s="11"/>
      <c r="C4" s="11"/>
      <c r="D4" s="11"/>
      <c r="E4" s="11"/>
      <c r="F4" s="11"/>
    </row>
    <row r="5" spans="1:6" ht="15.75" x14ac:dyDescent="0.25">
      <c r="A5" s="29" t="s">
        <v>5</v>
      </c>
      <c r="B5" s="23" t="s">
        <v>50</v>
      </c>
      <c r="C5" s="12"/>
      <c r="D5" s="11"/>
      <c r="E5" s="11"/>
      <c r="F5" s="11"/>
    </row>
    <row r="6" spans="1:6" x14ac:dyDescent="0.25">
      <c r="A6" s="11" t="s">
        <v>1</v>
      </c>
      <c r="B6" s="24">
        <v>450000</v>
      </c>
      <c r="C6" s="13"/>
      <c r="D6" s="11"/>
      <c r="E6" s="11"/>
      <c r="F6" s="11"/>
    </row>
    <row r="7" spans="1:6" x14ac:dyDescent="0.25">
      <c r="A7" s="11" t="s">
        <v>0</v>
      </c>
      <c r="B7" s="25">
        <v>3.9899999999999998E-2</v>
      </c>
      <c r="C7" s="14"/>
      <c r="D7" s="11"/>
      <c r="E7" s="11"/>
      <c r="F7" s="11"/>
    </row>
    <row r="8" spans="1:6" x14ac:dyDescent="0.25">
      <c r="A8" s="11" t="s">
        <v>2</v>
      </c>
      <c r="B8" s="26">
        <v>20</v>
      </c>
      <c r="C8" s="16"/>
      <c r="D8" s="11"/>
      <c r="E8" s="11"/>
      <c r="F8" s="11"/>
    </row>
    <row r="9" spans="1:6" x14ac:dyDescent="0.25">
      <c r="A9" s="11" t="s">
        <v>3</v>
      </c>
      <c r="B9" s="27" t="s">
        <v>17</v>
      </c>
      <c r="C9" s="17"/>
      <c r="D9" s="11"/>
      <c r="E9" s="11"/>
      <c r="F9" s="11"/>
    </row>
    <row r="10" spans="1:6" x14ac:dyDescent="0.25">
      <c r="A10" s="11" t="s">
        <v>4</v>
      </c>
      <c r="B10" s="8">
        <f>VLOOKUP(B9,'Vlookup table'!$B$3:$C$6,2,FALSE)</f>
        <v>52</v>
      </c>
      <c r="C10" s="16"/>
      <c r="D10" s="11"/>
      <c r="E10" s="11"/>
      <c r="F10" s="11"/>
    </row>
    <row r="11" spans="1:6" x14ac:dyDescent="0.25">
      <c r="A11" s="11" t="s">
        <v>20</v>
      </c>
      <c r="B11" s="8">
        <f>B8*B10</f>
        <v>1040</v>
      </c>
      <c r="C11" s="16"/>
      <c r="D11" s="11"/>
      <c r="E11" s="11"/>
      <c r="F11" s="11"/>
    </row>
    <row r="12" spans="1:6" x14ac:dyDescent="0.25">
      <c r="A12" s="11" t="s">
        <v>28</v>
      </c>
      <c r="B12" s="26">
        <v>250</v>
      </c>
      <c r="C12" s="18"/>
      <c r="D12" s="11"/>
      <c r="E12" s="11"/>
      <c r="F12" s="11"/>
    </row>
    <row r="13" spans="1:6" x14ac:dyDescent="0.25">
      <c r="A13" s="11" t="s">
        <v>29</v>
      </c>
      <c r="B13" s="8">
        <f>+B12/2</f>
        <v>125</v>
      </c>
      <c r="C13" s="18"/>
      <c r="D13" s="11"/>
      <c r="E13" s="11"/>
      <c r="F13" s="11"/>
    </row>
    <row r="14" spans="1:6" x14ac:dyDescent="0.25">
      <c r="A14" s="11" t="s">
        <v>30</v>
      </c>
      <c r="B14" s="8">
        <f>+B12/4</f>
        <v>62.5</v>
      </c>
      <c r="C14" s="18"/>
      <c r="D14" s="11"/>
      <c r="E14" s="11"/>
      <c r="F14" s="11"/>
    </row>
    <row r="15" spans="1:6" x14ac:dyDescent="0.25">
      <c r="A15" s="11" t="s">
        <v>6</v>
      </c>
      <c r="B15" s="24">
        <v>1000</v>
      </c>
      <c r="C15" s="13"/>
      <c r="D15" s="11"/>
      <c r="E15" s="11"/>
      <c r="F15" s="11"/>
    </row>
    <row r="16" spans="1:6" x14ac:dyDescent="0.25">
      <c r="A16" s="11"/>
      <c r="B16" s="11"/>
      <c r="C16" s="11"/>
      <c r="D16" s="11"/>
      <c r="E16" s="11"/>
      <c r="F16" s="11"/>
    </row>
    <row r="17" spans="1:6" ht="15.75" x14ac:dyDescent="0.25">
      <c r="A17" s="29" t="s">
        <v>23</v>
      </c>
      <c r="B17" s="11"/>
      <c r="C17" s="11"/>
      <c r="D17" s="11"/>
      <c r="E17" s="11"/>
      <c r="F17" s="11"/>
    </row>
    <row r="18" spans="1:6" ht="9" customHeight="1" x14ac:dyDescent="0.25">
      <c r="A18" s="10"/>
      <c r="B18" s="11"/>
      <c r="C18" s="11"/>
      <c r="D18" s="11"/>
      <c r="E18" s="11"/>
      <c r="F18" s="11"/>
    </row>
    <row r="19" spans="1:6" ht="30" x14ac:dyDescent="0.25">
      <c r="A19" s="11"/>
      <c r="B19" s="9" t="s">
        <v>55</v>
      </c>
      <c r="C19" s="9" t="s">
        <v>54</v>
      </c>
      <c r="D19" s="9" t="s">
        <v>53</v>
      </c>
      <c r="E19" s="9" t="s">
        <v>52</v>
      </c>
    </row>
    <row r="20" spans="1:6" ht="15.75" x14ac:dyDescent="0.25">
      <c r="A20" s="15" t="s">
        <v>21</v>
      </c>
      <c r="B20" s="19">
        <f>IF($B$9="Weekly",B23,IF($B$9="Fortnightly",B22,B21))</f>
        <v>628.21560806781815</v>
      </c>
      <c r="C20" s="19">
        <f>IF($B$9="Weekly",C23,IF($B$9="Fortnightly",C22,C21))</f>
        <v>628.21560806781815</v>
      </c>
      <c r="D20" s="19">
        <f>IF($B$9="Weekly",D23,IF($B$9="Fortnightly",D22,D21))</f>
        <v>690.71560806781815</v>
      </c>
      <c r="E20" s="19">
        <f>IF($B$9="Weekly",E23,IF($B$9="Fortnightly",E22,E21))</f>
        <v>690.71560806781815</v>
      </c>
      <c r="F20" s="11"/>
    </row>
    <row r="21" spans="1:6" ht="15.75" x14ac:dyDescent="0.25">
      <c r="A21" s="15" t="s">
        <v>14</v>
      </c>
      <c r="B21" s="19">
        <f>+C21</f>
        <v>2724.5408719374755</v>
      </c>
      <c r="C21" s="19">
        <f>-PMT(B7/12,B8*12,B6,0,0)</f>
        <v>2724.5408719374755</v>
      </c>
      <c r="D21" s="19">
        <f>C21+$B$12</f>
        <v>2974.5408719374755</v>
      </c>
      <c r="E21" s="19">
        <f>C21+$B$12</f>
        <v>2974.5408719374755</v>
      </c>
      <c r="F21" s="11"/>
    </row>
    <row r="22" spans="1:6" ht="15.75" x14ac:dyDescent="0.25">
      <c r="A22" s="15" t="s">
        <v>16</v>
      </c>
      <c r="B22" s="19">
        <f>+C22</f>
        <v>1256.7460510000492</v>
      </c>
      <c r="C22" s="19">
        <f>-PMT(B7/26,B8*26,B6,0,0)</f>
        <v>1256.7460510000492</v>
      </c>
      <c r="D22" s="19">
        <f>C22+$B$13</f>
        <v>1381.7460510000492</v>
      </c>
      <c r="E22" s="19">
        <f>C22+$B$13</f>
        <v>1381.7460510000492</v>
      </c>
      <c r="F22" s="11"/>
    </row>
    <row r="23" spans="1:6" ht="15.75" x14ac:dyDescent="0.25">
      <c r="A23" s="15" t="s">
        <v>15</v>
      </c>
      <c r="B23" s="19">
        <f>+C23</f>
        <v>628.21560806781815</v>
      </c>
      <c r="C23" s="19">
        <f>-PMT(B7/52,B8*52,B6,0,0)</f>
        <v>628.21560806781815</v>
      </c>
      <c r="D23" s="19">
        <f>C23+$B$14</f>
        <v>690.71560806781815</v>
      </c>
      <c r="E23" s="19">
        <f>C23+$B$14</f>
        <v>690.71560806781815</v>
      </c>
      <c r="F23" s="11"/>
    </row>
    <row r="24" spans="1:6" ht="15.75" x14ac:dyDescent="0.25">
      <c r="A24" s="15"/>
      <c r="B24" s="19"/>
      <c r="C24" s="19"/>
      <c r="D24" s="19"/>
      <c r="E24" s="19"/>
      <c r="F24" s="11"/>
    </row>
    <row r="25" spans="1:6" ht="15.75" x14ac:dyDescent="0.25">
      <c r="A25" s="31" t="s">
        <v>24</v>
      </c>
      <c r="B25" s="32">
        <f>'Loan Sch - No Offset'!G3</f>
        <v>203344.23239053099</v>
      </c>
      <c r="C25" s="32">
        <f>'Loan Sch - With Offset'!G3</f>
        <v>202126.03252161498</v>
      </c>
      <c r="D25" s="32">
        <f>+'Loan Sch - Extra pay No Off'!G3</f>
        <v>174016.36829631877</v>
      </c>
      <c r="E25" s="32">
        <f>'Loan Sch - Extra pay - With Off'!G3</f>
        <v>173018.22185655314</v>
      </c>
      <c r="F25" s="20"/>
    </row>
    <row r="26" spans="1:6" ht="15.75" x14ac:dyDescent="0.25">
      <c r="A26" s="31" t="s">
        <v>25</v>
      </c>
      <c r="B26" s="32">
        <f>+'Loan Sch - No Offset'!F3</f>
        <v>653344.23239052529</v>
      </c>
      <c r="C26" s="32">
        <f>+'Loan Sch - With Offset'!F3</f>
        <v>652126.03252160922</v>
      </c>
      <c r="D26" s="32">
        <f>+'Loan Sch - Extra pay No Off'!F3</f>
        <v>624016.36829631368</v>
      </c>
      <c r="E26" s="32">
        <f>+'Loan Sch - Extra pay - With Off'!F3</f>
        <v>623018.22185654775</v>
      </c>
      <c r="F26" s="11"/>
    </row>
    <row r="27" spans="1:6" ht="15.75" hidden="1" x14ac:dyDescent="0.25">
      <c r="A27" s="15"/>
      <c r="B27" s="19">
        <f>+B26-B25</f>
        <v>449999.9999999943</v>
      </c>
      <c r="C27" s="19">
        <f t="shared" ref="C27:E27" si="0">+C26-C25</f>
        <v>449999.99999999424</v>
      </c>
      <c r="D27" s="19">
        <f>+D26-D25</f>
        <v>449999.99999999488</v>
      </c>
      <c r="E27" s="19">
        <f t="shared" si="0"/>
        <v>449999.99999999464</v>
      </c>
      <c r="F27" s="11"/>
    </row>
    <row r="28" spans="1:6" hidden="1" x14ac:dyDescent="0.25">
      <c r="A28" s="15" t="s">
        <v>26</v>
      </c>
      <c r="B28" s="15">
        <f>+'Loan Sch - No Offset'!B3</f>
        <v>1040</v>
      </c>
      <c r="C28" s="15">
        <f>+'Loan Sch - With Offset'!B3</f>
        <v>1039</v>
      </c>
      <c r="D28" s="21">
        <f>+'Loan Sch - Extra pay No Off'!B3</f>
        <v>904</v>
      </c>
      <c r="E28" s="15">
        <f>'Loan Sch - Extra pay - With Off'!B3</f>
        <v>902</v>
      </c>
      <c r="F28" s="20"/>
    </row>
    <row r="29" spans="1:6" x14ac:dyDescent="0.25">
      <c r="A29" s="15" t="s">
        <v>27</v>
      </c>
      <c r="B29" s="22">
        <f>IF($B$9="Weekly",B28/52,IF($B$9="Fortnightly",B28/26,IF($B$9="Monthly",B28/12)))</f>
        <v>20</v>
      </c>
      <c r="C29" s="22">
        <f t="shared" ref="C29:E29" si="1">IF($B$9="Weekly",C28/52,IF($B$9="Fortnightly",C28/26,IF($B$9="Monthly",C28/12)))</f>
        <v>19.98076923076923</v>
      </c>
      <c r="D29" s="22">
        <f>IF($B$9="Weekly",D28/52,IF($B$9="Fortnightly",D28/26,IF($B$9="Monthly",D28/12)))</f>
        <v>17.384615384615383</v>
      </c>
      <c r="E29" s="22">
        <f t="shared" si="1"/>
        <v>17.346153846153847</v>
      </c>
      <c r="F29" s="11"/>
    </row>
    <row r="30" spans="1:6" x14ac:dyDescent="0.25">
      <c r="A30" s="11"/>
      <c r="B30" s="11"/>
      <c r="C30" s="11"/>
      <c r="D30" s="11"/>
      <c r="E30" s="11"/>
      <c r="F30" s="11"/>
    </row>
    <row r="31" spans="1:6" ht="18.75" x14ac:dyDescent="0.3">
      <c r="A31" s="30" t="s">
        <v>31</v>
      </c>
      <c r="B31" s="28">
        <f>+B25-B25</f>
        <v>0</v>
      </c>
      <c r="C31" s="28">
        <f>+B25-C25</f>
        <v>1218.19986891601</v>
      </c>
      <c r="D31" s="28">
        <f>+B25-D25</f>
        <v>29327.864094212215</v>
      </c>
      <c r="E31" s="28">
        <f>+B25-E25</f>
        <v>30326.010533977853</v>
      </c>
      <c r="F31" s="11"/>
    </row>
    <row r="32" spans="1:6" ht="15.75" thickBot="1" x14ac:dyDescent="0.3">
      <c r="A32" s="11"/>
      <c r="B32" s="11"/>
      <c r="C32" s="11"/>
      <c r="D32" s="11"/>
      <c r="E32" s="11"/>
      <c r="F32" s="11"/>
    </row>
    <row r="33" spans="1:6" ht="15.75" thickBot="1" x14ac:dyDescent="0.3">
      <c r="A33" s="33" t="s">
        <v>45</v>
      </c>
      <c r="B33" s="34"/>
      <c r="C33" s="34"/>
      <c r="D33" s="34"/>
      <c r="E33" s="35"/>
      <c r="F33" s="11"/>
    </row>
    <row r="34" spans="1:6" x14ac:dyDescent="0.25">
      <c r="A34" s="40" t="s">
        <v>60</v>
      </c>
      <c r="B34" s="36"/>
      <c r="C34" s="36"/>
      <c r="D34" s="36"/>
      <c r="E34" s="37"/>
      <c r="F34" s="11"/>
    </row>
    <row r="35" spans="1:6" ht="15.75" thickBot="1" x14ac:dyDescent="0.3">
      <c r="A35" s="41" t="s">
        <v>61</v>
      </c>
      <c r="B35" s="38"/>
      <c r="C35" s="38"/>
      <c r="D35" s="38"/>
      <c r="E35" s="39"/>
      <c r="F35" s="11"/>
    </row>
    <row r="36" spans="1:6" x14ac:dyDescent="0.25">
      <c r="B36" s="11"/>
      <c r="C36" s="11"/>
      <c r="D36" s="11"/>
      <c r="E36" s="11"/>
      <c r="F36" s="11"/>
    </row>
    <row r="37" spans="1:6" hidden="1" x14ac:dyDescent="0.25">
      <c r="B37" s="11"/>
      <c r="C37" s="11"/>
      <c r="D37" s="11"/>
      <c r="E37" s="11"/>
      <c r="F37" s="11"/>
    </row>
    <row r="38" spans="1:6" hidden="1" x14ac:dyDescent="0.25"/>
    <row r="39" spans="1:6" hidden="1" x14ac:dyDescent="0.25"/>
    <row r="40" spans="1:6" hidden="1" x14ac:dyDescent="0.25"/>
    <row r="41" spans="1:6" hidden="1" x14ac:dyDescent="0.25"/>
    <row r="42" spans="1:6" hidden="1" x14ac:dyDescent="0.25"/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sheetProtection sheet="1" objects="1" scenarios="1"/>
  <dataValidations count="1">
    <dataValidation type="list" allowBlank="1" showInputMessage="1" showErrorMessage="1" sqref="B9:C9" xr:uid="{7C462E5A-ABC8-41FD-BF45-B30728BEC53D}">
      <formula1>"Weekly, Fortnightly, Monthly"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7DCB-B299-4CE4-BC44-D865E09AA07D}">
  <dimension ref="B3:C5"/>
  <sheetViews>
    <sheetView workbookViewId="0">
      <selection activeCell="B34" sqref="B34"/>
    </sheetView>
  </sheetViews>
  <sheetFormatPr defaultRowHeight="15" x14ac:dyDescent="0.25"/>
  <sheetData>
    <row r="3" spans="2:3" x14ac:dyDescent="0.25">
      <c r="B3" t="s">
        <v>17</v>
      </c>
      <c r="C3">
        <v>52</v>
      </c>
    </row>
    <row r="4" spans="2:3" x14ac:dyDescent="0.25">
      <c r="B4" t="s">
        <v>18</v>
      </c>
      <c r="C4">
        <v>26</v>
      </c>
    </row>
    <row r="5" spans="2:3" x14ac:dyDescent="0.25">
      <c r="B5" t="s">
        <v>19</v>
      </c>
      <c r="C5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067D1-E618-4508-8CB3-BC53BFC7DEFE}">
  <sheetPr>
    <pageSetUpPr fitToPage="1"/>
  </sheetPr>
  <dimension ref="A1:J1564"/>
  <sheetViews>
    <sheetView topLeftCell="B1" workbookViewId="0">
      <selection activeCell="B2" sqref="B2"/>
    </sheetView>
  </sheetViews>
  <sheetFormatPr defaultRowHeight="15" x14ac:dyDescent="0.25"/>
  <cols>
    <col min="1" max="1" width="0" hidden="1" customWidth="1"/>
    <col min="2" max="9" width="18.5703125" customWidth="1"/>
    <col min="10" max="10" width="18.5703125" hidden="1" customWidth="1"/>
  </cols>
  <sheetData>
    <row r="1" spans="1:10" x14ac:dyDescent="0.25">
      <c r="B1" s="7" t="s">
        <v>59</v>
      </c>
    </row>
    <row r="2" spans="1:10" x14ac:dyDescent="0.25">
      <c r="G2" s="6"/>
      <c r="H2" s="5"/>
    </row>
    <row r="3" spans="1:10" hidden="1" x14ac:dyDescent="0.25">
      <c r="A3">
        <f>Summary!B11</f>
        <v>1040</v>
      </c>
      <c r="B3">
        <f>MAX(B5:B1564)</f>
        <v>1040</v>
      </c>
      <c r="F3" s="5">
        <f>SUM(F5:F1564)</f>
        <v>653344.23239052529</v>
      </c>
      <c r="G3" s="5">
        <f>SUM(G5:G1564)</f>
        <v>203344.23239053099</v>
      </c>
      <c r="H3" s="5"/>
    </row>
    <row r="4" spans="1:10" ht="45" x14ac:dyDescent="0.25">
      <c r="B4" s="1" t="s">
        <v>7</v>
      </c>
      <c r="C4" s="2" t="s">
        <v>8</v>
      </c>
      <c r="D4" s="2" t="s">
        <v>6</v>
      </c>
      <c r="E4" s="2" t="s">
        <v>22</v>
      </c>
      <c r="F4" s="2" t="s">
        <v>9</v>
      </c>
      <c r="G4" s="2" t="s">
        <v>10</v>
      </c>
      <c r="H4" s="2" t="s">
        <v>11</v>
      </c>
      <c r="I4" s="2" t="s">
        <v>12</v>
      </c>
      <c r="J4" s="3" t="s">
        <v>13</v>
      </c>
    </row>
    <row r="5" spans="1:10" x14ac:dyDescent="0.25">
      <c r="A5">
        <v>1</v>
      </c>
      <c r="B5">
        <f>IF(C5=0,0,A5)</f>
        <v>1</v>
      </c>
      <c r="C5" s="4">
        <f>Summary!B6</f>
        <v>450000</v>
      </c>
      <c r="D5" s="4">
        <v>0</v>
      </c>
      <c r="E5" s="4">
        <f>C5-D5</f>
        <v>450000</v>
      </c>
      <c r="F5" s="5">
        <f>IF(C5=0,0,Summary!$B$20)</f>
        <v>628.21560806781815</v>
      </c>
      <c r="G5" s="4">
        <f>IF(E5&lt;=0,0,E5*Summary!$B$7/Summary!$B$10)</f>
        <v>345.28846153846155</v>
      </c>
      <c r="H5" s="5">
        <f>F5-G5</f>
        <v>282.92714652935661</v>
      </c>
      <c r="I5" s="5">
        <f>IF(ROUND(C5-H5,0)=0,0,C5-H5)</f>
        <v>449717.07285347063</v>
      </c>
    </row>
    <row r="6" spans="1:10" x14ac:dyDescent="0.25">
      <c r="A6">
        <v>2</v>
      </c>
      <c r="B6">
        <f t="shared" ref="B6:B69" si="0">IF(C6=0,0,A6)</f>
        <v>2</v>
      </c>
      <c r="C6" s="5">
        <f>I5</f>
        <v>449717.07285347063</v>
      </c>
      <c r="D6" s="5">
        <f>IF(C6=0,0,D5)</f>
        <v>0</v>
      </c>
      <c r="E6" s="4">
        <f t="shared" ref="E6:E69" si="1">C6-D6</f>
        <v>449717.07285347063</v>
      </c>
      <c r="F6" s="5">
        <f>IF(C6=0,0,IF(I5+G6&lt;=Summary!$B$20,'Loan Sch - No Offset'!I5+G6,Summary!$B$20))</f>
        <v>628.21560806781815</v>
      </c>
      <c r="G6" s="4">
        <f>IF(E6&lt;=0,0,E6*Summary!$B$7/Summary!$B$10)</f>
        <v>345.07136936256688</v>
      </c>
      <c r="H6" s="5">
        <f>F6-G6</f>
        <v>283.14423870525127</v>
      </c>
      <c r="I6" s="5">
        <f>IF(ROUND(C6-H6,0)=0,0,C6-H6)</f>
        <v>449433.92861476541</v>
      </c>
    </row>
    <row r="7" spans="1:10" x14ac:dyDescent="0.25">
      <c r="A7">
        <v>3</v>
      </c>
      <c r="B7">
        <f t="shared" si="0"/>
        <v>3</v>
      </c>
      <c r="C7" s="5">
        <f t="shared" ref="C7:C70" si="2">I6</f>
        <v>449433.92861476541</v>
      </c>
      <c r="D7" s="5">
        <f t="shared" ref="D7:D70" si="3">IF(C7=0,0,D6)</f>
        <v>0</v>
      </c>
      <c r="E7" s="4">
        <f t="shared" si="1"/>
        <v>449433.92861476541</v>
      </c>
      <c r="F7" s="5">
        <f>IF(C7=0,0,IF(I6+G7&lt;=Summary!$B$20,'Loan Sch - No Offset'!I6+G7,Summary!$B$20))</f>
        <v>628.21560806781815</v>
      </c>
      <c r="G7" s="4">
        <f>IF(E7&lt;=0,0,E7*Summary!$B$7/Summary!$B$10)</f>
        <v>344.85411061017572</v>
      </c>
      <c r="H7" s="5">
        <f t="shared" ref="H7:H70" si="4">F7-G7</f>
        <v>283.36149745764243</v>
      </c>
      <c r="I7" s="5">
        <f t="shared" ref="I7:I70" si="5">IF(ROUND(C7-H7,0)=0,0,C7-H7)</f>
        <v>449150.56711730774</v>
      </c>
    </row>
    <row r="8" spans="1:10" x14ac:dyDescent="0.25">
      <c r="A8">
        <v>4</v>
      </c>
      <c r="B8">
        <f t="shared" si="0"/>
        <v>4</v>
      </c>
      <c r="C8" s="5">
        <f t="shared" si="2"/>
        <v>449150.56711730774</v>
      </c>
      <c r="D8" s="5">
        <f t="shared" si="3"/>
        <v>0</v>
      </c>
      <c r="E8" s="4">
        <f t="shared" si="1"/>
        <v>449150.56711730774</v>
      </c>
      <c r="F8" s="5">
        <f>IF(C8=0,0,IF(I7+G8&lt;=Summary!$B$20,'Loan Sch - No Offset'!I7+G8,Summary!$B$20))</f>
        <v>628.21560806781815</v>
      </c>
      <c r="G8" s="4">
        <f>IF(E8&lt;=0,0,E8*Summary!$B$7/Summary!$B$10)</f>
        <v>344.63668515347268</v>
      </c>
      <c r="H8" s="5">
        <f t="shared" si="4"/>
        <v>283.57892291434547</v>
      </c>
      <c r="I8" s="5">
        <f t="shared" si="5"/>
        <v>448866.9881943934</v>
      </c>
    </row>
    <row r="9" spans="1:10" x14ac:dyDescent="0.25">
      <c r="A9">
        <v>5</v>
      </c>
      <c r="B9">
        <f t="shared" si="0"/>
        <v>5</v>
      </c>
      <c r="C9" s="5">
        <f t="shared" si="2"/>
        <v>448866.9881943934</v>
      </c>
      <c r="D9" s="5">
        <f t="shared" si="3"/>
        <v>0</v>
      </c>
      <c r="E9" s="4">
        <f t="shared" si="1"/>
        <v>448866.9881943934</v>
      </c>
      <c r="F9" s="5">
        <f>IF(C9=0,0,IF(I8+G9&lt;=Summary!$B$20,'Loan Sch - No Offset'!I8+G9,Summary!$B$20))</f>
        <v>628.21560806781815</v>
      </c>
      <c r="G9" s="4">
        <f>IF(E9&lt;=0,0,E9*Summary!$B$7/Summary!$B$10)</f>
        <v>344.41909286454415</v>
      </c>
      <c r="H9" s="5">
        <f t="shared" si="4"/>
        <v>283.796515203274</v>
      </c>
      <c r="I9" s="5">
        <f t="shared" si="5"/>
        <v>448583.19167919015</v>
      </c>
    </row>
    <row r="10" spans="1:10" x14ac:dyDescent="0.25">
      <c r="A10">
        <v>6</v>
      </c>
      <c r="B10">
        <f t="shared" si="0"/>
        <v>6</v>
      </c>
      <c r="C10" s="5">
        <f t="shared" si="2"/>
        <v>448583.19167919015</v>
      </c>
      <c r="D10" s="5">
        <f t="shared" si="3"/>
        <v>0</v>
      </c>
      <c r="E10" s="4">
        <f t="shared" si="1"/>
        <v>448583.19167919015</v>
      </c>
      <c r="F10" s="5">
        <f>IF(C10=0,0,IF(I9+G10&lt;=Summary!$B$20,'Loan Sch - No Offset'!I9+G10,Summary!$B$20))</f>
        <v>628.21560806781815</v>
      </c>
      <c r="G10" s="4">
        <f>IF(E10&lt;=0,0,E10*Summary!$B$7/Summary!$B$10)</f>
        <v>344.20133361537859</v>
      </c>
      <c r="H10" s="5">
        <f t="shared" si="4"/>
        <v>284.01427445243957</v>
      </c>
      <c r="I10" s="5">
        <f t="shared" si="5"/>
        <v>448299.17740473768</v>
      </c>
    </row>
    <row r="11" spans="1:10" x14ac:dyDescent="0.25">
      <c r="A11">
        <v>7</v>
      </c>
      <c r="B11">
        <f t="shared" si="0"/>
        <v>7</v>
      </c>
      <c r="C11" s="5">
        <f t="shared" si="2"/>
        <v>448299.17740473768</v>
      </c>
      <c r="D11" s="5">
        <f t="shared" si="3"/>
        <v>0</v>
      </c>
      <c r="E11" s="4">
        <f t="shared" si="1"/>
        <v>448299.17740473768</v>
      </c>
      <c r="F11" s="5">
        <f>IF(C11=0,0,IF(I10+G11&lt;=Summary!$B$20,'Loan Sch - No Offset'!I10+G11,Summary!$B$20))</f>
        <v>628.21560806781815</v>
      </c>
      <c r="G11" s="4">
        <f>IF(E11&lt;=0,0,E11*Summary!$B$7/Summary!$B$10)</f>
        <v>343.98340727786604</v>
      </c>
      <c r="H11" s="5">
        <f t="shared" si="4"/>
        <v>284.23220078995212</v>
      </c>
      <c r="I11" s="5">
        <f t="shared" si="5"/>
        <v>448014.94520394772</v>
      </c>
    </row>
    <row r="12" spans="1:10" x14ac:dyDescent="0.25">
      <c r="A12">
        <v>8</v>
      </c>
      <c r="B12">
        <f t="shared" si="0"/>
        <v>8</v>
      </c>
      <c r="C12" s="5">
        <f t="shared" si="2"/>
        <v>448014.94520394772</v>
      </c>
      <c r="D12" s="5">
        <f t="shared" si="3"/>
        <v>0</v>
      </c>
      <c r="E12" s="4">
        <f t="shared" si="1"/>
        <v>448014.94520394772</v>
      </c>
      <c r="F12" s="5">
        <f>IF(C12=0,0,IF(I11+G12&lt;=Summary!$B$20,'Loan Sch - No Offset'!I11+G12,Summary!$B$20))</f>
        <v>628.21560806781815</v>
      </c>
      <c r="G12" s="4">
        <f>IF(E12&lt;=0,0,E12*Summary!$B$7/Summary!$B$10)</f>
        <v>343.76531372379839</v>
      </c>
      <c r="H12" s="5">
        <f t="shared" si="4"/>
        <v>284.45029434401977</v>
      </c>
      <c r="I12" s="5">
        <f t="shared" si="5"/>
        <v>447730.49490960367</v>
      </c>
    </row>
    <row r="13" spans="1:10" x14ac:dyDescent="0.25">
      <c r="A13">
        <v>9</v>
      </c>
      <c r="B13">
        <f t="shared" si="0"/>
        <v>9</v>
      </c>
      <c r="C13" s="5">
        <f t="shared" si="2"/>
        <v>447730.49490960367</v>
      </c>
      <c r="D13" s="5">
        <f t="shared" si="3"/>
        <v>0</v>
      </c>
      <c r="E13" s="4">
        <f t="shared" si="1"/>
        <v>447730.49490960367</v>
      </c>
      <c r="F13" s="5">
        <f>IF(C13=0,0,IF(I12+G13&lt;=Summary!$B$20,'Loan Sch - No Offset'!I12+G13,Summary!$B$20))</f>
        <v>628.21560806781815</v>
      </c>
      <c r="G13" s="4">
        <f>IF(E13&lt;=0,0,E13*Summary!$B$7/Summary!$B$10)</f>
        <v>343.54705282486896</v>
      </c>
      <c r="H13" s="5">
        <f t="shared" si="4"/>
        <v>284.6685552429492</v>
      </c>
      <c r="I13" s="5">
        <f t="shared" si="5"/>
        <v>447445.82635436073</v>
      </c>
    </row>
    <row r="14" spans="1:10" x14ac:dyDescent="0.25">
      <c r="A14">
        <v>10</v>
      </c>
      <c r="B14">
        <f t="shared" si="0"/>
        <v>10</v>
      </c>
      <c r="C14" s="5">
        <f t="shared" si="2"/>
        <v>447445.82635436073</v>
      </c>
      <c r="D14" s="5">
        <f t="shared" si="3"/>
        <v>0</v>
      </c>
      <c r="E14" s="4">
        <f t="shared" si="1"/>
        <v>447445.82635436073</v>
      </c>
      <c r="F14" s="5">
        <f>IF(C14=0,0,IF(I13+G14&lt;=Summary!$B$20,'Loan Sch - No Offset'!I13+G14,Summary!$B$20))</f>
        <v>628.21560806781815</v>
      </c>
      <c r="G14" s="4">
        <f>IF(E14&lt;=0,0,E14*Summary!$B$7/Summary!$B$10)</f>
        <v>343.3286244526729</v>
      </c>
      <c r="H14" s="5">
        <f t="shared" si="4"/>
        <v>284.88698361514525</v>
      </c>
      <c r="I14" s="5">
        <f t="shared" si="5"/>
        <v>447160.93937074556</v>
      </c>
    </row>
    <row r="15" spans="1:10" x14ac:dyDescent="0.25">
      <c r="A15">
        <v>11</v>
      </c>
      <c r="B15">
        <f t="shared" si="0"/>
        <v>11</v>
      </c>
      <c r="C15" s="5">
        <f t="shared" si="2"/>
        <v>447160.93937074556</v>
      </c>
      <c r="D15" s="5">
        <f t="shared" si="3"/>
        <v>0</v>
      </c>
      <c r="E15" s="4">
        <f t="shared" si="1"/>
        <v>447160.93937074556</v>
      </c>
      <c r="F15" s="5">
        <f>IF(C15=0,0,IF(I14+G15&lt;=Summary!$B$20,'Loan Sch - No Offset'!I14+G15,Summary!$B$20))</f>
        <v>628.21560806781815</v>
      </c>
      <c r="G15" s="4">
        <f>IF(E15&lt;=0,0,E15*Summary!$B$7/Summary!$B$10)</f>
        <v>343.11002847870662</v>
      </c>
      <c r="H15" s="5">
        <f t="shared" si="4"/>
        <v>285.10557958911153</v>
      </c>
      <c r="I15" s="5">
        <f t="shared" si="5"/>
        <v>446875.83379115647</v>
      </c>
    </row>
    <row r="16" spans="1:10" x14ac:dyDescent="0.25">
      <c r="A16">
        <v>12</v>
      </c>
      <c r="B16">
        <f t="shared" si="0"/>
        <v>12</v>
      </c>
      <c r="C16" s="5">
        <f t="shared" si="2"/>
        <v>446875.83379115647</v>
      </c>
      <c r="D16" s="5">
        <f t="shared" si="3"/>
        <v>0</v>
      </c>
      <c r="E16" s="4">
        <f t="shared" si="1"/>
        <v>446875.83379115647</v>
      </c>
      <c r="F16" s="5">
        <f>IF(C16=0,0,IF(I15+G16&lt;=Summary!$B$20,'Loan Sch - No Offset'!I15+G16,Summary!$B$20))</f>
        <v>628.21560806781815</v>
      </c>
      <c r="G16" s="4">
        <f>IF(E16&lt;=0,0,E16*Summary!$B$7/Summary!$B$10)</f>
        <v>342.89126477436815</v>
      </c>
      <c r="H16" s="5">
        <f t="shared" si="4"/>
        <v>285.32434329345</v>
      </c>
      <c r="I16" s="5">
        <f t="shared" si="5"/>
        <v>446590.50944786303</v>
      </c>
    </row>
    <row r="17" spans="1:9" x14ac:dyDescent="0.25">
      <c r="A17">
        <v>13</v>
      </c>
      <c r="B17">
        <f t="shared" si="0"/>
        <v>13</v>
      </c>
      <c r="C17" s="5">
        <f t="shared" si="2"/>
        <v>446590.50944786303</v>
      </c>
      <c r="D17" s="5">
        <f t="shared" si="3"/>
        <v>0</v>
      </c>
      <c r="E17" s="4">
        <f t="shared" si="1"/>
        <v>446590.50944786303</v>
      </c>
      <c r="F17" s="5">
        <f>IF(C17=0,0,IF(I16+G17&lt;=Summary!$B$20,'Loan Sch - No Offset'!I16+G17,Summary!$B$20))</f>
        <v>628.21560806781815</v>
      </c>
      <c r="G17" s="4">
        <f>IF(E17&lt;=0,0,E17*Summary!$B$7/Summary!$B$10)</f>
        <v>342.67233321095642</v>
      </c>
      <c r="H17" s="5">
        <f t="shared" si="4"/>
        <v>285.54327485686173</v>
      </c>
      <c r="I17" s="5">
        <f t="shared" si="5"/>
        <v>446304.96617300616</v>
      </c>
    </row>
    <row r="18" spans="1:9" x14ac:dyDescent="0.25">
      <c r="A18">
        <v>14</v>
      </c>
      <c r="B18">
        <f t="shared" si="0"/>
        <v>14</v>
      </c>
      <c r="C18" s="5">
        <f t="shared" si="2"/>
        <v>446304.96617300616</v>
      </c>
      <c r="D18" s="5">
        <f t="shared" si="3"/>
        <v>0</v>
      </c>
      <c r="E18" s="4">
        <f t="shared" si="1"/>
        <v>446304.96617300616</v>
      </c>
      <c r="F18" s="5">
        <f>IF(C18=0,0,IF(I17+G18&lt;=Summary!$B$20,'Loan Sch - No Offset'!I17+G18,Summary!$B$20))</f>
        <v>628.21560806781815</v>
      </c>
      <c r="G18" s="4">
        <f>IF(E18&lt;=0,0,E18*Summary!$B$7/Summary!$B$10)</f>
        <v>342.45323365967204</v>
      </c>
      <c r="H18" s="5">
        <f t="shared" si="4"/>
        <v>285.76237440814612</v>
      </c>
      <c r="I18" s="5">
        <f t="shared" si="5"/>
        <v>446019.20379859803</v>
      </c>
    </row>
    <row r="19" spans="1:9" x14ac:dyDescent="0.25">
      <c r="A19">
        <v>15</v>
      </c>
      <c r="B19">
        <f t="shared" si="0"/>
        <v>15</v>
      </c>
      <c r="C19" s="5">
        <f t="shared" si="2"/>
        <v>446019.20379859803</v>
      </c>
      <c r="D19" s="5">
        <f t="shared" si="3"/>
        <v>0</v>
      </c>
      <c r="E19" s="4">
        <f t="shared" si="1"/>
        <v>446019.20379859803</v>
      </c>
      <c r="F19" s="5">
        <f>IF(C19=0,0,IF(I18+G19&lt;=Summary!$B$20,'Loan Sch - No Offset'!I18+G19,Summary!$B$20))</f>
        <v>628.21560806781815</v>
      </c>
      <c r="G19" s="4">
        <f>IF(E19&lt;=0,0,E19*Summary!$B$7/Summary!$B$10)</f>
        <v>342.23396599161657</v>
      </c>
      <c r="H19" s="5">
        <f t="shared" si="4"/>
        <v>285.98164207620158</v>
      </c>
      <c r="I19" s="5">
        <f t="shared" si="5"/>
        <v>445733.22215652181</v>
      </c>
    </row>
    <row r="20" spans="1:9" x14ac:dyDescent="0.25">
      <c r="A20">
        <v>16</v>
      </c>
      <c r="B20">
        <f t="shared" si="0"/>
        <v>16</v>
      </c>
      <c r="C20" s="5">
        <f t="shared" si="2"/>
        <v>445733.22215652181</v>
      </c>
      <c r="D20" s="5">
        <f t="shared" si="3"/>
        <v>0</v>
      </c>
      <c r="E20" s="4">
        <f t="shared" si="1"/>
        <v>445733.22215652181</v>
      </c>
      <c r="F20" s="5">
        <f>IF(C20=0,0,IF(I19+G20&lt;=Summary!$B$20,'Loan Sch - No Offset'!I19+G20,Summary!$B$20))</f>
        <v>628.21560806781815</v>
      </c>
      <c r="G20" s="4">
        <f>IF(E20&lt;=0,0,E20*Summary!$B$7/Summary!$B$10)</f>
        <v>342.0145300777927</v>
      </c>
      <c r="H20" s="5">
        <f t="shared" si="4"/>
        <v>286.20107799002545</v>
      </c>
      <c r="I20" s="5">
        <f t="shared" si="5"/>
        <v>445447.0210785318</v>
      </c>
    </row>
    <row r="21" spans="1:9" x14ac:dyDescent="0.25">
      <c r="A21">
        <v>17</v>
      </c>
      <c r="B21">
        <f t="shared" si="0"/>
        <v>17</v>
      </c>
      <c r="C21" s="5">
        <f t="shared" si="2"/>
        <v>445447.0210785318</v>
      </c>
      <c r="D21" s="5">
        <f t="shared" si="3"/>
        <v>0</v>
      </c>
      <c r="E21" s="4">
        <f t="shared" si="1"/>
        <v>445447.0210785318</v>
      </c>
      <c r="F21" s="5">
        <f>IF(C21=0,0,IF(I20+G21&lt;=Summary!$B$20,'Loan Sch - No Offset'!I20+G21,Summary!$B$20))</f>
        <v>628.21560806781815</v>
      </c>
      <c r="G21" s="4">
        <f>IF(E21&lt;=0,0,E21*Summary!$B$7/Summary!$B$10)</f>
        <v>341.79492578910418</v>
      </c>
      <c r="H21" s="5">
        <f t="shared" si="4"/>
        <v>286.42068227871397</v>
      </c>
      <c r="I21" s="5">
        <f t="shared" si="5"/>
        <v>445160.60039625311</v>
      </c>
    </row>
    <row r="22" spans="1:9" x14ac:dyDescent="0.25">
      <c r="A22">
        <v>18</v>
      </c>
      <c r="B22">
        <f t="shared" si="0"/>
        <v>18</v>
      </c>
      <c r="C22" s="5">
        <f t="shared" si="2"/>
        <v>445160.60039625311</v>
      </c>
      <c r="D22" s="5">
        <f t="shared" si="3"/>
        <v>0</v>
      </c>
      <c r="E22" s="4">
        <f t="shared" si="1"/>
        <v>445160.60039625311</v>
      </c>
      <c r="F22" s="5">
        <f>IF(C22=0,0,IF(I21+G22&lt;=Summary!$B$20,'Loan Sch - No Offset'!I21+G22,Summary!$B$20))</f>
        <v>628.21560806781815</v>
      </c>
      <c r="G22" s="4">
        <f>IF(E22&lt;=0,0,E22*Summary!$B$7/Summary!$B$10)</f>
        <v>341.57515299635571</v>
      </c>
      <c r="H22" s="5">
        <f t="shared" si="4"/>
        <v>286.64045507146244</v>
      </c>
      <c r="I22" s="5">
        <f t="shared" si="5"/>
        <v>444873.95994118165</v>
      </c>
    </row>
    <row r="23" spans="1:9" x14ac:dyDescent="0.25">
      <c r="A23">
        <v>19</v>
      </c>
      <c r="B23">
        <f t="shared" si="0"/>
        <v>19</v>
      </c>
      <c r="C23" s="5">
        <f t="shared" si="2"/>
        <v>444873.95994118165</v>
      </c>
      <c r="D23" s="5">
        <f t="shared" si="3"/>
        <v>0</v>
      </c>
      <c r="E23" s="4">
        <f t="shared" si="1"/>
        <v>444873.95994118165</v>
      </c>
      <c r="F23" s="5">
        <f>IF(C23=0,0,IF(I22+G23&lt;=Summary!$B$20,'Loan Sch - No Offset'!I22+G23,Summary!$B$20))</f>
        <v>628.21560806781815</v>
      </c>
      <c r="G23" s="4">
        <f>IF(E23&lt;=0,0,E23*Summary!$B$7/Summary!$B$10)</f>
        <v>341.35521157025283</v>
      </c>
      <c r="H23" s="5">
        <f t="shared" si="4"/>
        <v>286.86039649756532</v>
      </c>
      <c r="I23" s="5">
        <f t="shared" si="5"/>
        <v>444587.09954468405</v>
      </c>
    </row>
    <row r="24" spans="1:9" x14ac:dyDescent="0.25">
      <c r="A24">
        <v>20</v>
      </c>
      <c r="B24">
        <f t="shared" si="0"/>
        <v>20</v>
      </c>
      <c r="C24" s="5">
        <f t="shared" si="2"/>
        <v>444587.09954468405</v>
      </c>
      <c r="D24" s="5">
        <f t="shared" si="3"/>
        <v>0</v>
      </c>
      <c r="E24" s="4">
        <f t="shared" si="1"/>
        <v>444587.09954468405</v>
      </c>
      <c r="F24" s="5">
        <f>IF(C24=0,0,IF(I23+G24&lt;=Summary!$B$20,'Loan Sch - No Offset'!I23+G24,Summary!$B$20))</f>
        <v>628.21560806781815</v>
      </c>
      <c r="G24" s="4">
        <f>IF(E24&lt;=0,0,E24*Summary!$B$7/Summary!$B$10)</f>
        <v>341.1351013814018</v>
      </c>
      <c r="H24" s="5">
        <f t="shared" si="4"/>
        <v>287.08050668641636</v>
      </c>
      <c r="I24" s="5">
        <f t="shared" si="5"/>
        <v>444300.01903799764</v>
      </c>
    </row>
    <row r="25" spans="1:9" x14ac:dyDescent="0.25">
      <c r="A25">
        <v>21</v>
      </c>
      <c r="B25">
        <f t="shared" si="0"/>
        <v>21</v>
      </c>
      <c r="C25" s="5">
        <f t="shared" si="2"/>
        <v>444300.01903799764</v>
      </c>
      <c r="D25" s="5">
        <f t="shared" si="3"/>
        <v>0</v>
      </c>
      <c r="E25" s="4">
        <f t="shared" si="1"/>
        <v>444300.01903799764</v>
      </c>
      <c r="F25" s="5">
        <f>IF(C25=0,0,IF(I24+G25&lt;=Summary!$B$20,'Loan Sch - No Offset'!I24+G25,Summary!$B$20))</f>
        <v>628.21560806781815</v>
      </c>
      <c r="G25" s="4">
        <f>IF(E25&lt;=0,0,E25*Summary!$B$7/Summary!$B$10)</f>
        <v>340.91482230030971</v>
      </c>
      <c r="H25" s="5">
        <f t="shared" si="4"/>
        <v>287.30078576750844</v>
      </c>
      <c r="I25" s="5">
        <f t="shared" si="5"/>
        <v>444012.71825223014</v>
      </c>
    </row>
    <row r="26" spans="1:9" x14ac:dyDescent="0.25">
      <c r="A26">
        <v>22</v>
      </c>
      <c r="B26">
        <f t="shared" si="0"/>
        <v>22</v>
      </c>
      <c r="C26" s="5">
        <f t="shared" si="2"/>
        <v>444012.71825223014</v>
      </c>
      <c r="D26" s="5">
        <f t="shared" si="3"/>
        <v>0</v>
      </c>
      <c r="E26" s="4">
        <f t="shared" si="1"/>
        <v>444012.71825223014</v>
      </c>
      <c r="F26" s="5">
        <f>IF(C26=0,0,IF(I25+G26&lt;=Summary!$B$20,'Loan Sch - No Offset'!I25+G26,Summary!$B$20))</f>
        <v>628.21560806781815</v>
      </c>
      <c r="G26" s="4">
        <f>IF(E26&lt;=0,0,E26*Summary!$B$7/Summary!$B$10)</f>
        <v>340.69437419738426</v>
      </c>
      <c r="H26" s="5">
        <f t="shared" si="4"/>
        <v>287.52123387043389</v>
      </c>
      <c r="I26" s="5">
        <f t="shared" si="5"/>
        <v>443725.19701835973</v>
      </c>
    </row>
    <row r="27" spans="1:9" x14ac:dyDescent="0.25">
      <c r="A27">
        <v>23</v>
      </c>
      <c r="B27">
        <f t="shared" si="0"/>
        <v>23</v>
      </c>
      <c r="C27" s="5">
        <f t="shared" si="2"/>
        <v>443725.19701835973</v>
      </c>
      <c r="D27" s="5">
        <f t="shared" si="3"/>
        <v>0</v>
      </c>
      <c r="E27" s="4">
        <f t="shared" si="1"/>
        <v>443725.19701835973</v>
      </c>
      <c r="F27" s="5">
        <f>IF(C27=0,0,IF(I26+G27&lt;=Summary!$B$20,'Loan Sch - No Offset'!I26+G27,Summary!$B$20))</f>
        <v>628.21560806781815</v>
      </c>
      <c r="G27" s="4">
        <f>IF(E27&lt;=0,0,E27*Summary!$B$7/Summary!$B$10)</f>
        <v>340.47375694293373</v>
      </c>
      <c r="H27" s="5">
        <f t="shared" si="4"/>
        <v>287.74185112488442</v>
      </c>
      <c r="I27" s="5">
        <f t="shared" si="5"/>
        <v>443437.45516723482</v>
      </c>
    </row>
    <row r="28" spans="1:9" x14ac:dyDescent="0.25">
      <c r="A28">
        <v>24</v>
      </c>
      <c r="B28">
        <f t="shared" si="0"/>
        <v>24</v>
      </c>
      <c r="C28" s="5">
        <f t="shared" si="2"/>
        <v>443437.45516723482</v>
      </c>
      <c r="D28" s="5">
        <f t="shared" si="3"/>
        <v>0</v>
      </c>
      <c r="E28" s="4">
        <f t="shared" si="1"/>
        <v>443437.45516723482</v>
      </c>
      <c r="F28" s="5">
        <f>IF(C28=0,0,IF(I27+G28&lt;=Summary!$B$20,'Loan Sch - No Offset'!I27+G28,Summary!$B$20))</f>
        <v>628.21560806781815</v>
      </c>
      <c r="G28" s="4">
        <f>IF(E28&lt;=0,0,E28*Summary!$B$7/Summary!$B$10)</f>
        <v>340.25297040716669</v>
      </c>
      <c r="H28" s="5">
        <f t="shared" si="4"/>
        <v>287.96263766065147</v>
      </c>
      <c r="I28" s="5">
        <f t="shared" si="5"/>
        <v>443149.49252957414</v>
      </c>
    </row>
    <row r="29" spans="1:9" x14ac:dyDescent="0.25">
      <c r="A29">
        <v>25</v>
      </c>
      <c r="B29">
        <f t="shared" si="0"/>
        <v>25</v>
      </c>
      <c r="C29" s="5">
        <f t="shared" si="2"/>
        <v>443149.49252957414</v>
      </c>
      <c r="D29" s="5">
        <f t="shared" si="3"/>
        <v>0</v>
      </c>
      <c r="E29" s="4">
        <f t="shared" si="1"/>
        <v>443149.49252957414</v>
      </c>
      <c r="F29" s="5">
        <f>IF(C29=0,0,IF(I28+G29&lt;=Summary!$B$20,'Loan Sch - No Offset'!I28+G29,Summary!$B$20))</f>
        <v>628.21560806781815</v>
      </c>
      <c r="G29" s="4">
        <f>IF(E29&lt;=0,0,E29*Summary!$B$7/Summary!$B$10)</f>
        <v>340.03201446019244</v>
      </c>
      <c r="H29" s="5">
        <f t="shared" si="4"/>
        <v>288.18359360762571</v>
      </c>
      <c r="I29" s="5">
        <f t="shared" si="5"/>
        <v>442861.30893596652</v>
      </c>
    </row>
    <row r="30" spans="1:9" x14ac:dyDescent="0.25">
      <c r="A30">
        <v>26</v>
      </c>
      <c r="B30">
        <f t="shared" si="0"/>
        <v>26</v>
      </c>
      <c r="C30" s="5">
        <f t="shared" si="2"/>
        <v>442861.30893596652</v>
      </c>
      <c r="D30" s="5">
        <f t="shared" si="3"/>
        <v>0</v>
      </c>
      <c r="E30" s="4">
        <f t="shared" si="1"/>
        <v>442861.30893596652</v>
      </c>
      <c r="F30" s="5">
        <f>IF(C30=0,0,IF(I29+G30&lt;=Summary!$B$20,'Loan Sch - No Offset'!I29+G30,Summary!$B$20))</f>
        <v>628.21560806781815</v>
      </c>
      <c r="G30" s="4">
        <f>IF(E30&lt;=0,0,E30*Summary!$B$7/Summary!$B$10)</f>
        <v>339.81088897202039</v>
      </c>
      <c r="H30" s="5">
        <f t="shared" si="4"/>
        <v>288.40471909579776</v>
      </c>
      <c r="I30" s="5">
        <f t="shared" si="5"/>
        <v>442572.90421687072</v>
      </c>
    </row>
    <row r="31" spans="1:9" x14ac:dyDescent="0.25">
      <c r="A31">
        <v>27</v>
      </c>
      <c r="B31">
        <f t="shared" si="0"/>
        <v>27</v>
      </c>
      <c r="C31" s="5">
        <f t="shared" si="2"/>
        <v>442572.90421687072</v>
      </c>
      <c r="D31" s="5">
        <f t="shared" si="3"/>
        <v>0</v>
      </c>
      <c r="E31" s="4">
        <f t="shared" si="1"/>
        <v>442572.90421687072</v>
      </c>
      <c r="F31" s="5">
        <f>IF(C31=0,0,IF(I30+G31&lt;=Summary!$B$20,'Loan Sch - No Offset'!I30+G31,Summary!$B$20))</f>
        <v>628.21560806781815</v>
      </c>
      <c r="G31" s="4">
        <f>IF(E31&lt;=0,0,E31*Summary!$B$7/Summary!$B$10)</f>
        <v>339.58959381256039</v>
      </c>
      <c r="H31" s="5">
        <f t="shared" si="4"/>
        <v>288.62601425525776</v>
      </c>
      <c r="I31" s="5">
        <f t="shared" si="5"/>
        <v>442284.27820261545</v>
      </c>
    </row>
    <row r="32" spans="1:9" x14ac:dyDescent="0.25">
      <c r="A32">
        <v>28</v>
      </c>
      <c r="B32">
        <f t="shared" si="0"/>
        <v>28</v>
      </c>
      <c r="C32" s="5">
        <f t="shared" si="2"/>
        <v>442284.27820261545</v>
      </c>
      <c r="D32" s="5">
        <f t="shared" si="3"/>
        <v>0</v>
      </c>
      <c r="E32" s="4">
        <f t="shared" si="1"/>
        <v>442284.27820261545</v>
      </c>
      <c r="F32" s="5">
        <f>IF(C32=0,0,IF(I31+G32&lt;=Summary!$B$20,'Loan Sch - No Offset'!I31+G32,Summary!$B$20))</f>
        <v>628.21560806781815</v>
      </c>
      <c r="G32" s="4">
        <f>IF(E32&lt;=0,0,E32*Summary!$B$7/Summary!$B$10)</f>
        <v>339.3681288516222</v>
      </c>
      <c r="H32" s="5">
        <f t="shared" si="4"/>
        <v>288.84747921619595</v>
      </c>
      <c r="I32" s="5">
        <f t="shared" si="5"/>
        <v>441995.43072339927</v>
      </c>
    </row>
    <row r="33" spans="1:9" x14ac:dyDescent="0.25">
      <c r="A33">
        <v>29</v>
      </c>
      <c r="B33">
        <f t="shared" si="0"/>
        <v>29</v>
      </c>
      <c r="C33" s="5">
        <f t="shared" si="2"/>
        <v>441995.43072339927</v>
      </c>
      <c r="D33" s="5">
        <f t="shared" si="3"/>
        <v>0</v>
      </c>
      <c r="E33" s="4">
        <f t="shared" si="1"/>
        <v>441995.43072339927</v>
      </c>
      <c r="F33" s="5">
        <f>IF(C33=0,0,IF(I32+G33&lt;=Summary!$B$20,'Loan Sch - No Offset'!I32+G33,Summary!$B$20))</f>
        <v>628.21560806781815</v>
      </c>
      <c r="G33" s="4">
        <f>IF(E33&lt;=0,0,E33*Summary!$B$7/Summary!$B$10)</f>
        <v>339.14649395891598</v>
      </c>
      <c r="H33" s="5">
        <f t="shared" si="4"/>
        <v>289.06911410890217</v>
      </c>
      <c r="I33" s="5">
        <f t="shared" si="5"/>
        <v>441706.36160929035</v>
      </c>
    </row>
    <row r="34" spans="1:9" x14ac:dyDescent="0.25">
      <c r="A34">
        <v>30</v>
      </c>
      <c r="B34">
        <f t="shared" si="0"/>
        <v>30</v>
      </c>
      <c r="C34" s="5">
        <f t="shared" si="2"/>
        <v>441706.36160929035</v>
      </c>
      <c r="D34" s="5">
        <f t="shared" si="3"/>
        <v>0</v>
      </c>
      <c r="E34" s="4">
        <f t="shared" si="1"/>
        <v>441706.36160929035</v>
      </c>
      <c r="F34" s="5">
        <f>IF(C34=0,0,IF(I33+G34&lt;=Summary!$B$20,'Loan Sch - No Offset'!I33+G34,Summary!$B$20))</f>
        <v>628.21560806781815</v>
      </c>
      <c r="G34" s="4">
        <f>IF(E34&lt;=0,0,E34*Summary!$B$7/Summary!$B$10)</f>
        <v>338.92468900405163</v>
      </c>
      <c r="H34" s="5">
        <f t="shared" si="4"/>
        <v>289.29091906376652</v>
      </c>
      <c r="I34" s="5">
        <f t="shared" si="5"/>
        <v>441417.07069022657</v>
      </c>
    </row>
    <row r="35" spans="1:9" x14ac:dyDescent="0.25">
      <c r="A35">
        <v>31</v>
      </c>
      <c r="B35">
        <f t="shared" si="0"/>
        <v>31</v>
      </c>
      <c r="C35" s="5">
        <f t="shared" si="2"/>
        <v>441417.07069022657</v>
      </c>
      <c r="D35" s="5">
        <f t="shared" si="3"/>
        <v>0</v>
      </c>
      <c r="E35" s="4">
        <f t="shared" si="1"/>
        <v>441417.07069022657</v>
      </c>
      <c r="F35" s="5">
        <f>IF(C35=0,0,IF(I34+G35&lt;=Summary!$B$20,'Loan Sch - No Offset'!I34+G35,Summary!$B$20))</f>
        <v>628.21560806781815</v>
      </c>
      <c r="G35" s="4">
        <f>IF(E35&lt;=0,0,E35*Summary!$B$7/Summary!$B$10)</f>
        <v>338.70271385653916</v>
      </c>
      <c r="H35" s="5">
        <f t="shared" si="4"/>
        <v>289.51289421127899</v>
      </c>
      <c r="I35" s="5">
        <f t="shared" si="5"/>
        <v>441127.55779601529</v>
      </c>
    </row>
    <row r="36" spans="1:9" x14ac:dyDescent="0.25">
      <c r="A36">
        <v>32</v>
      </c>
      <c r="B36">
        <f t="shared" si="0"/>
        <v>32</v>
      </c>
      <c r="C36" s="5">
        <f t="shared" si="2"/>
        <v>441127.55779601529</v>
      </c>
      <c r="D36" s="5">
        <f t="shared" si="3"/>
        <v>0</v>
      </c>
      <c r="E36" s="4">
        <f t="shared" si="1"/>
        <v>441127.55779601529</v>
      </c>
      <c r="F36" s="5">
        <f>IF(C36=0,0,IF(I35+G36&lt;=Summary!$B$20,'Loan Sch - No Offset'!I35+G36,Summary!$B$20))</f>
        <v>628.21560806781815</v>
      </c>
      <c r="G36" s="4">
        <f>IF(E36&lt;=0,0,E36*Summary!$B$7/Summary!$B$10)</f>
        <v>338.48056838578862</v>
      </c>
      <c r="H36" s="5">
        <f t="shared" si="4"/>
        <v>289.73503968202954</v>
      </c>
      <c r="I36" s="5">
        <f t="shared" si="5"/>
        <v>440837.82275633328</v>
      </c>
    </row>
    <row r="37" spans="1:9" x14ac:dyDescent="0.25">
      <c r="A37">
        <v>33</v>
      </c>
      <c r="B37">
        <f t="shared" si="0"/>
        <v>33</v>
      </c>
      <c r="C37" s="5">
        <f t="shared" si="2"/>
        <v>440837.82275633328</v>
      </c>
      <c r="D37" s="5">
        <f t="shared" si="3"/>
        <v>0</v>
      </c>
      <c r="E37" s="4">
        <f t="shared" si="1"/>
        <v>440837.82275633328</v>
      </c>
      <c r="F37" s="5">
        <f>IF(C37=0,0,IF(I36+G37&lt;=Summary!$B$20,'Loan Sch - No Offset'!I36+G37,Summary!$B$20))</f>
        <v>628.21560806781815</v>
      </c>
      <c r="G37" s="4">
        <f>IF(E37&lt;=0,0,E37*Summary!$B$7/Summary!$B$10)</f>
        <v>338.25825246110952</v>
      </c>
      <c r="H37" s="5">
        <f t="shared" si="4"/>
        <v>289.95735560670863</v>
      </c>
      <c r="I37" s="5">
        <f t="shared" si="5"/>
        <v>440547.86540072656</v>
      </c>
    </row>
    <row r="38" spans="1:9" x14ac:dyDescent="0.25">
      <c r="A38">
        <v>34</v>
      </c>
      <c r="B38">
        <f t="shared" si="0"/>
        <v>34</v>
      </c>
      <c r="C38" s="5">
        <f t="shared" si="2"/>
        <v>440547.86540072656</v>
      </c>
      <c r="D38" s="5">
        <f t="shared" si="3"/>
        <v>0</v>
      </c>
      <c r="E38" s="4">
        <f t="shared" si="1"/>
        <v>440547.86540072656</v>
      </c>
      <c r="F38" s="5">
        <f>IF(C38=0,0,IF(I37+G38&lt;=Summary!$B$20,'Loan Sch - No Offset'!I37+G38,Summary!$B$20))</f>
        <v>628.21560806781815</v>
      </c>
      <c r="G38" s="4">
        <f>IF(E38&lt;=0,0,E38*Summary!$B$7/Summary!$B$10)</f>
        <v>338.03576595171131</v>
      </c>
      <c r="H38" s="5">
        <f t="shared" si="4"/>
        <v>290.17984211610684</v>
      </c>
      <c r="I38" s="5">
        <f t="shared" si="5"/>
        <v>440257.68555861048</v>
      </c>
    </row>
    <row r="39" spans="1:9" x14ac:dyDescent="0.25">
      <c r="A39">
        <v>35</v>
      </c>
      <c r="B39">
        <f t="shared" si="0"/>
        <v>35</v>
      </c>
      <c r="C39" s="5">
        <f t="shared" si="2"/>
        <v>440257.68555861048</v>
      </c>
      <c r="D39" s="5">
        <f t="shared" si="3"/>
        <v>0</v>
      </c>
      <c r="E39" s="4">
        <f t="shared" si="1"/>
        <v>440257.68555861048</v>
      </c>
      <c r="F39" s="5">
        <f>IF(C39=0,0,IF(I38+G39&lt;=Summary!$B$20,'Loan Sch - No Offset'!I38+G39,Summary!$B$20))</f>
        <v>628.21560806781815</v>
      </c>
      <c r="G39" s="4">
        <f>IF(E39&lt;=0,0,E39*Summary!$B$7/Summary!$B$10)</f>
        <v>337.81310872670298</v>
      </c>
      <c r="H39" s="5">
        <f t="shared" si="4"/>
        <v>290.40249934111517</v>
      </c>
      <c r="I39" s="5">
        <f t="shared" si="5"/>
        <v>439967.28305926936</v>
      </c>
    </row>
    <row r="40" spans="1:9" x14ac:dyDescent="0.25">
      <c r="A40">
        <v>36</v>
      </c>
      <c r="B40">
        <f t="shared" si="0"/>
        <v>36</v>
      </c>
      <c r="C40" s="5">
        <f t="shared" si="2"/>
        <v>439967.28305926936</v>
      </c>
      <c r="D40" s="5">
        <f t="shared" si="3"/>
        <v>0</v>
      </c>
      <c r="E40" s="4">
        <f t="shared" si="1"/>
        <v>439967.28305926936</v>
      </c>
      <c r="F40" s="5">
        <f>IF(C40=0,0,IF(I39+G40&lt;=Summary!$B$20,'Loan Sch - No Offset'!I39+G40,Summary!$B$20))</f>
        <v>628.21560806781815</v>
      </c>
      <c r="G40" s="4">
        <f>IF(E40&lt;=0,0,E40*Summary!$B$7/Summary!$B$10)</f>
        <v>337.59028065509324</v>
      </c>
      <c r="H40" s="5">
        <f t="shared" si="4"/>
        <v>290.62532741272491</v>
      </c>
      <c r="I40" s="5">
        <f t="shared" si="5"/>
        <v>439676.65773185663</v>
      </c>
    </row>
    <row r="41" spans="1:9" x14ac:dyDescent="0.25">
      <c r="A41">
        <v>37</v>
      </c>
      <c r="B41">
        <f t="shared" si="0"/>
        <v>37</v>
      </c>
      <c r="C41" s="5">
        <f t="shared" si="2"/>
        <v>439676.65773185663</v>
      </c>
      <c r="D41" s="5">
        <f t="shared" si="3"/>
        <v>0</v>
      </c>
      <c r="E41" s="4">
        <f t="shared" si="1"/>
        <v>439676.65773185663</v>
      </c>
      <c r="F41" s="5">
        <f>IF(C41=0,0,IF(I40+G41&lt;=Summary!$B$20,'Loan Sch - No Offset'!I40+G41,Summary!$B$20))</f>
        <v>628.21560806781815</v>
      </c>
      <c r="G41" s="4">
        <f>IF(E41&lt;=0,0,E41*Summary!$B$7/Summary!$B$10)</f>
        <v>337.36728160578997</v>
      </c>
      <c r="H41" s="5">
        <f t="shared" si="4"/>
        <v>290.84832646202818</v>
      </c>
      <c r="I41" s="5">
        <f t="shared" si="5"/>
        <v>439385.8094053946</v>
      </c>
    </row>
    <row r="42" spans="1:9" x14ac:dyDescent="0.25">
      <c r="A42">
        <v>38</v>
      </c>
      <c r="B42">
        <f t="shared" si="0"/>
        <v>38</v>
      </c>
      <c r="C42" s="5">
        <f t="shared" si="2"/>
        <v>439385.8094053946</v>
      </c>
      <c r="D42" s="5">
        <f t="shared" si="3"/>
        <v>0</v>
      </c>
      <c r="E42" s="4">
        <f t="shared" si="1"/>
        <v>439385.8094053946</v>
      </c>
      <c r="F42" s="5">
        <f>IF(C42=0,0,IF(I41+G42&lt;=Summary!$B$20,'Loan Sch - No Offset'!I41+G42,Summary!$B$20))</f>
        <v>628.21560806781815</v>
      </c>
      <c r="G42" s="4">
        <f>IF(E42&lt;=0,0,E42*Summary!$B$7/Summary!$B$10)</f>
        <v>337.14411144760084</v>
      </c>
      <c r="H42" s="5">
        <f t="shared" si="4"/>
        <v>291.07149662021732</v>
      </c>
      <c r="I42" s="5">
        <f t="shared" si="5"/>
        <v>439094.7379087744</v>
      </c>
    </row>
    <row r="43" spans="1:9" x14ac:dyDescent="0.25">
      <c r="A43">
        <v>39</v>
      </c>
      <c r="B43">
        <f t="shared" si="0"/>
        <v>39</v>
      </c>
      <c r="C43" s="5">
        <f t="shared" si="2"/>
        <v>439094.7379087744</v>
      </c>
      <c r="D43" s="5">
        <f t="shared" si="3"/>
        <v>0</v>
      </c>
      <c r="E43" s="4">
        <f t="shared" si="1"/>
        <v>439094.7379087744</v>
      </c>
      <c r="F43" s="5">
        <f>IF(C43=0,0,IF(I42+G43&lt;=Summary!$B$20,'Loan Sch - No Offset'!I42+G43,Summary!$B$20))</f>
        <v>628.21560806781815</v>
      </c>
      <c r="G43" s="4">
        <f>IF(E43&lt;=0,0,E43*Summary!$B$7/Summary!$B$10)</f>
        <v>336.9207700492326</v>
      </c>
      <c r="H43" s="5">
        <f t="shared" si="4"/>
        <v>291.29483801858555</v>
      </c>
      <c r="I43" s="5">
        <f t="shared" si="5"/>
        <v>438803.44307075581</v>
      </c>
    </row>
    <row r="44" spans="1:9" x14ac:dyDescent="0.25">
      <c r="A44">
        <v>40</v>
      </c>
      <c r="B44">
        <f t="shared" si="0"/>
        <v>40</v>
      </c>
      <c r="C44" s="5">
        <f t="shared" si="2"/>
        <v>438803.44307075581</v>
      </c>
      <c r="D44" s="5">
        <f t="shared" si="3"/>
        <v>0</v>
      </c>
      <c r="E44" s="4">
        <f t="shared" si="1"/>
        <v>438803.44307075581</v>
      </c>
      <c r="F44" s="5">
        <f>IF(C44=0,0,IF(I43+G44&lt;=Summary!$B$20,'Loan Sch - No Offset'!I43+G44,Summary!$B$20))</f>
        <v>628.21560806781815</v>
      </c>
      <c r="G44" s="4">
        <f>IF(E44&lt;=0,0,E44*Summary!$B$7/Summary!$B$10)</f>
        <v>336.69725727929142</v>
      </c>
      <c r="H44" s="5">
        <f t="shared" si="4"/>
        <v>291.51835078852673</v>
      </c>
      <c r="I44" s="5">
        <f t="shared" si="5"/>
        <v>438511.9247199673</v>
      </c>
    </row>
    <row r="45" spans="1:9" x14ac:dyDescent="0.25">
      <c r="A45">
        <v>41</v>
      </c>
      <c r="B45">
        <f t="shared" si="0"/>
        <v>41</v>
      </c>
      <c r="C45" s="5">
        <f t="shared" si="2"/>
        <v>438511.9247199673</v>
      </c>
      <c r="D45" s="5">
        <f t="shared" si="3"/>
        <v>0</v>
      </c>
      <c r="E45" s="4">
        <f t="shared" si="1"/>
        <v>438511.9247199673</v>
      </c>
      <c r="F45" s="5">
        <f>IF(C45=0,0,IF(I44+G45&lt;=Summary!$B$20,'Loan Sch - No Offset'!I44+G45,Summary!$B$20))</f>
        <v>628.21560806781815</v>
      </c>
      <c r="G45" s="4">
        <f>IF(E45&lt;=0,0,E45*Summary!$B$7/Summary!$B$10)</f>
        <v>336.47357300628261</v>
      </c>
      <c r="H45" s="5">
        <f t="shared" si="4"/>
        <v>291.74203506153555</v>
      </c>
      <c r="I45" s="5">
        <f t="shared" si="5"/>
        <v>438220.18268490577</v>
      </c>
    </row>
    <row r="46" spans="1:9" x14ac:dyDescent="0.25">
      <c r="A46">
        <v>42</v>
      </c>
      <c r="B46">
        <f t="shared" si="0"/>
        <v>42</v>
      </c>
      <c r="C46" s="5">
        <f t="shared" si="2"/>
        <v>438220.18268490577</v>
      </c>
      <c r="D46" s="5">
        <f t="shared" si="3"/>
        <v>0</v>
      </c>
      <c r="E46" s="4">
        <f t="shared" si="1"/>
        <v>438220.18268490577</v>
      </c>
      <c r="F46" s="5">
        <f>IF(C46=0,0,IF(I45+G46&lt;=Summary!$B$20,'Loan Sch - No Offset'!I45+G46,Summary!$B$20))</f>
        <v>628.21560806781815</v>
      </c>
      <c r="G46" s="4">
        <f>IF(E46&lt;=0,0,E46*Summary!$B$7/Summary!$B$10)</f>
        <v>336.2497170986104</v>
      </c>
      <c r="H46" s="5">
        <f t="shared" si="4"/>
        <v>291.96589096920775</v>
      </c>
      <c r="I46" s="5">
        <f t="shared" si="5"/>
        <v>437928.21679393656</v>
      </c>
    </row>
    <row r="47" spans="1:9" x14ac:dyDescent="0.25">
      <c r="A47">
        <v>43</v>
      </c>
      <c r="B47">
        <f t="shared" si="0"/>
        <v>43</v>
      </c>
      <c r="C47" s="5">
        <f t="shared" si="2"/>
        <v>437928.21679393656</v>
      </c>
      <c r="D47" s="5">
        <f t="shared" si="3"/>
        <v>0</v>
      </c>
      <c r="E47" s="4">
        <f t="shared" si="1"/>
        <v>437928.21679393656</v>
      </c>
      <c r="F47" s="5">
        <f>IF(C47=0,0,IF(I46+G47&lt;=Summary!$B$20,'Loan Sch - No Offset'!I46+G47,Summary!$B$20))</f>
        <v>628.21560806781815</v>
      </c>
      <c r="G47" s="4">
        <f>IF(E47&lt;=0,0,E47*Summary!$B$7/Summary!$B$10)</f>
        <v>336.02568942457822</v>
      </c>
      <c r="H47" s="5">
        <f t="shared" si="4"/>
        <v>292.18991864323993</v>
      </c>
      <c r="I47" s="5">
        <f t="shared" si="5"/>
        <v>437636.02687529335</v>
      </c>
    </row>
    <row r="48" spans="1:9" x14ac:dyDescent="0.25">
      <c r="A48">
        <v>44</v>
      </c>
      <c r="B48">
        <f t="shared" si="0"/>
        <v>44</v>
      </c>
      <c r="C48" s="5">
        <f t="shared" si="2"/>
        <v>437636.02687529335</v>
      </c>
      <c r="D48" s="5">
        <f t="shared" si="3"/>
        <v>0</v>
      </c>
      <c r="E48" s="4">
        <f t="shared" si="1"/>
        <v>437636.02687529335</v>
      </c>
      <c r="F48" s="5">
        <f>IF(C48=0,0,IF(I47+G48&lt;=Summary!$B$20,'Loan Sch - No Offset'!I47+G48,Summary!$B$20))</f>
        <v>628.21560806781815</v>
      </c>
      <c r="G48" s="4">
        <f>IF(E48&lt;=0,0,E48*Summary!$B$7/Summary!$B$10)</f>
        <v>335.80148985238856</v>
      </c>
      <c r="H48" s="5">
        <f t="shared" si="4"/>
        <v>292.4141182154296</v>
      </c>
      <c r="I48" s="5">
        <f t="shared" si="5"/>
        <v>437343.61275707791</v>
      </c>
    </row>
    <row r="49" spans="1:9" x14ac:dyDescent="0.25">
      <c r="A49">
        <v>45</v>
      </c>
      <c r="B49">
        <f t="shared" si="0"/>
        <v>45</v>
      </c>
      <c r="C49" s="5">
        <f t="shared" si="2"/>
        <v>437343.61275707791</v>
      </c>
      <c r="D49" s="5">
        <f t="shared" si="3"/>
        <v>0</v>
      </c>
      <c r="E49" s="4">
        <f t="shared" si="1"/>
        <v>437343.61275707791</v>
      </c>
      <c r="F49" s="5">
        <f>IF(C49=0,0,IF(I48+G49&lt;=Summary!$B$20,'Loan Sch - No Offset'!I48+G49,Summary!$B$20))</f>
        <v>628.21560806781815</v>
      </c>
      <c r="G49" s="4">
        <f>IF(E49&lt;=0,0,E49*Summary!$B$7/Summary!$B$10)</f>
        <v>335.57711825014246</v>
      </c>
      <c r="H49" s="5">
        <f t="shared" si="4"/>
        <v>292.63848981767569</v>
      </c>
      <c r="I49" s="5">
        <f t="shared" si="5"/>
        <v>437050.97426726023</v>
      </c>
    </row>
    <row r="50" spans="1:9" x14ac:dyDescent="0.25">
      <c r="A50">
        <v>46</v>
      </c>
      <c r="B50">
        <f t="shared" si="0"/>
        <v>46</v>
      </c>
      <c r="C50" s="5">
        <f t="shared" si="2"/>
        <v>437050.97426726023</v>
      </c>
      <c r="D50" s="5">
        <f t="shared" si="3"/>
        <v>0</v>
      </c>
      <c r="E50" s="4">
        <f t="shared" si="1"/>
        <v>437050.97426726023</v>
      </c>
      <c r="F50" s="5">
        <f>IF(C50=0,0,IF(I49+G50&lt;=Summary!$B$20,'Loan Sch - No Offset'!I49+G50,Summary!$B$20))</f>
        <v>628.21560806781815</v>
      </c>
      <c r="G50" s="4">
        <f>IF(E50&lt;=0,0,E50*Summary!$B$7/Summary!$B$10)</f>
        <v>335.35257448584008</v>
      </c>
      <c r="H50" s="5">
        <f t="shared" si="4"/>
        <v>292.86303358197807</v>
      </c>
      <c r="I50" s="5">
        <f t="shared" si="5"/>
        <v>436758.11123367824</v>
      </c>
    </row>
    <row r="51" spans="1:9" x14ac:dyDescent="0.25">
      <c r="A51">
        <v>47</v>
      </c>
      <c r="B51">
        <f t="shared" si="0"/>
        <v>47</v>
      </c>
      <c r="C51" s="5">
        <f t="shared" si="2"/>
        <v>436758.11123367824</v>
      </c>
      <c r="D51" s="5">
        <f t="shared" si="3"/>
        <v>0</v>
      </c>
      <c r="E51" s="4">
        <f t="shared" si="1"/>
        <v>436758.11123367824</v>
      </c>
      <c r="F51" s="5">
        <f>IF(C51=0,0,IF(I50+G51&lt;=Summary!$B$20,'Loan Sch - No Offset'!I50+G51,Summary!$B$20))</f>
        <v>628.21560806781815</v>
      </c>
      <c r="G51" s="4">
        <f>IF(E51&lt;=0,0,E51*Summary!$B$7/Summary!$B$10)</f>
        <v>335.12785842737998</v>
      </c>
      <c r="H51" s="5">
        <f t="shared" si="4"/>
        <v>293.08774964043818</v>
      </c>
      <c r="I51" s="5">
        <f t="shared" si="5"/>
        <v>436465.02348403778</v>
      </c>
    </row>
    <row r="52" spans="1:9" x14ac:dyDescent="0.25">
      <c r="A52">
        <v>48</v>
      </c>
      <c r="B52">
        <f t="shared" si="0"/>
        <v>48</v>
      </c>
      <c r="C52" s="5">
        <f t="shared" si="2"/>
        <v>436465.02348403778</v>
      </c>
      <c r="D52" s="5">
        <f t="shared" si="3"/>
        <v>0</v>
      </c>
      <c r="E52" s="4">
        <f t="shared" si="1"/>
        <v>436465.02348403778</v>
      </c>
      <c r="F52" s="5">
        <f>IF(C52=0,0,IF(I51+G52&lt;=Summary!$B$20,'Loan Sch - No Offset'!I51+G52,Summary!$B$20))</f>
        <v>628.21560806781815</v>
      </c>
      <c r="G52" s="4">
        <f>IF(E52&lt;=0,0,E52*Summary!$B$7/Summary!$B$10)</f>
        <v>334.90296994255976</v>
      </c>
      <c r="H52" s="5">
        <f t="shared" si="4"/>
        <v>293.31263812525839</v>
      </c>
      <c r="I52" s="5">
        <f t="shared" si="5"/>
        <v>436171.71084591252</v>
      </c>
    </row>
    <row r="53" spans="1:9" x14ac:dyDescent="0.25">
      <c r="A53">
        <v>49</v>
      </c>
      <c r="B53">
        <f t="shared" si="0"/>
        <v>49</v>
      </c>
      <c r="C53" s="5">
        <f t="shared" si="2"/>
        <v>436171.71084591252</v>
      </c>
      <c r="D53" s="5">
        <f t="shared" si="3"/>
        <v>0</v>
      </c>
      <c r="E53" s="4">
        <f t="shared" si="1"/>
        <v>436171.71084591252</v>
      </c>
      <c r="F53" s="5">
        <f>IF(C53=0,0,IF(I52+G53&lt;=Summary!$B$20,'Loan Sch - No Offset'!I52+G53,Summary!$B$20))</f>
        <v>628.21560806781815</v>
      </c>
      <c r="G53" s="4">
        <f>IF(E53&lt;=0,0,E53*Summary!$B$7/Summary!$B$10)</f>
        <v>334.67790889907519</v>
      </c>
      <c r="H53" s="5">
        <f t="shared" si="4"/>
        <v>293.53769916874296</v>
      </c>
      <c r="I53" s="5">
        <f t="shared" si="5"/>
        <v>435878.17314674379</v>
      </c>
    </row>
    <row r="54" spans="1:9" x14ac:dyDescent="0.25">
      <c r="A54">
        <v>50</v>
      </c>
      <c r="B54">
        <f t="shared" si="0"/>
        <v>50</v>
      </c>
      <c r="C54" s="5">
        <f t="shared" si="2"/>
        <v>435878.17314674379</v>
      </c>
      <c r="D54" s="5">
        <f t="shared" si="3"/>
        <v>0</v>
      </c>
      <c r="E54" s="4">
        <f t="shared" si="1"/>
        <v>435878.17314674379</v>
      </c>
      <c r="F54" s="5">
        <f>IF(C54=0,0,IF(I53+G54&lt;=Summary!$B$20,'Loan Sch - No Offset'!I53+G54,Summary!$B$20))</f>
        <v>628.21560806781815</v>
      </c>
      <c r="G54" s="4">
        <f>IF(E54&lt;=0,0,E54*Summary!$B$7/Summary!$B$10)</f>
        <v>334.45267516452071</v>
      </c>
      <c r="H54" s="5">
        <f t="shared" si="4"/>
        <v>293.76293290329744</v>
      </c>
      <c r="I54" s="5">
        <f t="shared" si="5"/>
        <v>435584.41021384049</v>
      </c>
    </row>
    <row r="55" spans="1:9" x14ac:dyDescent="0.25">
      <c r="A55">
        <v>51</v>
      </c>
      <c r="B55">
        <f t="shared" si="0"/>
        <v>51</v>
      </c>
      <c r="C55" s="5">
        <f t="shared" si="2"/>
        <v>435584.41021384049</v>
      </c>
      <c r="D55" s="5">
        <f t="shared" si="3"/>
        <v>0</v>
      </c>
      <c r="E55" s="4">
        <f t="shared" si="1"/>
        <v>435584.41021384049</v>
      </c>
      <c r="F55" s="5">
        <f>IF(C55=0,0,IF(I54+G55&lt;=Summary!$B$20,'Loan Sch - No Offset'!I54+G55,Summary!$B$20))</f>
        <v>628.21560806781815</v>
      </c>
      <c r="G55" s="4">
        <f>IF(E55&lt;=0,0,E55*Summary!$B$7/Summary!$B$10)</f>
        <v>334.22726860638915</v>
      </c>
      <c r="H55" s="5">
        <f t="shared" si="4"/>
        <v>293.98833946142901</v>
      </c>
      <c r="I55" s="5">
        <f t="shared" si="5"/>
        <v>435290.42187437904</v>
      </c>
    </row>
    <row r="56" spans="1:9" x14ac:dyDescent="0.25">
      <c r="A56">
        <v>52</v>
      </c>
      <c r="B56">
        <f t="shared" si="0"/>
        <v>52</v>
      </c>
      <c r="C56" s="5">
        <f t="shared" si="2"/>
        <v>435290.42187437904</v>
      </c>
      <c r="D56" s="5">
        <f t="shared" si="3"/>
        <v>0</v>
      </c>
      <c r="E56" s="4">
        <f t="shared" si="1"/>
        <v>435290.42187437904</v>
      </c>
      <c r="F56" s="5">
        <f>IF(C56=0,0,IF(I55+G56&lt;=Summary!$B$20,'Loan Sch - No Offset'!I55+G56,Summary!$B$20))</f>
        <v>628.21560806781815</v>
      </c>
      <c r="G56" s="4">
        <f>IF(E56&lt;=0,0,E56*Summary!$B$7/Summary!$B$10)</f>
        <v>334.00168909207156</v>
      </c>
      <c r="H56" s="5">
        <f t="shared" si="4"/>
        <v>294.21391897574659</v>
      </c>
      <c r="I56" s="5">
        <f t="shared" si="5"/>
        <v>434996.20795540331</v>
      </c>
    </row>
    <row r="57" spans="1:9" x14ac:dyDescent="0.25">
      <c r="A57">
        <v>53</v>
      </c>
      <c r="B57">
        <f t="shared" si="0"/>
        <v>53</v>
      </c>
      <c r="C57" s="5">
        <f t="shared" si="2"/>
        <v>434996.20795540331</v>
      </c>
      <c r="D57" s="5">
        <f t="shared" si="3"/>
        <v>0</v>
      </c>
      <c r="E57" s="4">
        <f t="shared" si="1"/>
        <v>434996.20795540331</v>
      </c>
      <c r="F57" s="5">
        <f>IF(C57=0,0,IF(I56+G57&lt;=Summary!$B$20,'Loan Sch - No Offset'!I56+G57,Summary!$B$20))</f>
        <v>628.21560806781815</v>
      </c>
      <c r="G57" s="4">
        <f>IF(E57&lt;=0,0,E57*Summary!$B$7/Summary!$B$10)</f>
        <v>333.77593648885755</v>
      </c>
      <c r="H57" s="5">
        <f t="shared" si="4"/>
        <v>294.4396715789606</v>
      </c>
      <c r="I57" s="5">
        <f t="shared" si="5"/>
        <v>434701.76828382438</v>
      </c>
    </row>
    <row r="58" spans="1:9" x14ac:dyDescent="0.25">
      <c r="A58">
        <v>54</v>
      </c>
      <c r="B58">
        <f t="shared" si="0"/>
        <v>54</v>
      </c>
      <c r="C58" s="5">
        <f t="shared" si="2"/>
        <v>434701.76828382438</v>
      </c>
      <c r="D58" s="5">
        <f t="shared" si="3"/>
        <v>0</v>
      </c>
      <c r="E58" s="4">
        <f t="shared" si="1"/>
        <v>434701.76828382438</v>
      </c>
      <c r="F58" s="5">
        <f>IF(C58=0,0,IF(I57+G58&lt;=Summary!$B$20,'Loan Sch - No Offset'!I57+G58,Summary!$B$20))</f>
        <v>628.21560806781815</v>
      </c>
      <c r="G58" s="4">
        <f>IF(E58&lt;=0,0,E58*Summary!$B$7/Summary!$B$10)</f>
        <v>333.55001066393447</v>
      </c>
      <c r="H58" s="5">
        <f t="shared" si="4"/>
        <v>294.66559740388368</v>
      </c>
      <c r="I58" s="5">
        <f t="shared" si="5"/>
        <v>434407.10268642049</v>
      </c>
    </row>
    <row r="59" spans="1:9" x14ac:dyDescent="0.25">
      <c r="A59">
        <v>55</v>
      </c>
      <c r="B59">
        <f t="shared" si="0"/>
        <v>55</v>
      </c>
      <c r="C59" s="5">
        <f t="shared" si="2"/>
        <v>434407.10268642049</v>
      </c>
      <c r="D59" s="5">
        <f t="shared" si="3"/>
        <v>0</v>
      </c>
      <c r="E59" s="4">
        <f t="shared" si="1"/>
        <v>434407.10268642049</v>
      </c>
      <c r="F59" s="5">
        <f>IF(C59=0,0,IF(I58+G59&lt;=Summary!$B$20,'Loan Sch - No Offset'!I58+G59,Summary!$B$20))</f>
        <v>628.21560806781815</v>
      </c>
      <c r="G59" s="4">
        <f>IF(E59&lt;=0,0,E59*Summary!$B$7/Summary!$B$10)</f>
        <v>333.32391148438796</v>
      </c>
      <c r="H59" s="5">
        <f t="shared" si="4"/>
        <v>294.89169658343019</v>
      </c>
      <c r="I59" s="5">
        <f t="shared" si="5"/>
        <v>434112.21098983707</v>
      </c>
    </row>
    <row r="60" spans="1:9" x14ac:dyDescent="0.25">
      <c r="A60">
        <v>56</v>
      </c>
      <c r="B60">
        <f t="shared" si="0"/>
        <v>56</v>
      </c>
      <c r="C60" s="5">
        <f t="shared" si="2"/>
        <v>434112.21098983707</v>
      </c>
      <c r="D60" s="5">
        <f t="shared" si="3"/>
        <v>0</v>
      </c>
      <c r="E60" s="4">
        <f t="shared" si="1"/>
        <v>434112.21098983707</v>
      </c>
      <c r="F60" s="5">
        <f>IF(C60=0,0,IF(I59+G60&lt;=Summary!$B$20,'Loan Sch - No Offset'!I59+G60,Summary!$B$20))</f>
        <v>628.21560806781815</v>
      </c>
      <c r="G60" s="4">
        <f>IF(E60&lt;=0,0,E60*Summary!$B$7/Summary!$B$10)</f>
        <v>333.09763881720187</v>
      </c>
      <c r="H60" s="5">
        <f t="shared" si="4"/>
        <v>295.11796925061628</v>
      </c>
      <c r="I60" s="5">
        <f t="shared" si="5"/>
        <v>433817.09302058647</v>
      </c>
    </row>
    <row r="61" spans="1:9" x14ac:dyDescent="0.25">
      <c r="A61">
        <v>57</v>
      </c>
      <c r="B61">
        <f t="shared" si="0"/>
        <v>57</v>
      </c>
      <c r="C61" s="5">
        <f t="shared" si="2"/>
        <v>433817.09302058647</v>
      </c>
      <c r="D61" s="5">
        <f t="shared" si="3"/>
        <v>0</v>
      </c>
      <c r="E61" s="4">
        <f t="shared" si="1"/>
        <v>433817.09302058647</v>
      </c>
      <c r="F61" s="5">
        <f>IF(C61=0,0,IF(I60+G61&lt;=Summary!$B$20,'Loan Sch - No Offset'!I60+G61,Summary!$B$20))</f>
        <v>628.21560806781815</v>
      </c>
      <c r="G61" s="4">
        <f>IF(E61&lt;=0,0,E61*Summary!$B$7/Summary!$B$10)</f>
        <v>332.87119252925766</v>
      </c>
      <c r="H61" s="5">
        <f t="shared" si="4"/>
        <v>295.3444155385605</v>
      </c>
      <c r="I61" s="5">
        <f t="shared" si="5"/>
        <v>433521.74860504793</v>
      </c>
    </row>
    <row r="62" spans="1:9" x14ac:dyDescent="0.25">
      <c r="A62">
        <v>58</v>
      </c>
      <c r="B62">
        <f t="shared" si="0"/>
        <v>58</v>
      </c>
      <c r="C62" s="5">
        <f t="shared" si="2"/>
        <v>433521.74860504793</v>
      </c>
      <c r="D62" s="5">
        <f t="shared" si="3"/>
        <v>0</v>
      </c>
      <c r="E62" s="4">
        <f t="shared" si="1"/>
        <v>433521.74860504793</v>
      </c>
      <c r="F62" s="5">
        <f>IF(C62=0,0,IF(I61+G62&lt;=Summary!$B$20,'Loan Sch - No Offset'!I61+G62,Summary!$B$20))</f>
        <v>628.21560806781815</v>
      </c>
      <c r="G62" s="4">
        <f>IF(E62&lt;=0,0,E62*Summary!$B$7/Summary!$B$10)</f>
        <v>332.64457248733481</v>
      </c>
      <c r="H62" s="5">
        <f t="shared" si="4"/>
        <v>295.57103558048334</v>
      </c>
      <c r="I62" s="5">
        <f t="shared" si="5"/>
        <v>433226.17756946746</v>
      </c>
    </row>
    <row r="63" spans="1:9" x14ac:dyDescent="0.25">
      <c r="A63">
        <v>59</v>
      </c>
      <c r="B63">
        <f t="shared" si="0"/>
        <v>59</v>
      </c>
      <c r="C63" s="5">
        <f t="shared" si="2"/>
        <v>433226.17756946746</v>
      </c>
      <c r="D63" s="5">
        <f t="shared" si="3"/>
        <v>0</v>
      </c>
      <c r="E63" s="4">
        <f t="shared" si="1"/>
        <v>433226.17756946746</v>
      </c>
      <c r="F63" s="5">
        <f>IF(C63=0,0,IF(I62+G63&lt;=Summary!$B$20,'Loan Sch - No Offset'!I62+G63,Summary!$B$20))</f>
        <v>628.21560806781815</v>
      </c>
      <c r="G63" s="4">
        <f>IF(E63&lt;=0,0,E63*Summary!$B$7/Summary!$B$10)</f>
        <v>332.41777855811057</v>
      </c>
      <c r="H63" s="5">
        <f t="shared" si="4"/>
        <v>295.79782950970758</v>
      </c>
      <c r="I63" s="5">
        <f t="shared" si="5"/>
        <v>432930.37973995775</v>
      </c>
    </row>
    <row r="64" spans="1:9" x14ac:dyDescent="0.25">
      <c r="A64">
        <v>60</v>
      </c>
      <c r="B64">
        <f t="shared" si="0"/>
        <v>60</v>
      </c>
      <c r="C64" s="5">
        <f t="shared" si="2"/>
        <v>432930.37973995775</v>
      </c>
      <c r="D64" s="5">
        <f t="shared" si="3"/>
        <v>0</v>
      </c>
      <c r="E64" s="4">
        <f t="shared" si="1"/>
        <v>432930.37973995775</v>
      </c>
      <c r="F64" s="5">
        <f>IF(C64=0,0,IF(I63+G64&lt;=Summary!$B$20,'Loan Sch - No Offset'!I63+G64,Summary!$B$20))</f>
        <v>628.21560806781815</v>
      </c>
      <c r="G64" s="4">
        <f>IF(E64&lt;=0,0,E64*Summary!$B$7/Summary!$B$10)</f>
        <v>332.19081060815984</v>
      </c>
      <c r="H64" s="5">
        <f t="shared" si="4"/>
        <v>296.02479745965832</v>
      </c>
      <c r="I64" s="5">
        <f t="shared" si="5"/>
        <v>432634.35494249809</v>
      </c>
    </row>
    <row r="65" spans="1:9" x14ac:dyDescent="0.25">
      <c r="A65">
        <v>61</v>
      </c>
      <c r="B65">
        <f t="shared" si="0"/>
        <v>61</v>
      </c>
      <c r="C65" s="5">
        <f t="shared" si="2"/>
        <v>432634.35494249809</v>
      </c>
      <c r="D65" s="5">
        <f t="shared" si="3"/>
        <v>0</v>
      </c>
      <c r="E65" s="4">
        <f t="shared" si="1"/>
        <v>432634.35494249809</v>
      </c>
      <c r="F65" s="5">
        <f>IF(C65=0,0,IF(I64+G65&lt;=Summary!$B$20,'Loan Sch - No Offset'!I64+G65,Summary!$B$20))</f>
        <v>628.21560806781815</v>
      </c>
      <c r="G65" s="4">
        <f>IF(E65&lt;=0,0,E65*Summary!$B$7/Summary!$B$10)</f>
        <v>331.96366850395526</v>
      </c>
      <c r="H65" s="5">
        <f t="shared" si="4"/>
        <v>296.25193956386289</v>
      </c>
      <c r="I65" s="5">
        <f t="shared" si="5"/>
        <v>432338.10300293425</v>
      </c>
    </row>
    <row r="66" spans="1:9" x14ac:dyDescent="0.25">
      <c r="A66">
        <v>62</v>
      </c>
      <c r="B66">
        <f t="shared" si="0"/>
        <v>62</v>
      </c>
      <c r="C66" s="5">
        <f t="shared" si="2"/>
        <v>432338.10300293425</v>
      </c>
      <c r="D66" s="5">
        <f t="shared" si="3"/>
        <v>0</v>
      </c>
      <c r="E66" s="4">
        <f t="shared" si="1"/>
        <v>432338.10300293425</v>
      </c>
      <c r="F66" s="5">
        <f>IF(C66=0,0,IF(I65+G66&lt;=Summary!$B$20,'Loan Sch - No Offset'!I65+G66,Summary!$B$20))</f>
        <v>628.21560806781815</v>
      </c>
      <c r="G66" s="4">
        <f>IF(E66&lt;=0,0,E66*Summary!$B$7/Summary!$B$10)</f>
        <v>331.73635211186684</v>
      </c>
      <c r="H66" s="5">
        <f t="shared" si="4"/>
        <v>296.47925595595132</v>
      </c>
      <c r="I66" s="5">
        <f t="shared" si="5"/>
        <v>432041.62374697829</v>
      </c>
    </row>
    <row r="67" spans="1:9" x14ac:dyDescent="0.25">
      <c r="A67">
        <v>63</v>
      </c>
      <c r="B67">
        <f t="shared" si="0"/>
        <v>63</v>
      </c>
      <c r="C67" s="5">
        <f t="shared" si="2"/>
        <v>432041.62374697829</v>
      </c>
      <c r="D67" s="5">
        <f t="shared" si="3"/>
        <v>0</v>
      </c>
      <c r="E67" s="4">
        <f t="shared" si="1"/>
        <v>432041.62374697829</v>
      </c>
      <c r="F67" s="5">
        <f>IF(C67=0,0,IF(I66+G67&lt;=Summary!$B$20,'Loan Sch - No Offset'!I66+G67,Summary!$B$20))</f>
        <v>628.21560806781815</v>
      </c>
      <c r="G67" s="4">
        <f>IF(E67&lt;=0,0,E67*Summary!$B$7/Summary!$B$10)</f>
        <v>331.50886129816223</v>
      </c>
      <c r="H67" s="5">
        <f t="shared" si="4"/>
        <v>296.70674676965592</v>
      </c>
      <c r="I67" s="5">
        <f t="shared" si="5"/>
        <v>431744.91700020863</v>
      </c>
    </row>
    <row r="68" spans="1:9" x14ac:dyDescent="0.25">
      <c r="A68">
        <v>64</v>
      </c>
      <c r="B68">
        <f t="shared" si="0"/>
        <v>64</v>
      </c>
      <c r="C68" s="5">
        <f t="shared" si="2"/>
        <v>431744.91700020863</v>
      </c>
      <c r="D68" s="5">
        <f t="shared" si="3"/>
        <v>0</v>
      </c>
      <c r="E68" s="4">
        <f t="shared" si="1"/>
        <v>431744.91700020863</v>
      </c>
      <c r="F68" s="5">
        <f>IF(C68=0,0,IF(I67+G68&lt;=Summary!$B$20,'Loan Sch - No Offset'!I67+G68,Summary!$B$20))</f>
        <v>628.21560806781815</v>
      </c>
      <c r="G68" s="4">
        <f>IF(E68&lt;=0,0,E68*Summary!$B$7/Summary!$B$10)</f>
        <v>331.28119592900623</v>
      </c>
      <c r="H68" s="5">
        <f t="shared" si="4"/>
        <v>296.93441213881192</v>
      </c>
      <c r="I68" s="5">
        <f t="shared" si="5"/>
        <v>431447.9825880698</v>
      </c>
    </row>
    <row r="69" spans="1:9" x14ac:dyDescent="0.25">
      <c r="A69">
        <v>65</v>
      </c>
      <c r="B69">
        <f t="shared" si="0"/>
        <v>65</v>
      </c>
      <c r="C69" s="5">
        <f t="shared" si="2"/>
        <v>431447.9825880698</v>
      </c>
      <c r="D69" s="5">
        <f t="shared" si="3"/>
        <v>0</v>
      </c>
      <c r="E69" s="4">
        <f t="shared" si="1"/>
        <v>431447.9825880698</v>
      </c>
      <c r="F69" s="5">
        <f>IF(C69=0,0,IF(I68+G69&lt;=Summary!$B$20,'Loan Sch - No Offset'!I68+G69,Summary!$B$20))</f>
        <v>628.21560806781815</v>
      </c>
      <c r="G69" s="4">
        <f>IF(E69&lt;=0,0,E69*Summary!$B$7/Summary!$B$10)</f>
        <v>331.05335587046125</v>
      </c>
      <c r="H69" s="5">
        <f t="shared" si="4"/>
        <v>297.16225219735691</v>
      </c>
      <c r="I69" s="5">
        <f t="shared" si="5"/>
        <v>431150.82033587247</v>
      </c>
    </row>
    <row r="70" spans="1:9" x14ac:dyDescent="0.25">
      <c r="A70">
        <v>66</v>
      </c>
      <c r="B70">
        <f t="shared" ref="B70:B133" si="6">IF(C70=0,0,A70)</f>
        <v>66</v>
      </c>
      <c r="C70" s="5">
        <f t="shared" si="2"/>
        <v>431150.82033587247</v>
      </c>
      <c r="D70" s="5">
        <f t="shared" si="3"/>
        <v>0</v>
      </c>
      <c r="E70" s="4">
        <f t="shared" ref="E70:E133" si="7">C70-D70</f>
        <v>431150.82033587247</v>
      </c>
      <c r="F70" s="5">
        <f>IF(C70=0,0,IF(I69+G70&lt;=Summary!$B$20,'Loan Sch - No Offset'!I69+G70,Summary!$B$20))</f>
        <v>628.21560806781815</v>
      </c>
      <c r="G70" s="4">
        <f>IF(E70&lt;=0,0,E70*Summary!$B$7/Summary!$B$10)</f>
        <v>330.82534098848674</v>
      </c>
      <c r="H70" s="5">
        <f t="shared" si="4"/>
        <v>297.39026707933141</v>
      </c>
      <c r="I70" s="5">
        <f t="shared" si="5"/>
        <v>430853.43006879312</v>
      </c>
    </row>
    <row r="71" spans="1:9" x14ac:dyDescent="0.25">
      <c r="A71">
        <v>67</v>
      </c>
      <c r="B71">
        <f t="shared" si="6"/>
        <v>67</v>
      </c>
      <c r="C71" s="5">
        <f t="shared" ref="C71:C134" si="8">I70</f>
        <v>430853.43006879312</v>
      </c>
      <c r="D71" s="5">
        <f t="shared" ref="D71:D134" si="9">IF(C71=0,0,D70)</f>
        <v>0</v>
      </c>
      <c r="E71" s="4">
        <f t="shared" si="7"/>
        <v>430853.43006879312</v>
      </c>
      <c r="F71" s="5">
        <f>IF(C71=0,0,IF(I70+G71&lt;=Summary!$B$20,'Loan Sch - No Offset'!I70+G71,Summary!$B$20))</f>
        <v>628.21560806781815</v>
      </c>
      <c r="G71" s="4">
        <f>IF(E71&lt;=0,0,E71*Summary!$B$7/Summary!$B$10)</f>
        <v>330.59715114893936</v>
      </c>
      <c r="H71" s="5">
        <f t="shared" ref="H71:H134" si="10">F71-G71</f>
        <v>297.61845691887879</v>
      </c>
      <c r="I71" s="5">
        <f t="shared" ref="I71:I134" si="11">IF(ROUND(C71-H71,0)=0,0,C71-H71)</f>
        <v>430555.81161187426</v>
      </c>
    </row>
    <row r="72" spans="1:9" x14ac:dyDescent="0.25">
      <c r="A72">
        <v>68</v>
      </c>
      <c r="B72">
        <f t="shared" si="6"/>
        <v>68</v>
      </c>
      <c r="C72" s="5">
        <f t="shared" si="8"/>
        <v>430555.81161187426</v>
      </c>
      <c r="D72" s="5">
        <f t="shared" si="9"/>
        <v>0</v>
      </c>
      <c r="E72" s="4">
        <f t="shared" si="7"/>
        <v>430555.81161187426</v>
      </c>
      <c r="F72" s="5">
        <f>IF(C72=0,0,IF(I71+G72&lt;=Summary!$B$20,'Loan Sch - No Offset'!I71+G72,Summary!$B$20))</f>
        <v>628.21560806781815</v>
      </c>
      <c r="G72" s="4">
        <f>IF(E72&lt;=0,0,E72*Summary!$B$7/Summary!$B$10)</f>
        <v>330.36878621757273</v>
      </c>
      <c r="H72" s="5">
        <f t="shared" si="10"/>
        <v>297.84682185024542</v>
      </c>
      <c r="I72" s="5">
        <f t="shared" si="11"/>
        <v>430257.96479002404</v>
      </c>
    </row>
    <row r="73" spans="1:9" x14ac:dyDescent="0.25">
      <c r="A73">
        <v>69</v>
      </c>
      <c r="B73">
        <f t="shared" si="6"/>
        <v>69</v>
      </c>
      <c r="C73" s="5">
        <f t="shared" si="8"/>
        <v>430257.96479002404</v>
      </c>
      <c r="D73" s="5">
        <f t="shared" si="9"/>
        <v>0</v>
      </c>
      <c r="E73" s="4">
        <f t="shared" si="7"/>
        <v>430257.96479002404</v>
      </c>
      <c r="F73" s="5">
        <f>IF(C73=0,0,IF(I72+G73&lt;=Summary!$B$20,'Loan Sch - No Offset'!I72+G73,Summary!$B$20))</f>
        <v>628.21560806781815</v>
      </c>
      <c r="G73" s="4">
        <f>IF(E73&lt;=0,0,E73*Summary!$B$7/Summary!$B$10)</f>
        <v>330.14024606003761</v>
      </c>
      <c r="H73" s="5">
        <f t="shared" si="10"/>
        <v>298.07536200778054</v>
      </c>
      <c r="I73" s="5">
        <f t="shared" si="11"/>
        <v>429959.88942801626</v>
      </c>
    </row>
    <row r="74" spans="1:9" x14ac:dyDescent="0.25">
      <c r="A74">
        <v>70</v>
      </c>
      <c r="B74">
        <f t="shared" si="6"/>
        <v>70</v>
      </c>
      <c r="C74" s="5">
        <f t="shared" si="8"/>
        <v>429959.88942801626</v>
      </c>
      <c r="D74" s="5">
        <f t="shared" si="9"/>
        <v>0</v>
      </c>
      <c r="E74" s="4">
        <f t="shared" si="7"/>
        <v>429959.88942801626</v>
      </c>
      <c r="F74" s="5">
        <f>IF(C74=0,0,IF(I73+G74&lt;=Summary!$B$20,'Loan Sch - No Offset'!I73+G74,Summary!$B$20))</f>
        <v>628.21560806781815</v>
      </c>
      <c r="G74" s="4">
        <f>IF(E74&lt;=0,0,E74*Summary!$B$7/Summary!$B$10)</f>
        <v>329.91153054188169</v>
      </c>
      <c r="H74" s="5">
        <f t="shared" si="10"/>
        <v>298.30407752593646</v>
      </c>
      <c r="I74" s="5">
        <f t="shared" si="11"/>
        <v>429661.58535049035</v>
      </c>
    </row>
    <row r="75" spans="1:9" x14ac:dyDescent="0.25">
      <c r="A75">
        <v>71</v>
      </c>
      <c r="B75">
        <f t="shared" si="6"/>
        <v>71</v>
      </c>
      <c r="C75" s="5">
        <f t="shared" si="8"/>
        <v>429661.58535049035</v>
      </c>
      <c r="D75" s="5">
        <f t="shared" si="9"/>
        <v>0</v>
      </c>
      <c r="E75" s="4">
        <f t="shared" si="7"/>
        <v>429661.58535049035</v>
      </c>
      <c r="F75" s="5">
        <f>IF(C75=0,0,IF(I74+G75&lt;=Summary!$B$20,'Loan Sch - No Offset'!I74+G75,Summary!$B$20))</f>
        <v>628.21560806781815</v>
      </c>
      <c r="G75" s="4">
        <f>IF(E75&lt;=0,0,E75*Summary!$B$7/Summary!$B$10)</f>
        <v>329.68263952854926</v>
      </c>
      <c r="H75" s="5">
        <f t="shared" si="10"/>
        <v>298.53296853926889</v>
      </c>
      <c r="I75" s="5">
        <f t="shared" si="11"/>
        <v>429363.05238195107</v>
      </c>
    </row>
    <row r="76" spans="1:9" x14ac:dyDescent="0.25">
      <c r="A76">
        <v>72</v>
      </c>
      <c r="B76">
        <f t="shared" si="6"/>
        <v>72</v>
      </c>
      <c r="C76" s="5">
        <f t="shared" si="8"/>
        <v>429363.05238195107</v>
      </c>
      <c r="D76" s="5">
        <f t="shared" si="9"/>
        <v>0</v>
      </c>
      <c r="E76" s="4">
        <f t="shared" si="7"/>
        <v>429363.05238195107</v>
      </c>
      <c r="F76" s="5">
        <f>IF(C76=0,0,IF(I75+G76&lt;=Summary!$B$20,'Loan Sch - No Offset'!I75+G76,Summary!$B$20))</f>
        <v>628.21560806781815</v>
      </c>
      <c r="G76" s="4">
        <f>IF(E76&lt;=0,0,E76*Summary!$B$7/Summary!$B$10)</f>
        <v>329.45357288538167</v>
      </c>
      <c r="H76" s="5">
        <f t="shared" si="10"/>
        <v>298.76203518243648</v>
      </c>
      <c r="I76" s="5">
        <f t="shared" si="11"/>
        <v>429064.29034676863</v>
      </c>
    </row>
    <row r="77" spans="1:9" x14ac:dyDescent="0.25">
      <c r="A77">
        <v>73</v>
      </c>
      <c r="B77">
        <f t="shared" si="6"/>
        <v>73</v>
      </c>
      <c r="C77" s="5">
        <f t="shared" si="8"/>
        <v>429064.29034676863</v>
      </c>
      <c r="D77" s="5">
        <f t="shared" si="9"/>
        <v>0</v>
      </c>
      <c r="E77" s="4">
        <f t="shared" si="7"/>
        <v>429064.29034676863</v>
      </c>
      <c r="F77" s="5">
        <f>IF(C77=0,0,IF(I76+G77&lt;=Summary!$B$20,'Loan Sch - No Offset'!I76+G77,Summary!$B$20))</f>
        <v>628.21560806781815</v>
      </c>
      <c r="G77" s="4">
        <f>IF(E77&lt;=0,0,E77*Summary!$B$7/Summary!$B$10)</f>
        <v>329.22433047761666</v>
      </c>
      <c r="H77" s="5">
        <f t="shared" si="10"/>
        <v>298.99127759020149</v>
      </c>
      <c r="I77" s="5">
        <f t="shared" si="11"/>
        <v>428765.29906917841</v>
      </c>
    </row>
    <row r="78" spans="1:9" x14ac:dyDescent="0.25">
      <c r="A78">
        <v>74</v>
      </c>
      <c r="B78">
        <f t="shared" si="6"/>
        <v>74</v>
      </c>
      <c r="C78" s="5">
        <f t="shared" si="8"/>
        <v>428765.29906917841</v>
      </c>
      <c r="D78" s="5">
        <f t="shared" si="9"/>
        <v>0</v>
      </c>
      <c r="E78" s="4">
        <f t="shared" si="7"/>
        <v>428765.29906917841</v>
      </c>
      <c r="F78" s="5">
        <f>IF(C78=0,0,IF(I77+G78&lt;=Summary!$B$20,'Loan Sch - No Offset'!I77+G78,Summary!$B$20))</f>
        <v>628.21560806781815</v>
      </c>
      <c r="G78" s="4">
        <f>IF(E78&lt;=0,0,E78*Summary!$B$7/Summary!$B$10)</f>
        <v>328.99491217038877</v>
      </c>
      <c r="H78" s="5">
        <f t="shared" si="10"/>
        <v>299.22069589742938</v>
      </c>
      <c r="I78" s="5">
        <f t="shared" si="11"/>
        <v>428466.07837328099</v>
      </c>
    </row>
    <row r="79" spans="1:9" x14ac:dyDescent="0.25">
      <c r="A79">
        <v>75</v>
      </c>
      <c r="B79">
        <f t="shared" si="6"/>
        <v>75</v>
      </c>
      <c r="C79" s="5">
        <f t="shared" si="8"/>
        <v>428466.07837328099</v>
      </c>
      <c r="D79" s="5">
        <f t="shared" si="9"/>
        <v>0</v>
      </c>
      <c r="E79" s="4">
        <f t="shared" si="7"/>
        <v>428466.07837328099</v>
      </c>
      <c r="F79" s="5">
        <f>IF(C79=0,0,IF(I78+G79&lt;=Summary!$B$20,'Loan Sch - No Offset'!I78+G79,Summary!$B$20))</f>
        <v>628.21560806781815</v>
      </c>
      <c r="G79" s="4">
        <f>IF(E79&lt;=0,0,E79*Summary!$B$7/Summary!$B$10)</f>
        <v>328.76531782872905</v>
      </c>
      <c r="H79" s="5">
        <f t="shared" si="10"/>
        <v>299.4502902390891</v>
      </c>
      <c r="I79" s="5">
        <f t="shared" si="11"/>
        <v>428166.62808304193</v>
      </c>
    </row>
    <row r="80" spans="1:9" x14ac:dyDescent="0.25">
      <c r="A80">
        <v>76</v>
      </c>
      <c r="B80">
        <f t="shared" si="6"/>
        <v>76</v>
      </c>
      <c r="C80" s="5">
        <f t="shared" si="8"/>
        <v>428166.62808304193</v>
      </c>
      <c r="D80" s="5">
        <f t="shared" si="9"/>
        <v>0</v>
      </c>
      <c r="E80" s="4">
        <f t="shared" si="7"/>
        <v>428166.62808304193</v>
      </c>
      <c r="F80" s="5">
        <f>IF(C80=0,0,IF(I79+G80&lt;=Summary!$B$20,'Loan Sch - No Offset'!I79+G80,Summary!$B$20))</f>
        <v>628.21560806781815</v>
      </c>
      <c r="G80" s="4">
        <f>IF(E80&lt;=0,0,E80*Summary!$B$7/Summary!$B$10)</f>
        <v>328.53554731756481</v>
      </c>
      <c r="H80" s="5">
        <f t="shared" si="10"/>
        <v>299.68006075025335</v>
      </c>
      <c r="I80" s="5">
        <f t="shared" si="11"/>
        <v>427866.94802229165</v>
      </c>
    </row>
    <row r="81" spans="1:9" x14ac:dyDescent="0.25">
      <c r="A81">
        <v>77</v>
      </c>
      <c r="B81">
        <f t="shared" si="6"/>
        <v>77</v>
      </c>
      <c r="C81" s="5">
        <f t="shared" si="8"/>
        <v>427866.94802229165</v>
      </c>
      <c r="D81" s="5">
        <f t="shared" si="9"/>
        <v>0</v>
      </c>
      <c r="E81" s="4">
        <f t="shared" si="7"/>
        <v>427866.94802229165</v>
      </c>
      <c r="F81" s="5">
        <f>IF(C81=0,0,IF(I80+G81&lt;=Summary!$B$20,'Loan Sch - No Offset'!I80+G81,Summary!$B$20))</f>
        <v>628.21560806781815</v>
      </c>
      <c r="G81" s="4">
        <f>IF(E81&lt;=0,0,E81*Summary!$B$7/Summary!$B$10)</f>
        <v>328.30560050171994</v>
      </c>
      <c r="H81" s="5">
        <f t="shared" si="10"/>
        <v>299.91000756609822</v>
      </c>
      <c r="I81" s="5">
        <f t="shared" si="11"/>
        <v>427567.03801472555</v>
      </c>
    </row>
    <row r="82" spans="1:9" x14ac:dyDescent="0.25">
      <c r="A82">
        <v>78</v>
      </c>
      <c r="B82">
        <f t="shared" si="6"/>
        <v>78</v>
      </c>
      <c r="C82" s="5">
        <f t="shared" si="8"/>
        <v>427567.03801472555</v>
      </c>
      <c r="D82" s="5">
        <f t="shared" si="9"/>
        <v>0</v>
      </c>
      <c r="E82" s="4">
        <f t="shared" si="7"/>
        <v>427567.03801472555</v>
      </c>
      <c r="F82" s="5">
        <f>IF(C82=0,0,IF(I81+G82&lt;=Summary!$B$20,'Loan Sch - No Offset'!I81+G82,Summary!$B$20))</f>
        <v>628.21560806781815</v>
      </c>
      <c r="G82" s="4">
        <f>IF(E82&lt;=0,0,E82*Summary!$B$7/Summary!$B$10)</f>
        <v>328.07547724591439</v>
      </c>
      <c r="H82" s="5">
        <f t="shared" si="10"/>
        <v>300.14013082190377</v>
      </c>
      <c r="I82" s="5">
        <f t="shared" si="11"/>
        <v>427266.89788390364</v>
      </c>
    </row>
    <row r="83" spans="1:9" x14ac:dyDescent="0.25">
      <c r="A83">
        <v>79</v>
      </c>
      <c r="B83">
        <f t="shared" si="6"/>
        <v>79</v>
      </c>
      <c r="C83" s="5">
        <f t="shared" si="8"/>
        <v>427266.89788390364</v>
      </c>
      <c r="D83" s="5">
        <f t="shared" si="9"/>
        <v>0</v>
      </c>
      <c r="E83" s="4">
        <f t="shared" si="7"/>
        <v>427266.89788390364</v>
      </c>
      <c r="F83" s="5">
        <f>IF(C83=0,0,IF(I82+G83&lt;=Summary!$B$20,'Loan Sch - No Offset'!I82+G83,Summary!$B$20))</f>
        <v>628.21560806781815</v>
      </c>
      <c r="G83" s="4">
        <f>IF(E83&lt;=0,0,E83*Summary!$B$7/Summary!$B$10)</f>
        <v>327.84517741476452</v>
      </c>
      <c r="H83" s="5">
        <f t="shared" si="10"/>
        <v>300.37043065305363</v>
      </c>
      <c r="I83" s="5">
        <f t="shared" si="11"/>
        <v>426966.5274532506</v>
      </c>
    </row>
    <row r="84" spans="1:9" x14ac:dyDescent="0.25">
      <c r="A84">
        <v>80</v>
      </c>
      <c r="B84">
        <f t="shared" si="6"/>
        <v>80</v>
      </c>
      <c r="C84" s="5">
        <f t="shared" si="8"/>
        <v>426966.5274532506</v>
      </c>
      <c r="D84" s="5">
        <f t="shared" si="9"/>
        <v>0</v>
      </c>
      <c r="E84" s="4">
        <f t="shared" si="7"/>
        <v>426966.5274532506</v>
      </c>
      <c r="F84" s="5">
        <f>IF(C84=0,0,IF(I83+G84&lt;=Summary!$B$20,'Loan Sch - No Offset'!I83+G84,Summary!$B$20))</f>
        <v>628.21560806781815</v>
      </c>
      <c r="G84" s="4">
        <f>IF(E84&lt;=0,0,E84*Summary!$B$7/Summary!$B$10)</f>
        <v>327.61470087278269</v>
      </c>
      <c r="H84" s="5">
        <f t="shared" si="10"/>
        <v>300.60090719503546</v>
      </c>
      <c r="I84" s="5">
        <f t="shared" si="11"/>
        <v>426665.92654605559</v>
      </c>
    </row>
    <row r="85" spans="1:9" x14ac:dyDescent="0.25">
      <c r="A85">
        <v>81</v>
      </c>
      <c r="B85">
        <f t="shared" si="6"/>
        <v>81</v>
      </c>
      <c r="C85" s="5">
        <f t="shared" si="8"/>
        <v>426665.92654605559</v>
      </c>
      <c r="D85" s="5">
        <f t="shared" si="9"/>
        <v>0</v>
      </c>
      <c r="E85" s="4">
        <f t="shared" si="7"/>
        <v>426665.92654605559</v>
      </c>
      <c r="F85" s="5">
        <f>IF(C85=0,0,IF(I84+G85&lt;=Summary!$B$20,'Loan Sch - No Offset'!I84+G85,Summary!$B$20))</f>
        <v>628.21560806781815</v>
      </c>
      <c r="G85" s="4">
        <f>IF(E85&lt;=0,0,E85*Summary!$B$7/Summary!$B$10)</f>
        <v>327.38404748437728</v>
      </c>
      <c r="H85" s="5">
        <f t="shared" si="10"/>
        <v>300.83156058344088</v>
      </c>
      <c r="I85" s="5">
        <f t="shared" si="11"/>
        <v>426365.09498547215</v>
      </c>
    </row>
    <row r="86" spans="1:9" x14ac:dyDescent="0.25">
      <c r="A86">
        <v>82</v>
      </c>
      <c r="B86">
        <f t="shared" si="6"/>
        <v>82</v>
      </c>
      <c r="C86" s="5">
        <f t="shared" si="8"/>
        <v>426365.09498547215</v>
      </c>
      <c r="D86" s="5">
        <f t="shared" si="9"/>
        <v>0</v>
      </c>
      <c r="E86" s="4">
        <f t="shared" si="7"/>
        <v>426365.09498547215</v>
      </c>
      <c r="F86" s="5">
        <f>IF(C86=0,0,IF(I85+G86&lt;=Summary!$B$20,'Loan Sch - No Offset'!I85+G86,Summary!$B$20))</f>
        <v>628.21560806781815</v>
      </c>
      <c r="G86" s="4">
        <f>IF(E86&lt;=0,0,E86*Summary!$B$7/Summary!$B$10)</f>
        <v>327.15321711385269</v>
      </c>
      <c r="H86" s="5">
        <f t="shared" si="10"/>
        <v>301.06239095396546</v>
      </c>
      <c r="I86" s="5">
        <f t="shared" si="11"/>
        <v>426064.03259451821</v>
      </c>
    </row>
    <row r="87" spans="1:9" x14ac:dyDescent="0.25">
      <c r="A87">
        <v>83</v>
      </c>
      <c r="B87">
        <f t="shared" si="6"/>
        <v>83</v>
      </c>
      <c r="C87" s="5">
        <f t="shared" si="8"/>
        <v>426064.03259451821</v>
      </c>
      <c r="D87" s="5">
        <f t="shared" si="9"/>
        <v>0</v>
      </c>
      <c r="E87" s="4">
        <f t="shared" si="7"/>
        <v>426064.03259451821</v>
      </c>
      <c r="F87" s="5">
        <f>IF(C87=0,0,IF(I86+G87&lt;=Summary!$B$20,'Loan Sch - No Offset'!I86+G87,Summary!$B$20))</f>
        <v>628.21560806781815</v>
      </c>
      <c r="G87" s="4">
        <f>IF(E87&lt;=0,0,E87*Summary!$B$7/Summary!$B$10)</f>
        <v>326.92220962540915</v>
      </c>
      <c r="H87" s="5">
        <f t="shared" si="10"/>
        <v>301.293398442409</v>
      </c>
      <c r="I87" s="5">
        <f t="shared" si="11"/>
        <v>425762.73919607583</v>
      </c>
    </row>
    <row r="88" spans="1:9" x14ac:dyDescent="0.25">
      <c r="A88">
        <v>84</v>
      </c>
      <c r="B88">
        <f t="shared" si="6"/>
        <v>84</v>
      </c>
      <c r="C88" s="5">
        <f t="shared" si="8"/>
        <v>425762.73919607583</v>
      </c>
      <c r="D88" s="5">
        <f t="shared" si="9"/>
        <v>0</v>
      </c>
      <c r="E88" s="4">
        <f t="shared" si="7"/>
        <v>425762.73919607583</v>
      </c>
      <c r="F88" s="5">
        <f>IF(C88=0,0,IF(I87+G88&lt;=Summary!$B$20,'Loan Sch - No Offset'!I87+G88,Summary!$B$20))</f>
        <v>628.21560806781815</v>
      </c>
      <c r="G88" s="4">
        <f>IF(E88&lt;=0,0,E88*Summary!$B$7/Summary!$B$10)</f>
        <v>326.69102488314275</v>
      </c>
      <c r="H88" s="5">
        <f t="shared" si="10"/>
        <v>301.52458318467541</v>
      </c>
      <c r="I88" s="5">
        <f t="shared" si="11"/>
        <v>425461.21461289114</v>
      </c>
    </row>
    <row r="89" spans="1:9" x14ac:dyDescent="0.25">
      <c r="A89">
        <v>85</v>
      </c>
      <c r="B89">
        <f t="shared" si="6"/>
        <v>85</v>
      </c>
      <c r="C89" s="5">
        <f t="shared" si="8"/>
        <v>425461.21461289114</v>
      </c>
      <c r="D89" s="5">
        <f t="shared" si="9"/>
        <v>0</v>
      </c>
      <c r="E89" s="4">
        <f t="shared" si="7"/>
        <v>425461.21461289114</v>
      </c>
      <c r="F89" s="5">
        <f>IF(C89=0,0,IF(I88+G89&lt;=Summary!$B$20,'Loan Sch - No Offset'!I88+G89,Summary!$B$20))</f>
        <v>628.21560806781815</v>
      </c>
      <c r="G89" s="4">
        <f>IF(E89&lt;=0,0,E89*Summary!$B$7/Summary!$B$10)</f>
        <v>326.45966275104536</v>
      </c>
      <c r="H89" s="5">
        <f t="shared" si="10"/>
        <v>301.7559453167728</v>
      </c>
      <c r="I89" s="5">
        <f t="shared" si="11"/>
        <v>425159.45866757439</v>
      </c>
    </row>
    <row r="90" spans="1:9" x14ac:dyDescent="0.25">
      <c r="A90">
        <v>86</v>
      </c>
      <c r="B90">
        <f t="shared" si="6"/>
        <v>86</v>
      </c>
      <c r="C90" s="5">
        <f t="shared" si="8"/>
        <v>425159.45866757439</v>
      </c>
      <c r="D90" s="5">
        <f t="shared" si="9"/>
        <v>0</v>
      </c>
      <c r="E90" s="4">
        <f t="shared" si="7"/>
        <v>425159.45866757439</v>
      </c>
      <c r="F90" s="5">
        <f>IF(C90=0,0,IF(I89+G90&lt;=Summary!$B$20,'Loan Sch - No Offset'!I89+G90,Summary!$B$20))</f>
        <v>628.21560806781815</v>
      </c>
      <c r="G90" s="4">
        <f>IF(E90&lt;=0,0,E90*Summary!$B$7/Summary!$B$10)</f>
        <v>326.22812309300417</v>
      </c>
      <c r="H90" s="5">
        <f t="shared" si="10"/>
        <v>301.98748497481398</v>
      </c>
      <c r="I90" s="5">
        <f t="shared" si="11"/>
        <v>424857.47118259961</v>
      </c>
    </row>
    <row r="91" spans="1:9" x14ac:dyDescent="0.25">
      <c r="A91">
        <v>87</v>
      </c>
      <c r="B91">
        <f t="shared" si="6"/>
        <v>87</v>
      </c>
      <c r="C91" s="5">
        <f t="shared" si="8"/>
        <v>424857.47118259961</v>
      </c>
      <c r="D91" s="5">
        <f t="shared" si="9"/>
        <v>0</v>
      </c>
      <c r="E91" s="4">
        <f t="shared" si="7"/>
        <v>424857.47118259961</v>
      </c>
      <c r="F91" s="5">
        <f>IF(C91=0,0,IF(I90+G91&lt;=Summary!$B$20,'Loan Sch - No Offset'!I90+G91,Summary!$B$20))</f>
        <v>628.21560806781815</v>
      </c>
      <c r="G91" s="4">
        <f>IF(E91&lt;=0,0,E91*Summary!$B$7/Summary!$B$10)</f>
        <v>325.99640577280235</v>
      </c>
      <c r="H91" s="5">
        <f t="shared" si="10"/>
        <v>302.2192022950158</v>
      </c>
      <c r="I91" s="5">
        <f t="shared" si="11"/>
        <v>424555.2519803046</v>
      </c>
    </row>
    <row r="92" spans="1:9" x14ac:dyDescent="0.25">
      <c r="A92">
        <v>88</v>
      </c>
      <c r="B92">
        <f t="shared" si="6"/>
        <v>88</v>
      </c>
      <c r="C92" s="5">
        <f t="shared" si="8"/>
        <v>424555.2519803046</v>
      </c>
      <c r="D92" s="5">
        <f t="shared" si="9"/>
        <v>0</v>
      </c>
      <c r="E92" s="4">
        <f t="shared" si="7"/>
        <v>424555.2519803046</v>
      </c>
      <c r="F92" s="5">
        <f>IF(C92=0,0,IF(I91+G92&lt;=Summary!$B$20,'Loan Sch - No Offset'!I91+G92,Summary!$B$20))</f>
        <v>628.21560806781815</v>
      </c>
      <c r="G92" s="4">
        <f>IF(E92&lt;=0,0,E92*Summary!$B$7/Summary!$B$10)</f>
        <v>325.76451065411828</v>
      </c>
      <c r="H92" s="5">
        <f t="shared" si="10"/>
        <v>302.45109741369987</v>
      </c>
      <c r="I92" s="5">
        <f t="shared" si="11"/>
        <v>424252.80088289088</v>
      </c>
    </row>
    <row r="93" spans="1:9" x14ac:dyDescent="0.25">
      <c r="A93">
        <v>89</v>
      </c>
      <c r="B93">
        <f t="shared" si="6"/>
        <v>89</v>
      </c>
      <c r="C93" s="5">
        <f t="shared" si="8"/>
        <v>424252.80088289088</v>
      </c>
      <c r="D93" s="5">
        <f t="shared" si="9"/>
        <v>0</v>
      </c>
      <c r="E93" s="4">
        <f t="shared" si="7"/>
        <v>424252.80088289088</v>
      </c>
      <c r="F93" s="5">
        <f>IF(C93=0,0,IF(I92+G93&lt;=Summary!$B$20,'Loan Sch - No Offset'!I92+G93,Summary!$B$20))</f>
        <v>628.21560806781815</v>
      </c>
      <c r="G93" s="4">
        <f>IF(E93&lt;=0,0,E93*Summary!$B$7/Summary!$B$10)</f>
        <v>325.53243760052584</v>
      </c>
      <c r="H93" s="5">
        <f t="shared" si="10"/>
        <v>302.68317046729231</v>
      </c>
      <c r="I93" s="5">
        <f t="shared" si="11"/>
        <v>423950.11771242361</v>
      </c>
    </row>
    <row r="94" spans="1:9" x14ac:dyDescent="0.25">
      <c r="A94">
        <v>90</v>
      </c>
      <c r="B94">
        <f t="shared" si="6"/>
        <v>90</v>
      </c>
      <c r="C94" s="5">
        <f t="shared" si="8"/>
        <v>423950.11771242361</v>
      </c>
      <c r="D94" s="5">
        <f t="shared" si="9"/>
        <v>0</v>
      </c>
      <c r="E94" s="4">
        <f t="shared" si="7"/>
        <v>423950.11771242361</v>
      </c>
      <c r="F94" s="5">
        <f>IF(C94=0,0,IF(I93+G94&lt;=Summary!$B$20,'Loan Sch - No Offset'!I93+G94,Summary!$B$20))</f>
        <v>628.21560806781815</v>
      </c>
      <c r="G94" s="4">
        <f>IF(E94&lt;=0,0,E94*Summary!$B$7/Summary!$B$10)</f>
        <v>325.30018647549423</v>
      </c>
      <c r="H94" s="5">
        <f t="shared" si="10"/>
        <v>302.91542159232392</v>
      </c>
      <c r="I94" s="5">
        <f t="shared" si="11"/>
        <v>423647.20229083131</v>
      </c>
    </row>
    <row r="95" spans="1:9" x14ac:dyDescent="0.25">
      <c r="A95">
        <v>91</v>
      </c>
      <c r="B95">
        <f t="shared" si="6"/>
        <v>91</v>
      </c>
      <c r="C95" s="5">
        <f t="shared" si="8"/>
        <v>423647.20229083131</v>
      </c>
      <c r="D95" s="5">
        <f t="shared" si="9"/>
        <v>0</v>
      </c>
      <c r="E95" s="4">
        <f t="shared" si="7"/>
        <v>423647.20229083131</v>
      </c>
      <c r="F95" s="5">
        <f>IF(C95=0,0,IF(I94+G95&lt;=Summary!$B$20,'Loan Sch - No Offset'!I94+G95,Summary!$B$20))</f>
        <v>628.21560806781815</v>
      </c>
      <c r="G95" s="4">
        <f>IF(E95&lt;=0,0,E95*Summary!$B$7/Summary!$B$10)</f>
        <v>325.06775714238785</v>
      </c>
      <c r="H95" s="5">
        <f t="shared" si="10"/>
        <v>303.1478509254303</v>
      </c>
      <c r="I95" s="5">
        <f t="shared" si="11"/>
        <v>423344.05443990586</v>
      </c>
    </row>
    <row r="96" spans="1:9" x14ac:dyDescent="0.25">
      <c r="A96">
        <v>92</v>
      </c>
      <c r="B96">
        <f t="shared" si="6"/>
        <v>92</v>
      </c>
      <c r="C96" s="5">
        <f t="shared" si="8"/>
        <v>423344.05443990586</v>
      </c>
      <c r="D96" s="5">
        <f t="shared" si="9"/>
        <v>0</v>
      </c>
      <c r="E96" s="4">
        <f t="shared" si="7"/>
        <v>423344.05443990586</v>
      </c>
      <c r="F96" s="5">
        <f>IF(C96=0,0,IF(I95+G96&lt;=Summary!$B$20,'Loan Sch - No Offset'!I95+G96,Summary!$B$20))</f>
        <v>628.21560806781815</v>
      </c>
      <c r="G96" s="4">
        <f>IF(E96&lt;=0,0,E96*Summary!$B$7/Summary!$B$10)</f>
        <v>324.83514946446616</v>
      </c>
      <c r="H96" s="5">
        <f t="shared" si="10"/>
        <v>303.380458603352</v>
      </c>
      <c r="I96" s="5">
        <f t="shared" si="11"/>
        <v>423040.67398130248</v>
      </c>
    </row>
    <row r="97" spans="1:9" x14ac:dyDescent="0.25">
      <c r="A97">
        <v>93</v>
      </c>
      <c r="B97">
        <f t="shared" si="6"/>
        <v>93</v>
      </c>
      <c r="C97" s="5">
        <f t="shared" si="8"/>
        <v>423040.67398130248</v>
      </c>
      <c r="D97" s="5">
        <f t="shared" si="9"/>
        <v>0</v>
      </c>
      <c r="E97" s="4">
        <f t="shared" si="7"/>
        <v>423040.67398130248</v>
      </c>
      <c r="F97" s="5">
        <f>IF(C97=0,0,IF(I96+G97&lt;=Summary!$B$20,'Loan Sch - No Offset'!I96+G97,Summary!$B$20))</f>
        <v>628.21560806781815</v>
      </c>
      <c r="G97" s="4">
        <f>IF(E97&lt;=0,0,E97*Summary!$B$7/Summary!$B$10)</f>
        <v>324.60236330488402</v>
      </c>
      <c r="H97" s="5">
        <f t="shared" si="10"/>
        <v>303.61324476293413</v>
      </c>
      <c r="I97" s="5">
        <f t="shared" si="11"/>
        <v>422737.06073653954</v>
      </c>
    </row>
    <row r="98" spans="1:9" x14ac:dyDescent="0.25">
      <c r="A98">
        <v>94</v>
      </c>
      <c r="B98">
        <f t="shared" si="6"/>
        <v>94</v>
      </c>
      <c r="C98" s="5">
        <f t="shared" si="8"/>
        <v>422737.06073653954</v>
      </c>
      <c r="D98" s="5">
        <f t="shared" si="9"/>
        <v>0</v>
      </c>
      <c r="E98" s="4">
        <f t="shared" si="7"/>
        <v>422737.06073653954</v>
      </c>
      <c r="F98" s="5">
        <f>IF(C98=0,0,IF(I97+G98&lt;=Summary!$B$20,'Loan Sch - No Offset'!I97+G98,Summary!$B$20))</f>
        <v>628.21560806781815</v>
      </c>
      <c r="G98" s="4">
        <f>IF(E98&lt;=0,0,E98*Summary!$B$7/Summary!$B$10)</f>
        <v>324.36939852669093</v>
      </c>
      <c r="H98" s="5">
        <f t="shared" si="10"/>
        <v>303.84620954112722</v>
      </c>
      <c r="I98" s="5">
        <f t="shared" si="11"/>
        <v>422433.2145269984</v>
      </c>
    </row>
    <row r="99" spans="1:9" x14ac:dyDescent="0.25">
      <c r="A99">
        <v>95</v>
      </c>
      <c r="B99">
        <f t="shared" si="6"/>
        <v>95</v>
      </c>
      <c r="C99" s="5">
        <f t="shared" si="8"/>
        <v>422433.2145269984</v>
      </c>
      <c r="D99" s="5">
        <f t="shared" si="9"/>
        <v>0</v>
      </c>
      <c r="E99" s="4">
        <f t="shared" si="7"/>
        <v>422433.2145269984</v>
      </c>
      <c r="F99" s="5">
        <f>IF(C99=0,0,IF(I98+G99&lt;=Summary!$B$20,'Loan Sch - No Offset'!I98+G99,Summary!$B$20))</f>
        <v>628.21560806781815</v>
      </c>
      <c r="G99" s="4">
        <f>IF(E99&lt;=0,0,E99*Summary!$B$7/Summary!$B$10)</f>
        <v>324.13625499283143</v>
      </c>
      <c r="H99" s="5">
        <f t="shared" si="10"/>
        <v>304.07935307498673</v>
      </c>
      <c r="I99" s="5">
        <f t="shared" si="11"/>
        <v>422129.13517392339</v>
      </c>
    </row>
    <row r="100" spans="1:9" x14ac:dyDescent="0.25">
      <c r="A100">
        <v>96</v>
      </c>
      <c r="B100">
        <f t="shared" si="6"/>
        <v>96</v>
      </c>
      <c r="C100" s="5">
        <f t="shared" si="8"/>
        <v>422129.13517392339</v>
      </c>
      <c r="D100" s="5">
        <f t="shared" si="9"/>
        <v>0</v>
      </c>
      <c r="E100" s="4">
        <f t="shared" si="7"/>
        <v>422129.13517392339</v>
      </c>
      <c r="F100" s="5">
        <f>IF(C100=0,0,IF(I99+G100&lt;=Summary!$B$20,'Loan Sch - No Offset'!I99+G100,Summary!$B$20))</f>
        <v>628.21560806781815</v>
      </c>
      <c r="G100" s="4">
        <f>IF(E100&lt;=0,0,E100*Summary!$B$7/Summary!$B$10)</f>
        <v>323.90293256614501</v>
      </c>
      <c r="H100" s="5">
        <f t="shared" si="10"/>
        <v>304.31267550167314</v>
      </c>
      <c r="I100" s="5">
        <f t="shared" si="11"/>
        <v>421824.82249842171</v>
      </c>
    </row>
    <row r="101" spans="1:9" x14ac:dyDescent="0.25">
      <c r="A101">
        <v>97</v>
      </c>
      <c r="B101">
        <f t="shared" si="6"/>
        <v>97</v>
      </c>
      <c r="C101" s="5">
        <f t="shared" si="8"/>
        <v>421824.82249842171</v>
      </c>
      <c r="D101" s="5">
        <f t="shared" si="9"/>
        <v>0</v>
      </c>
      <c r="E101" s="4">
        <f t="shared" si="7"/>
        <v>421824.82249842171</v>
      </c>
      <c r="F101" s="5">
        <f>IF(C101=0,0,IF(I100+G101&lt;=Summary!$B$20,'Loan Sch - No Offset'!I100+G101,Summary!$B$20))</f>
        <v>628.21560806781815</v>
      </c>
      <c r="G101" s="4">
        <f>IF(E101&lt;=0,0,E101*Summary!$B$7/Summary!$B$10)</f>
        <v>323.66943110936586</v>
      </c>
      <c r="H101" s="5">
        <f t="shared" si="10"/>
        <v>304.54617695845229</v>
      </c>
      <c r="I101" s="5">
        <f t="shared" si="11"/>
        <v>421520.27632146323</v>
      </c>
    </row>
    <row r="102" spans="1:9" x14ac:dyDescent="0.25">
      <c r="A102">
        <v>98</v>
      </c>
      <c r="B102">
        <f t="shared" si="6"/>
        <v>98</v>
      </c>
      <c r="C102" s="5">
        <f t="shared" si="8"/>
        <v>421520.27632146323</v>
      </c>
      <c r="D102" s="5">
        <f t="shared" si="9"/>
        <v>0</v>
      </c>
      <c r="E102" s="4">
        <f t="shared" si="7"/>
        <v>421520.27632146323</v>
      </c>
      <c r="F102" s="5">
        <f>IF(C102=0,0,IF(I101+G102&lt;=Summary!$B$20,'Loan Sch - No Offset'!I101+G102,Summary!$B$20))</f>
        <v>628.21560806781815</v>
      </c>
      <c r="G102" s="4">
        <f>IF(E102&lt;=0,0,E102*Summary!$B$7/Summary!$B$10)</f>
        <v>323.4357504851227</v>
      </c>
      <c r="H102" s="5">
        <f t="shared" si="10"/>
        <v>304.77985758269546</v>
      </c>
      <c r="I102" s="5">
        <f t="shared" si="11"/>
        <v>421215.49646388052</v>
      </c>
    </row>
    <row r="103" spans="1:9" x14ac:dyDescent="0.25">
      <c r="A103">
        <v>99</v>
      </c>
      <c r="B103">
        <f t="shared" si="6"/>
        <v>99</v>
      </c>
      <c r="C103" s="5">
        <f t="shared" si="8"/>
        <v>421215.49646388052</v>
      </c>
      <c r="D103" s="5">
        <f t="shared" si="9"/>
        <v>0</v>
      </c>
      <c r="E103" s="4">
        <f t="shared" si="7"/>
        <v>421215.49646388052</v>
      </c>
      <c r="F103" s="5">
        <f>IF(C103=0,0,IF(I102+G103&lt;=Summary!$B$20,'Loan Sch - No Offset'!I102+G103,Summary!$B$20))</f>
        <v>628.21560806781815</v>
      </c>
      <c r="G103" s="4">
        <f>IF(E103&lt;=0,0,E103*Summary!$B$7/Summary!$B$10)</f>
        <v>323.20189055593903</v>
      </c>
      <c r="H103" s="5">
        <f t="shared" si="10"/>
        <v>305.01371751187912</v>
      </c>
      <c r="I103" s="5">
        <f t="shared" si="11"/>
        <v>420910.48274636862</v>
      </c>
    </row>
    <row r="104" spans="1:9" x14ac:dyDescent="0.25">
      <c r="A104">
        <v>100</v>
      </c>
      <c r="B104">
        <f t="shared" si="6"/>
        <v>100</v>
      </c>
      <c r="C104" s="5">
        <f t="shared" si="8"/>
        <v>420910.48274636862</v>
      </c>
      <c r="D104" s="5">
        <f t="shared" si="9"/>
        <v>0</v>
      </c>
      <c r="E104" s="4">
        <f t="shared" si="7"/>
        <v>420910.48274636862</v>
      </c>
      <c r="F104" s="5">
        <f>IF(C104=0,0,IF(I103+G104&lt;=Summary!$B$20,'Loan Sch - No Offset'!I103+G104,Summary!$B$20))</f>
        <v>628.21560806781815</v>
      </c>
      <c r="G104" s="4">
        <f>IF(E104&lt;=0,0,E104*Summary!$B$7/Summary!$B$10)</f>
        <v>322.96785118423281</v>
      </c>
      <c r="H104" s="5">
        <f t="shared" si="10"/>
        <v>305.24775688358534</v>
      </c>
      <c r="I104" s="5">
        <f t="shared" si="11"/>
        <v>420605.23498948506</v>
      </c>
    </row>
    <row r="105" spans="1:9" x14ac:dyDescent="0.25">
      <c r="A105">
        <v>101</v>
      </c>
      <c r="B105">
        <f t="shared" si="6"/>
        <v>101</v>
      </c>
      <c r="C105" s="5">
        <f t="shared" si="8"/>
        <v>420605.23498948506</v>
      </c>
      <c r="D105" s="5">
        <f t="shared" si="9"/>
        <v>0</v>
      </c>
      <c r="E105" s="4">
        <f t="shared" si="7"/>
        <v>420605.23498948506</v>
      </c>
      <c r="F105" s="5">
        <f>IF(C105=0,0,IF(I104+G105&lt;=Summary!$B$20,'Loan Sch - No Offset'!I104+G105,Summary!$B$20))</f>
        <v>628.21560806781815</v>
      </c>
      <c r="G105" s="4">
        <f>IF(E105&lt;=0,0,E105*Summary!$B$7/Summary!$B$10)</f>
        <v>322.73363223231638</v>
      </c>
      <c r="H105" s="5">
        <f t="shared" si="10"/>
        <v>305.48197583550177</v>
      </c>
      <c r="I105" s="5">
        <f t="shared" si="11"/>
        <v>420299.75301364955</v>
      </c>
    </row>
    <row r="106" spans="1:9" x14ac:dyDescent="0.25">
      <c r="A106">
        <v>102</v>
      </c>
      <c r="B106">
        <f t="shared" si="6"/>
        <v>102</v>
      </c>
      <c r="C106" s="5">
        <f t="shared" si="8"/>
        <v>420299.75301364955</v>
      </c>
      <c r="D106" s="5">
        <f t="shared" si="9"/>
        <v>0</v>
      </c>
      <c r="E106" s="4">
        <f t="shared" si="7"/>
        <v>420299.75301364955</v>
      </c>
      <c r="F106" s="5">
        <f>IF(C106=0,0,IF(I105+G106&lt;=Summary!$B$20,'Loan Sch - No Offset'!I105+G106,Summary!$B$20))</f>
        <v>628.21560806781815</v>
      </c>
      <c r="G106" s="4">
        <f>IF(E106&lt;=0,0,E106*Summary!$B$7/Summary!$B$10)</f>
        <v>322.49923356239645</v>
      </c>
      <c r="H106" s="5">
        <f t="shared" si="10"/>
        <v>305.7163745054217</v>
      </c>
      <c r="I106" s="5">
        <f t="shared" si="11"/>
        <v>419994.03663914412</v>
      </c>
    </row>
    <row r="107" spans="1:9" x14ac:dyDescent="0.25">
      <c r="A107">
        <v>103</v>
      </c>
      <c r="B107">
        <f t="shared" si="6"/>
        <v>103</v>
      </c>
      <c r="C107" s="5">
        <f t="shared" si="8"/>
        <v>419994.03663914412</v>
      </c>
      <c r="D107" s="5">
        <f t="shared" si="9"/>
        <v>0</v>
      </c>
      <c r="E107" s="4">
        <f t="shared" si="7"/>
        <v>419994.03663914412</v>
      </c>
      <c r="F107" s="5">
        <f>IF(C107=0,0,IF(I106+G107&lt;=Summary!$B$20,'Loan Sch - No Offset'!I106+G107,Summary!$B$20))</f>
        <v>628.21560806781815</v>
      </c>
      <c r="G107" s="4">
        <f>IF(E107&lt;=0,0,E107*Summary!$B$7/Summary!$B$10)</f>
        <v>322.26465503657403</v>
      </c>
      <c r="H107" s="5">
        <f t="shared" si="10"/>
        <v>305.95095303124413</v>
      </c>
      <c r="I107" s="5">
        <f t="shared" si="11"/>
        <v>419688.08568611287</v>
      </c>
    </row>
    <row r="108" spans="1:9" x14ac:dyDescent="0.25">
      <c r="A108">
        <v>104</v>
      </c>
      <c r="B108">
        <f t="shared" si="6"/>
        <v>104</v>
      </c>
      <c r="C108" s="5">
        <f t="shared" si="8"/>
        <v>419688.08568611287</v>
      </c>
      <c r="D108" s="5">
        <f t="shared" si="9"/>
        <v>0</v>
      </c>
      <c r="E108" s="4">
        <f t="shared" si="7"/>
        <v>419688.08568611287</v>
      </c>
      <c r="F108" s="5">
        <f>IF(C108=0,0,IF(I107+G108&lt;=Summary!$B$20,'Loan Sch - No Offset'!I107+G108,Summary!$B$20))</f>
        <v>628.21560806781815</v>
      </c>
      <c r="G108" s="4">
        <f>IF(E108&lt;=0,0,E108*Summary!$B$7/Summary!$B$10)</f>
        <v>322.0298965168443</v>
      </c>
      <c r="H108" s="5">
        <f t="shared" si="10"/>
        <v>306.18571155097385</v>
      </c>
      <c r="I108" s="5">
        <f t="shared" si="11"/>
        <v>419381.89997456188</v>
      </c>
    </row>
    <row r="109" spans="1:9" x14ac:dyDescent="0.25">
      <c r="A109">
        <v>105</v>
      </c>
      <c r="B109">
        <f t="shared" si="6"/>
        <v>105</v>
      </c>
      <c r="C109" s="5">
        <f t="shared" si="8"/>
        <v>419381.89997456188</v>
      </c>
      <c r="D109" s="5">
        <f t="shared" si="9"/>
        <v>0</v>
      </c>
      <c r="E109" s="4">
        <f t="shared" si="7"/>
        <v>419381.89997456188</v>
      </c>
      <c r="F109" s="5">
        <f>IF(C109=0,0,IF(I108+G109&lt;=Summary!$B$20,'Loan Sch - No Offset'!I108+G109,Summary!$B$20))</f>
        <v>628.21560806781815</v>
      </c>
      <c r="G109" s="4">
        <f>IF(E109&lt;=0,0,E109*Summary!$B$7/Summary!$B$10)</f>
        <v>321.79495786509653</v>
      </c>
      <c r="H109" s="5">
        <f t="shared" si="10"/>
        <v>306.42065020272162</v>
      </c>
      <c r="I109" s="5">
        <f t="shared" si="11"/>
        <v>419075.47932435916</v>
      </c>
    </row>
    <row r="110" spans="1:9" x14ac:dyDescent="0.25">
      <c r="A110">
        <v>106</v>
      </c>
      <c r="B110">
        <f t="shared" si="6"/>
        <v>106</v>
      </c>
      <c r="C110" s="5">
        <f t="shared" si="8"/>
        <v>419075.47932435916</v>
      </c>
      <c r="D110" s="5">
        <f t="shared" si="9"/>
        <v>0</v>
      </c>
      <c r="E110" s="4">
        <f t="shared" si="7"/>
        <v>419075.47932435916</v>
      </c>
      <c r="F110" s="5">
        <f>IF(C110=0,0,IF(I109+G110&lt;=Summary!$B$20,'Loan Sch - No Offset'!I109+G110,Summary!$B$20))</f>
        <v>628.21560806781815</v>
      </c>
      <c r="G110" s="4">
        <f>IF(E110&lt;=0,0,E110*Summary!$B$7/Summary!$B$10)</f>
        <v>321.55983894311402</v>
      </c>
      <c r="H110" s="5">
        <f t="shared" si="10"/>
        <v>306.65576912470414</v>
      </c>
      <c r="I110" s="5">
        <f t="shared" si="11"/>
        <v>418768.82355523447</v>
      </c>
    </row>
    <row r="111" spans="1:9" x14ac:dyDescent="0.25">
      <c r="A111">
        <v>107</v>
      </c>
      <c r="B111">
        <f t="shared" si="6"/>
        <v>107</v>
      </c>
      <c r="C111" s="5">
        <f t="shared" si="8"/>
        <v>418768.82355523447</v>
      </c>
      <c r="D111" s="5">
        <f t="shared" si="9"/>
        <v>0</v>
      </c>
      <c r="E111" s="4">
        <f t="shared" si="7"/>
        <v>418768.82355523447</v>
      </c>
      <c r="F111" s="5">
        <f>IF(C111=0,0,IF(I110+G111&lt;=Summary!$B$20,'Loan Sch - No Offset'!I110+G111,Summary!$B$20))</f>
        <v>628.21560806781815</v>
      </c>
      <c r="G111" s="4">
        <f>IF(E111&lt;=0,0,E111*Summary!$B$7/Summary!$B$10)</f>
        <v>321.32453961257409</v>
      </c>
      <c r="H111" s="5">
        <f t="shared" si="10"/>
        <v>306.89106845524407</v>
      </c>
      <c r="I111" s="5">
        <f t="shared" si="11"/>
        <v>418461.93248677923</v>
      </c>
    </row>
    <row r="112" spans="1:9" x14ac:dyDescent="0.25">
      <c r="A112">
        <v>108</v>
      </c>
      <c r="B112">
        <f t="shared" si="6"/>
        <v>108</v>
      </c>
      <c r="C112" s="5">
        <f t="shared" si="8"/>
        <v>418461.93248677923</v>
      </c>
      <c r="D112" s="5">
        <f t="shared" si="9"/>
        <v>0</v>
      </c>
      <c r="E112" s="4">
        <f t="shared" si="7"/>
        <v>418461.93248677923</v>
      </c>
      <c r="F112" s="5">
        <f>IF(C112=0,0,IF(I111+G112&lt;=Summary!$B$20,'Loan Sch - No Offset'!I111+G112,Summary!$B$20))</f>
        <v>628.21560806781815</v>
      </c>
      <c r="G112" s="4">
        <f>IF(E112&lt;=0,0,E112*Summary!$B$7/Summary!$B$10)</f>
        <v>321.08905973504795</v>
      </c>
      <c r="H112" s="5">
        <f t="shared" si="10"/>
        <v>307.1265483327702</v>
      </c>
      <c r="I112" s="5">
        <f t="shared" si="11"/>
        <v>418154.80593844649</v>
      </c>
    </row>
    <row r="113" spans="1:9" x14ac:dyDescent="0.25">
      <c r="A113">
        <v>109</v>
      </c>
      <c r="B113">
        <f t="shared" si="6"/>
        <v>109</v>
      </c>
      <c r="C113" s="5">
        <f t="shared" si="8"/>
        <v>418154.80593844649</v>
      </c>
      <c r="D113" s="5">
        <f t="shared" si="9"/>
        <v>0</v>
      </c>
      <c r="E113" s="4">
        <f t="shared" si="7"/>
        <v>418154.80593844649</v>
      </c>
      <c r="F113" s="5">
        <f>IF(C113=0,0,IF(I112+G113&lt;=Summary!$B$20,'Loan Sch - No Offset'!I112+G113,Summary!$B$20))</f>
        <v>628.21560806781815</v>
      </c>
      <c r="G113" s="4">
        <f>IF(E113&lt;=0,0,E113*Summary!$B$7/Summary!$B$10)</f>
        <v>320.85339917200025</v>
      </c>
      <c r="H113" s="5">
        <f t="shared" si="10"/>
        <v>307.3622088958179</v>
      </c>
      <c r="I113" s="5">
        <f t="shared" si="11"/>
        <v>417847.44372955069</v>
      </c>
    </row>
    <row r="114" spans="1:9" x14ac:dyDescent="0.25">
      <c r="A114">
        <v>110</v>
      </c>
      <c r="B114">
        <f t="shared" si="6"/>
        <v>110</v>
      </c>
      <c r="C114" s="5">
        <f t="shared" si="8"/>
        <v>417847.44372955069</v>
      </c>
      <c r="D114" s="5">
        <f t="shared" si="9"/>
        <v>0</v>
      </c>
      <c r="E114" s="4">
        <f t="shared" si="7"/>
        <v>417847.44372955069</v>
      </c>
      <c r="F114" s="5">
        <f>IF(C114=0,0,IF(I113+G114&lt;=Summary!$B$20,'Loan Sch - No Offset'!I113+G114,Summary!$B$20))</f>
        <v>628.21560806781815</v>
      </c>
      <c r="G114" s="4">
        <f>IF(E114&lt;=0,0,E114*Summary!$B$7/Summary!$B$10)</f>
        <v>320.61755778478982</v>
      </c>
      <c r="H114" s="5">
        <f t="shared" si="10"/>
        <v>307.59805028302833</v>
      </c>
      <c r="I114" s="5">
        <f t="shared" si="11"/>
        <v>417539.84567926766</v>
      </c>
    </row>
    <row r="115" spans="1:9" x14ac:dyDescent="0.25">
      <c r="A115">
        <v>111</v>
      </c>
      <c r="B115">
        <f t="shared" si="6"/>
        <v>111</v>
      </c>
      <c r="C115" s="5">
        <f t="shared" si="8"/>
        <v>417539.84567926766</v>
      </c>
      <c r="D115" s="5">
        <f t="shared" si="9"/>
        <v>0</v>
      </c>
      <c r="E115" s="4">
        <f t="shared" si="7"/>
        <v>417539.84567926766</v>
      </c>
      <c r="F115" s="5">
        <f>IF(C115=0,0,IF(I114+G115&lt;=Summary!$B$20,'Loan Sch - No Offset'!I114+G115,Summary!$B$20))</f>
        <v>628.21560806781815</v>
      </c>
      <c r="G115" s="4">
        <f>IF(E115&lt;=0,0,E115*Summary!$B$7/Summary!$B$10)</f>
        <v>320.38153543466882</v>
      </c>
      <c r="H115" s="5">
        <f t="shared" si="10"/>
        <v>307.83407263314933</v>
      </c>
      <c r="I115" s="5">
        <f t="shared" si="11"/>
        <v>417232.01160663454</v>
      </c>
    </row>
    <row r="116" spans="1:9" x14ac:dyDescent="0.25">
      <c r="A116">
        <v>112</v>
      </c>
      <c r="B116">
        <f t="shared" si="6"/>
        <v>112</v>
      </c>
      <c r="C116" s="5">
        <f t="shared" si="8"/>
        <v>417232.01160663454</v>
      </c>
      <c r="D116" s="5">
        <f t="shared" si="9"/>
        <v>0</v>
      </c>
      <c r="E116" s="4">
        <f t="shared" si="7"/>
        <v>417232.01160663454</v>
      </c>
      <c r="F116" s="5">
        <f>IF(C116=0,0,IF(I115+G116&lt;=Summary!$B$20,'Loan Sch - No Offset'!I115+G116,Summary!$B$20))</f>
        <v>628.21560806781815</v>
      </c>
      <c r="G116" s="4">
        <f>IF(E116&lt;=0,0,E116*Summary!$B$7/Summary!$B$10)</f>
        <v>320.14533198278303</v>
      </c>
      <c r="H116" s="5">
        <f t="shared" si="10"/>
        <v>308.07027608503512</v>
      </c>
      <c r="I116" s="5">
        <f t="shared" si="11"/>
        <v>416923.94133054948</v>
      </c>
    </row>
    <row r="117" spans="1:9" x14ac:dyDescent="0.25">
      <c r="A117">
        <v>113</v>
      </c>
      <c r="B117">
        <f t="shared" si="6"/>
        <v>113</v>
      </c>
      <c r="C117" s="5">
        <f t="shared" si="8"/>
        <v>416923.94133054948</v>
      </c>
      <c r="D117" s="5">
        <f t="shared" si="9"/>
        <v>0</v>
      </c>
      <c r="E117" s="4">
        <f t="shared" si="7"/>
        <v>416923.94133054948</v>
      </c>
      <c r="F117" s="5">
        <f>IF(C117=0,0,IF(I116+G117&lt;=Summary!$B$20,'Loan Sch - No Offset'!I116+G117,Summary!$B$20))</f>
        <v>628.21560806781815</v>
      </c>
      <c r="G117" s="4">
        <f>IF(E117&lt;=0,0,E117*Summary!$B$7/Summary!$B$10)</f>
        <v>319.90894729017157</v>
      </c>
      <c r="H117" s="5">
        <f t="shared" si="10"/>
        <v>308.30666077764658</v>
      </c>
      <c r="I117" s="5">
        <f t="shared" si="11"/>
        <v>416615.63466977183</v>
      </c>
    </row>
    <row r="118" spans="1:9" x14ac:dyDescent="0.25">
      <c r="A118">
        <v>114</v>
      </c>
      <c r="B118">
        <f t="shared" si="6"/>
        <v>114</v>
      </c>
      <c r="C118" s="5">
        <f t="shared" si="8"/>
        <v>416615.63466977183</v>
      </c>
      <c r="D118" s="5">
        <f t="shared" si="9"/>
        <v>0</v>
      </c>
      <c r="E118" s="4">
        <f t="shared" si="7"/>
        <v>416615.63466977183</v>
      </c>
      <c r="F118" s="5">
        <f>IF(C118=0,0,IF(I117+G118&lt;=Summary!$B$20,'Loan Sch - No Offset'!I117+G118,Summary!$B$20))</f>
        <v>628.21560806781815</v>
      </c>
      <c r="G118" s="4">
        <f>IF(E118&lt;=0,0,E118*Summary!$B$7/Summary!$B$10)</f>
        <v>319.67238121776722</v>
      </c>
      <c r="H118" s="5">
        <f t="shared" si="10"/>
        <v>308.54322685005093</v>
      </c>
      <c r="I118" s="5">
        <f t="shared" si="11"/>
        <v>416307.09144292178</v>
      </c>
    </row>
    <row r="119" spans="1:9" x14ac:dyDescent="0.25">
      <c r="A119">
        <v>115</v>
      </c>
      <c r="B119">
        <f t="shared" si="6"/>
        <v>115</v>
      </c>
      <c r="C119" s="5">
        <f t="shared" si="8"/>
        <v>416307.09144292178</v>
      </c>
      <c r="D119" s="5">
        <f t="shared" si="9"/>
        <v>0</v>
      </c>
      <c r="E119" s="4">
        <f t="shared" si="7"/>
        <v>416307.09144292178</v>
      </c>
      <c r="F119" s="5">
        <f>IF(C119=0,0,IF(I118+G119&lt;=Summary!$B$20,'Loan Sch - No Offset'!I118+G119,Summary!$B$20))</f>
        <v>628.21560806781815</v>
      </c>
      <c r="G119" s="4">
        <f>IF(E119&lt;=0,0,E119*Summary!$B$7/Summary!$B$10)</f>
        <v>319.43563362639571</v>
      </c>
      <c r="H119" s="5">
        <f t="shared" si="10"/>
        <v>308.77997444142244</v>
      </c>
      <c r="I119" s="5">
        <f t="shared" si="11"/>
        <v>415998.31146848033</v>
      </c>
    </row>
    <row r="120" spans="1:9" x14ac:dyDescent="0.25">
      <c r="A120">
        <v>116</v>
      </c>
      <c r="B120">
        <f t="shared" si="6"/>
        <v>116</v>
      </c>
      <c r="C120" s="5">
        <f t="shared" si="8"/>
        <v>415998.31146848033</v>
      </c>
      <c r="D120" s="5">
        <f t="shared" si="9"/>
        <v>0</v>
      </c>
      <c r="E120" s="4">
        <f t="shared" si="7"/>
        <v>415998.31146848033</v>
      </c>
      <c r="F120" s="5">
        <f>IF(C120=0,0,IF(I119+G120&lt;=Summary!$B$20,'Loan Sch - No Offset'!I119+G120,Summary!$B$20))</f>
        <v>628.21560806781815</v>
      </c>
      <c r="G120" s="4">
        <f>IF(E120&lt;=0,0,E120*Summary!$B$7/Summary!$B$10)</f>
        <v>319.19870437677622</v>
      </c>
      <c r="H120" s="5">
        <f t="shared" si="10"/>
        <v>309.01690369104193</v>
      </c>
      <c r="I120" s="5">
        <f t="shared" si="11"/>
        <v>415689.29456478928</v>
      </c>
    </row>
    <row r="121" spans="1:9" x14ac:dyDescent="0.25">
      <c r="A121">
        <v>117</v>
      </c>
      <c r="B121">
        <f t="shared" si="6"/>
        <v>117</v>
      </c>
      <c r="C121" s="5">
        <f t="shared" si="8"/>
        <v>415689.29456478928</v>
      </c>
      <c r="D121" s="5">
        <f t="shared" si="9"/>
        <v>0</v>
      </c>
      <c r="E121" s="4">
        <f t="shared" si="7"/>
        <v>415689.29456478928</v>
      </c>
      <c r="F121" s="5">
        <f>IF(C121=0,0,IF(I120+G121&lt;=Summary!$B$20,'Loan Sch - No Offset'!I120+G121,Summary!$B$20))</f>
        <v>628.21560806781815</v>
      </c>
      <c r="G121" s="4">
        <f>IF(E121&lt;=0,0,E121*Summary!$B$7/Summary!$B$10)</f>
        <v>318.96159332952095</v>
      </c>
      <c r="H121" s="5">
        <f t="shared" si="10"/>
        <v>309.2540147382972</v>
      </c>
      <c r="I121" s="5">
        <f t="shared" si="11"/>
        <v>415380.04055005097</v>
      </c>
    </row>
    <row r="122" spans="1:9" x14ac:dyDescent="0.25">
      <c r="A122">
        <v>118</v>
      </c>
      <c r="B122">
        <f t="shared" si="6"/>
        <v>118</v>
      </c>
      <c r="C122" s="5">
        <f t="shared" si="8"/>
        <v>415380.04055005097</v>
      </c>
      <c r="D122" s="5">
        <f t="shared" si="9"/>
        <v>0</v>
      </c>
      <c r="E122" s="4">
        <f t="shared" si="7"/>
        <v>415380.04055005097</v>
      </c>
      <c r="F122" s="5">
        <f>IF(C122=0,0,IF(I121+G122&lt;=Summary!$B$20,'Loan Sch - No Offset'!I121+G122,Summary!$B$20))</f>
        <v>628.21560806781815</v>
      </c>
      <c r="G122" s="4">
        <f>IF(E122&lt;=0,0,E122*Summary!$B$7/Summary!$B$10)</f>
        <v>318.72430034513525</v>
      </c>
      <c r="H122" s="5">
        <f t="shared" si="10"/>
        <v>309.4913077226829</v>
      </c>
      <c r="I122" s="5">
        <f t="shared" si="11"/>
        <v>415070.54924232827</v>
      </c>
    </row>
    <row r="123" spans="1:9" x14ac:dyDescent="0.25">
      <c r="A123">
        <v>119</v>
      </c>
      <c r="B123">
        <f t="shared" si="6"/>
        <v>119</v>
      </c>
      <c r="C123" s="5">
        <f t="shared" si="8"/>
        <v>415070.54924232827</v>
      </c>
      <c r="D123" s="5">
        <f t="shared" si="9"/>
        <v>0</v>
      </c>
      <c r="E123" s="4">
        <f t="shared" si="7"/>
        <v>415070.54924232827</v>
      </c>
      <c r="F123" s="5">
        <f>IF(C123=0,0,IF(I122+G123&lt;=Summary!$B$20,'Loan Sch - No Offset'!I122+G123,Summary!$B$20))</f>
        <v>628.21560806781815</v>
      </c>
      <c r="G123" s="4">
        <f>IF(E123&lt;=0,0,E123*Summary!$B$7/Summary!$B$10)</f>
        <v>318.48682528401724</v>
      </c>
      <c r="H123" s="5">
        <f t="shared" si="10"/>
        <v>309.72878278380091</v>
      </c>
      <c r="I123" s="5">
        <f t="shared" si="11"/>
        <v>414760.82045954448</v>
      </c>
    </row>
    <row r="124" spans="1:9" x14ac:dyDescent="0.25">
      <c r="A124">
        <v>120</v>
      </c>
      <c r="B124">
        <f t="shared" si="6"/>
        <v>120</v>
      </c>
      <c r="C124" s="5">
        <f t="shared" si="8"/>
        <v>414760.82045954448</v>
      </c>
      <c r="D124" s="5">
        <f t="shared" si="9"/>
        <v>0</v>
      </c>
      <c r="E124" s="4">
        <f t="shared" si="7"/>
        <v>414760.82045954448</v>
      </c>
      <c r="F124" s="5">
        <f>IF(C124=0,0,IF(I123+G124&lt;=Summary!$B$20,'Loan Sch - No Offset'!I123+G124,Summary!$B$20))</f>
        <v>628.21560806781815</v>
      </c>
      <c r="G124" s="4">
        <f>IF(E124&lt;=0,0,E124*Summary!$B$7/Summary!$B$10)</f>
        <v>318.24916800645821</v>
      </c>
      <c r="H124" s="5">
        <f t="shared" si="10"/>
        <v>309.96644006135995</v>
      </c>
      <c r="I124" s="5">
        <f t="shared" si="11"/>
        <v>414450.85401948314</v>
      </c>
    </row>
    <row r="125" spans="1:9" x14ac:dyDescent="0.25">
      <c r="A125">
        <v>121</v>
      </c>
      <c r="B125">
        <f t="shared" si="6"/>
        <v>121</v>
      </c>
      <c r="C125" s="5">
        <f t="shared" si="8"/>
        <v>414450.85401948314</v>
      </c>
      <c r="D125" s="5">
        <f t="shared" si="9"/>
        <v>0</v>
      </c>
      <c r="E125" s="4">
        <f t="shared" si="7"/>
        <v>414450.85401948314</v>
      </c>
      <c r="F125" s="5">
        <f>IF(C125=0,0,IF(I124+G125&lt;=Summary!$B$20,'Loan Sch - No Offset'!I124+G125,Summary!$B$20))</f>
        <v>628.21560806781815</v>
      </c>
      <c r="G125" s="4">
        <f>IF(E125&lt;=0,0,E125*Summary!$B$7/Summary!$B$10)</f>
        <v>318.01132837264191</v>
      </c>
      <c r="H125" s="5">
        <f t="shared" si="10"/>
        <v>310.20427969517624</v>
      </c>
      <c r="I125" s="5">
        <f t="shared" si="11"/>
        <v>414140.64973978797</v>
      </c>
    </row>
    <row r="126" spans="1:9" x14ac:dyDescent="0.25">
      <c r="A126">
        <v>122</v>
      </c>
      <c r="B126">
        <f t="shared" si="6"/>
        <v>122</v>
      </c>
      <c r="C126" s="5">
        <f t="shared" si="8"/>
        <v>414140.64973978797</v>
      </c>
      <c r="D126" s="5">
        <f t="shared" si="9"/>
        <v>0</v>
      </c>
      <c r="E126" s="4">
        <f t="shared" si="7"/>
        <v>414140.64973978797</v>
      </c>
      <c r="F126" s="5">
        <f>IF(C126=0,0,IF(I125+G126&lt;=Summary!$B$20,'Loan Sch - No Offset'!I125+G126,Summary!$B$20))</f>
        <v>628.21560806781815</v>
      </c>
      <c r="G126" s="4">
        <f>IF(E126&lt;=0,0,E126*Summary!$B$7/Summary!$B$10)</f>
        <v>317.77330624264499</v>
      </c>
      <c r="H126" s="5">
        <f t="shared" si="10"/>
        <v>310.44230182517316</v>
      </c>
      <c r="I126" s="5">
        <f t="shared" si="11"/>
        <v>413830.20743796282</v>
      </c>
    </row>
    <row r="127" spans="1:9" x14ac:dyDescent="0.25">
      <c r="A127">
        <v>123</v>
      </c>
      <c r="B127">
        <f t="shared" si="6"/>
        <v>123</v>
      </c>
      <c r="C127" s="5">
        <f t="shared" si="8"/>
        <v>413830.20743796282</v>
      </c>
      <c r="D127" s="5">
        <f t="shared" si="9"/>
        <v>0</v>
      </c>
      <c r="E127" s="4">
        <f t="shared" si="7"/>
        <v>413830.20743796282</v>
      </c>
      <c r="F127" s="5">
        <f>IF(C127=0,0,IF(I126+G127&lt;=Summary!$B$20,'Loan Sch - No Offset'!I126+G127,Summary!$B$20))</f>
        <v>628.21560806781815</v>
      </c>
      <c r="G127" s="4">
        <f>IF(E127&lt;=0,0,E127*Summary!$B$7/Summary!$B$10)</f>
        <v>317.53510147643681</v>
      </c>
      <c r="H127" s="5">
        <f t="shared" si="10"/>
        <v>310.68050659138135</v>
      </c>
      <c r="I127" s="5">
        <f t="shared" si="11"/>
        <v>413519.52693137142</v>
      </c>
    </row>
    <row r="128" spans="1:9" x14ac:dyDescent="0.25">
      <c r="A128">
        <v>124</v>
      </c>
      <c r="B128">
        <f t="shared" si="6"/>
        <v>124</v>
      </c>
      <c r="C128" s="5">
        <f t="shared" si="8"/>
        <v>413519.52693137142</v>
      </c>
      <c r="D128" s="5">
        <f t="shared" si="9"/>
        <v>0</v>
      </c>
      <c r="E128" s="4">
        <f t="shared" si="7"/>
        <v>413519.52693137142</v>
      </c>
      <c r="F128" s="5">
        <f>IF(C128=0,0,IF(I127+G128&lt;=Summary!$B$20,'Loan Sch - No Offset'!I127+G128,Summary!$B$20))</f>
        <v>628.21560806781815</v>
      </c>
      <c r="G128" s="4">
        <f>IF(E128&lt;=0,0,E128*Summary!$B$7/Summary!$B$10)</f>
        <v>317.29671393387923</v>
      </c>
      <c r="H128" s="5">
        <f t="shared" si="10"/>
        <v>310.91889413393892</v>
      </c>
      <c r="I128" s="5">
        <f t="shared" si="11"/>
        <v>413208.60803723749</v>
      </c>
    </row>
    <row r="129" spans="1:9" x14ac:dyDescent="0.25">
      <c r="A129">
        <v>125</v>
      </c>
      <c r="B129">
        <f t="shared" si="6"/>
        <v>125</v>
      </c>
      <c r="C129" s="5">
        <f t="shared" si="8"/>
        <v>413208.60803723749</v>
      </c>
      <c r="D129" s="5">
        <f t="shared" si="9"/>
        <v>0</v>
      </c>
      <c r="E129" s="4">
        <f t="shared" si="7"/>
        <v>413208.60803723749</v>
      </c>
      <c r="F129" s="5">
        <f>IF(C129=0,0,IF(I128+G129&lt;=Summary!$B$20,'Loan Sch - No Offset'!I128+G129,Summary!$B$20))</f>
        <v>628.21560806781815</v>
      </c>
      <c r="G129" s="4">
        <f>IF(E129&lt;=0,0,E129*Summary!$B$7/Summary!$B$10)</f>
        <v>317.05814347472642</v>
      </c>
      <c r="H129" s="5">
        <f t="shared" si="10"/>
        <v>311.15746459309173</v>
      </c>
      <c r="I129" s="5">
        <f t="shared" si="11"/>
        <v>412897.45057264442</v>
      </c>
    </row>
    <row r="130" spans="1:9" x14ac:dyDescent="0.25">
      <c r="A130">
        <v>126</v>
      </c>
      <c r="B130">
        <f t="shared" si="6"/>
        <v>126</v>
      </c>
      <c r="C130" s="5">
        <f t="shared" si="8"/>
        <v>412897.45057264442</v>
      </c>
      <c r="D130" s="5">
        <f t="shared" si="9"/>
        <v>0</v>
      </c>
      <c r="E130" s="4">
        <f t="shared" si="7"/>
        <v>412897.45057264442</v>
      </c>
      <c r="F130" s="5">
        <f>IF(C130=0,0,IF(I129+G130&lt;=Summary!$B$20,'Loan Sch - No Offset'!I129+G130,Summary!$B$20))</f>
        <v>628.21560806781815</v>
      </c>
      <c r="G130" s="4">
        <f>IF(E130&lt;=0,0,E130*Summary!$B$7/Summary!$B$10)</f>
        <v>316.81938995862521</v>
      </c>
      <c r="H130" s="5">
        <f t="shared" si="10"/>
        <v>311.39621810919294</v>
      </c>
      <c r="I130" s="5">
        <f t="shared" si="11"/>
        <v>412586.05435453524</v>
      </c>
    </row>
    <row r="131" spans="1:9" x14ac:dyDescent="0.25">
      <c r="A131">
        <v>127</v>
      </c>
      <c r="B131">
        <f t="shared" si="6"/>
        <v>127</v>
      </c>
      <c r="C131" s="5">
        <f t="shared" si="8"/>
        <v>412586.05435453524</v>
      </c>
      <c r="D131" s="5">
        <f t="shared" si="9"/>
        <v>0</v>
      </c>
      <c r="E131" s="4">
        <f t="shared" si="7"/>
        <v>412586.05435453524</v>
      </c>
      <c r="F131" s="5">
        <f>IF(C131=0,0,IF(I130+G131&lt;=Summary!$B$20,'Loan Sch - No Offset'!I130+G131,Summary!$B$20))</f>
        <v>628.21560806781815</v>
      </c>
      <c r="G131" s="4">
        <f>IF(E131&lt;=0,0,E131*Summary!$B$7/Summary!$B$10)</f>
        <v>316.58045324511454</v>
      </c>
      <c r="H131" s="5">
        <f t="shared" si="10"/>
        <v>311.63515482270361</v>
      </c>
      <c r="I131" s="5">
        <f t="shared" si="11"/>
        <v>412274.41919971252</v>
      </c>
    </row>
    <row r="132" spans="1:9" x14ac:dyDescent="0.25">
      <c r="A132">
        <v>128</v>
      </c>
      <c r="B132">
        <f t="shared" si="6"/>
        <v>128</v>
      </c>
      <c r="C132" s="5">
        <f t="shared" si="8"/>
        <v>412274.41919971252</v>
      </c>
      <c r="D132" s="5">
        <f t="shared" si="9"/>
        <v>0</v>
      </c>
      <c r="E132" s="4">
        <f t="shared" si="7"/>
        <v>412274.41919971252</v>
      </c>
      <c r="F132" s="5">
        <f>IF(C132=0,0,IF(I131+G132&lt;=Summary!$B$20,'Loan Sch - No Offset'!I131+G132,Summary!$B$20))</f>
        <v>628.21560806781815</v>
      </c>
      <c r="G132" s="4">
        <f>IF(E132&lt;=0,0,E132*Summary!$B$7/Summary!$B$10)</f>
        <v>316.34133319362559</v>
      </c>
      <c r="H132" s="5">
        <f t="shared" si="10"/>
        <v>311.87427487419257</v>
      </c>
      <c r="I132" s="5">
        <f t="shared" si="11"/>
        <v>411962.54492483835</v>
      </c>
    </row>
    <row r="133" spans="1:9" x14ac:dyDescent="0.25">
      <c r="A133">
        <v>129</v>
      </c>
      <c r="B133">
        <f t="shared" si="6"/>
        <v>129</v>
      </c>
      <c r="C133" s="5">
        <f t="shared" si="8"/>
        <v>411962.54492483835</v>
      </c>
      <c r="D133" s="5">
        <f t="shared" si="9"/>
        <v>0</v>
      </c>
      <c r="E133" s="4">
        <f t="shared" si="7"/>
        <v>411962.54492483835</v>
      </c>
      <c r="F133" s="5">
        <f>IF(C133=0,0,IF(I132+G133&lt;=Summary!$B$20,'Loan Sch - No Offset'!I132+G133,Summary!$B$20))</f>
        <v>628.21560806781815</v>
      </c>
      <c r="G133" s="4">
        <f>IF(E133&lt;=0,0,E133*Summary!$B$7/Summary!$B$10)</f>
        <v>316.10202966348174</v>
      </c>
      <c r="H133" s="5">
        <f t="shared" si="10"/>
        <v>312.11357840433641</v>
      </c>
      <c r="I133" s="5">
        <f t="shared" si="11"/>
        <v>411650.43134643399</v>
      </c>
    </row>
    <row r="134" spans="1:9" x14ac:dyDescent="0.25">
      <c r="A134">
        <v>130</v>
      </c>
      <c r="B134">
        <f t="shared" ref="B134:B197" si="12">IF(C134=0,0,A134)</f>
        <v>130</v>
      </c>
      <c r="C134" s="5">
        <f t="shared" si="8"/>
        <v>411650.43134643399</v>
      </c>
      <c r="D134" s="5">
        <f t="shared" si="9"/>
        <v>0</v>
      </c>
      <c r="E134" s="4">
        <f t="shared" ref="E134:E197" si="13">C134-D134</f>
        <v>411650.43134643399</v>
      </c>
      <c r="F134" s="5">
        <f>IF(C134=0,0,IF(I133+G134&lt;=Summary!$B$20,'Loan Sch - No Offset'!I133+G134,Summary!$B$20))</f>
        <v>628.21560806781815</v>
      </c>
      <c r="G134" s="4">
        <f>IF(E134&lt;=0,0,E134*Summary!$B$7/Summary!$B$10)</f>
        <v>315.86254251389835</v>
      </c>
      <c r="H134" s="5">
        <f t="shared" si="10"/>
        <v>312.35306555391981</v>
      </c>
      <c r="I134" s="5">
        <f t="shared" si="11"/>
        <v>411338.07828088006</v>
      </c>
    </row>
    <row r="135" spans="1:9" x14ac:dyDescent="0.25">
      <c r="A135">
        <v>131</v>
      </c>
      <c r="B135">
        <f t="shared" si="12"/>
        <v>131</v>
      </c>
      <c r="C135" s="5">
        <f t="shared" ref="C135:C198" si="14">I134</f>
        <v>411338.07828088006</v>
      </c>
      <c r="D135" s="5">
        <f t="shared" ref="D135:D198" si="15">IF(C135=0,0,D134)</f>
        <v>0</v>
      </c>
      <c r="E135" s="4">
        <f t="shared" si="13"/>
        <v>411338.07828088006</v>
      </c>
      <c r="F135" s="5">
        <f>IF(C135=0,0,IF(I134+G135&lt;=Summary!$B$20,'Loan Sch - No Offset'!I134+G135,Summary!$B$20))</f>
        <v>628.21560806781815</v>
      </c>
      <c r="G135" s="4">
        <f>IF(E135&lt;=0,0,E135*Summary!$B$7/Summary!$B$10)</f>
        <v>315.62287160398296</v>
      </c>
      <c r="H135" s="5">
        <f t="shared" ref="H135:H198" si="16">F135-G135</f>
        <v>312.59273646383519</v>
      </c>
      <c r="I135" s="5">
        <f t="shared" ref="I135:I198" si="17">IF(ROUND(C135-H135,0)=0,0,C135-H135)</f>
        <v>411025.48554441624</v>
      </c>
    </row>
    <row r="136" spans="1:9" x14ac:dyDescent="0.25">
      <c r="A136">
        <v>132</v>
      </c>
      <c r="B136">
        <f t="shared" si="12"/>
        <v>132</v>
      </c>
      <c r="C136" s="5">
        <f t="shared" si="14"/>
        <v>411025.48554441624</v>
      </c>
      <c r="D136" s="5">
        <f t="shared" si="15"/>
        <v>0</v>
      </c>
      <c r="E136" s="4">
        <f t="shared" si="13"/>
        <v>411025.48554441624</v>
      </c>
      <c r="F136" s="5">
        <f>IF(C136=0,0,IF(I135+G136&lt;=Summary!$B$20,'Loan Sch - No Offset'!I135+G136,Summary!$B$20))</f>
        <v>628.21560806781815</v>
      </c>
      <c r="G136" s="4">
        <f>IF(E136&lt;=0,0,E136*Summary!$B$7/Summary!$B$10)</f>
        <v>315.38301679273474</v>
      </c>
      <c r="H136" s="5">
        <f t="shared" si="16"/>
        <v>312.83259127508342</v>
      </c>
      <c r="I136" s="5">
        <f t="shared" si="17"/>
        <v>410712.65295314114</v>
      </c>
    </row>
    <row r="137" spans="1:9" x14ac:dyDescent="0.25">
      <c r="A137">
        <v>133</v>
      </c>
      <c r="B137">
        <f t="shared" si="12"/>
        <v>133</v>
      </c>
      <c r="C137" s="5">
        <f t="shared" si="14"/>
        <v>410712.65295314114</v>
      </c>
      <c r="D137" s="5">
        <f t="shared" si="15"/>
        <v>0</v>
      </c>
      <c r="E137" s="4">
        <f t="shared" si="13"/>
        <v>410712.65295314114</v>
      </c>
      <c r="F137" s="5">
        <f>IF(C137=0,0,IF(I136+G137&lt;=Summary!$B$20,'Loan Sch - No Offset'!I136+G137,Summary!$B$20))</f>
        <v>628.21560806781815</v>
      </c>
      <c r="G137" s="4">
        <f>IF(E137&lt;=0,0,E137*Summary!$B$7/Summary!$B$10)</f>
        <v>315.14297793904484</v>
      </c>
      <c r="H137" s="5">
        <f t="shared" si="16"/>
        <v>313.07263012877331</v>
      </c>
      <c r="I137" s="5">
        <f t="shared" si="17"/>
        <v>410399.58032301237</v>
      </c>
    </row>
    <row r="138" spans="1:9" x14ac:dyDescent="0.25">
      <c r="A138">
        <v>134</v>
      </c>
      <c r="B138">
        <f t="shared" si="12"/>
        <v>134</v>
      </c>
      <c r="C138" s="5">
        <f t="shared" si="14"/>
        <v>410399.58032301237</v>
      </c>
      <c r="D138" s="5">
        <f t="shared" si="15"/>
        <v>0</v>
      </c>
      <c r="E138" s="4">
        <f t="shared" si="13"/>
        <v>410399.58032301237</v>
      </c>
      <c r="F138" s="5">
        <f>IF(C138=0,0,IF(I137+G138&lt;=Summary!$B$20,'Loan Sch - No Offset'!I137+G138,Summary!$B$20))</f>
        <v>628.21560806781815</v>
      </c>
      <c r="G138" s="4">
        <f>IF(E138&lt;=0,0,E138*Summary!$B$7/Summary!$B$10)</f>
        <v>314.90275490169603</v>
      </c>
      <c r="H138" s="5">
        <f t="shared" si="16"/>
        <v>313.31285316612212</v>
      </c>
      <c r="I138" s="5">
        <f t="shared" si="17"/>
        <v>410086.26746984624</v>
      </c>
    </row>
    <row r="139" spans="1:9" x14ac:dyDescent="0.25">
      <c r="A139">
        <v>135</v>
      </c>
      <c r="B139">
        <f t="shared" si="12"/>
        <v>135</v>
      </c>
      <c r="C139" s="5">
        <f t="shared" si="14"/>
        <v>410086.26746984624</v>
      </c>
      <c r="D139" s="5">
        <f t="shared" si="15"/>
        <v>0</v>
      </c>
      <c r="E139" s="4">
        <f t="shared" si="13"/>
        <v>410086.26746984624</v>
      </c>
      <c r="F139" s="5">
        <f>IF(C139=0,0,IF(I138+G139&lt;=Summary!$B$20,'Loan Sch - No Offset'!I138+G139,Summary!$B$20))</f>
        <v>628.21560806781815</v>
      </c>
      <c r="G139" s="4">
        <f>IF(E139&lt;=0,0,E139*Summary!$B$7/Summary!$B$10)</f>
        <v>314.66234753936277</v>
      </c>
      <c r="H139" s="5">
        <f t="shared" si="16"/>
        <v>313.55326052845538</v>
      </c>
      <c r="I139" s="5">
        <f t="shared" si="17"/>
        <v>409772.71420931775</v>
      </c>
    </row>
    <row r="140" spans="1:9" x14ac:dyDescent="0.25">
      <c r="A140">
        <v>136</v>
      </c>
      <c r="B140">
        <f t="shared" si="12"/>
        <v>136</v>
      </c>
      <c r="C140" s="5">
        <f t="shared" si="14"/>
        <v>409772.71420931775</v>
      </c>
      <c r="D140" s="5">
        <f t="shared" si="15"/>
        <v>0</v>
      </c>
      <c r="E140" s="4">
        <f t="shared" si="13"/>
        <v>409772.71420931775</v>
      </c>
      <c r="F140" s="5">
        <f>IF(C140=0,0,IF(I139+G140&lt;=Summary!$B$20,'Loan Sch - No Offset'!I139+G140,Summary!$B$20))</f>
        <v>628.21560806781815</v>
      </c>
      <c r="G140" s="4">
        <f>IF(E140&lt;=0,0,E140*Summary!$B$7/Summary!$B$10)</f>
        <v>314.42175571061114</v>
      </c>
      <c r="H140" s="5">
        <f t="shared" si="16"/>
        <v>313.79385235720702</v>
      </c>
      <c r="I140" s="5">
        <f t="shared" si="17"/>
        <v>409458.92035696056</v>
      </c>
    </row>
    <row r="141" spans="1:9" x14ac:dyDescent="0.25">
      <c r="A141">
        <v>137</v>
      </c>
      <c r="B141">
        <f t="shared" si="12"/>
        <v>137</v>
      </c>
      <c r="C141" s="5">
        <f t="shared" si="14"/>
        <v>409458.92035696056</v>
      </c>
      <c r="D141" s="5">
        <f t="shared" si="15"/>
        <v>0</v>
      </c>
      <c r="E141" s="4">
        <f t="shared" si="13"/>
        <v>409458.92035696056</v>
      </c>
      <c r="F141" s="5">
        <f>IF(C141=0,0,IF(I140+G141&lt;=Summary!$B$20,'Loan Sch - No Offset'!I140+G141,Summary!$B$20))</f>
        <v>628.21560806781815</v>
      </c>
      <c r="G141" s="4">
        <f>IF(E141&lt;=0,0,E141*Summary!$B$7/Summary!$B$10)</f>
        <v>314.18097927389857</v>
      </c>
      <c r="H141" s="5">
        <f t="shared" si="16"/>
        <v>314.03462879391958</v>
      </c>
      <c r="I141" s="5">
        <f t="shared" si="17"/>
        <v>409144.88572816661</v>
      </c>
    </row>
    <row r="142" spans="1:9" x14ac:dyDescent="0.25">
      <c r="A142">
        <v>138</v>
      </c>
      <c r="B142">
        <f t="shared" si="12"/>
        <v>138</v>
      </c>
      <c r="C142" s="5">
        <f t="shared" si="14"/>
        <v>409144.88572816661</v>
      </c>
      <c r="D142" s="5">
        <f t="shared" si="15"/>
        <v>0</v>
      </c>
      <c r="E142" s="4">
        <f t="shared" si="13"/>
        <v>409144.88572816661</v>
      </c>
      <c r="F142" s="5">
        <f>IF(C142=0,0,IF(I141+G142&lt;=Summary!$B$20,'Loan Sch - No Offset'!I141+G142,Summary!$B$20))</f>
        <v>628.21560806781815</v>
      </c>
      <c r="G142" s="4">
        <f>IF(E142&lt;=0,0,E142*Summary!$B$7/Summary!$B$10)</f>
        <v>313.940018087574</v>
      </c>
      <c r="H142" s="5">
        <f t="shared" si="16"/>
        <v>314.27558998024415</v>
      </c>
      <c r="I142" s="5">
        <f t="shared" si="17"/>
        <v>408830.61013818637</v>
      </c>
    </row>
    <row r="143" spans="1:9" x14ac:dyDescent="0.25">
      <c r="A143">
        <v>139</v>
      </c>
      <c r="B143">
        <f t="shared" si="12"/>
        <v>139</v>
      </c>
      <c r="C143" s="5">
        <f t="shared" si="14"/>
        <v>408830.61013818637</v>
      </c>
      <c r="D143" s="5">
        <f t="shared" si="15"/>
        <v>0</v>
      </c>
      <c r="E143" s="4">
        <f t="shared" si="13"/>
        <v>408830.61013818637</v>
      </c>
      <c r="F143" s="5">
        <f>IF(C143=0,0,IF(I142+G143&lt;=Summary!$B$20,'Loan Sch - No Offset'!I142+G143,Summary!$B$20))</f>
        <v>628.21560806781815</v>
      </c>
      <c r="G143" s="4">
        <f>IF(E143&lt;=0,0,E143*Summary!$B$7/Summary!$B$10)</f>
        <v>313.69887200987762</v>
      </c>
      <c r="H143" s="5">
        <f t="shared" si="16"/>
        <v>314.51673605794053</v>
      </c>
      <c r="I143" s="5">
        <f t="shared" si="17"/>
        <v>408516.09340212843</v>
      </c>
    </row>
    <row r="144" spans="1:9" x14ac:dyDescent="0.25">
      <c r="A144">
        <v>140</v>
      </c>
      <c r="B144">
        <f t="shared" si="12"/>
        <v>140</v>
      </c>
      <c r="C144" s="5">
        <f t="shared" si="14"/>
        <v>408516.09340212843</v>
      </c>
      <c r="D144" s="5">
        <f t="shared" si="15"/>
        <v>0</v>
      </c>
      <c r="E144" s="4">
        <f t="shared" si="13"/>
        <v>408516.09340212843</v>
      </c>
      <c r="F144" s="5">
        <f>IF(C144=0,0,IF(I143+G144&lt;=Summary!$B$20,'Loan Sch - No Offset'!I143+G144,Summary!$B$20))</f>
        <v>628.21560806781815</v>
      </c>
      <c r="G144" s="4">
        <f>IF(E144&lt;=0,0,E144*Summary!$B$7/Summary!$B$10)</f>
        <v>313.45754089894086</v>
      </c>
      <c r="H144" s="5">
        <f t="shared" si="16"/>
        <v>314.75806716887729</v>
      </c>
      <c r="I144" s="5">
        <f t="shared" si="17"/>
        <v>408201.33533495956</v>
      </c>
    </row>
    <row r="145" spans="1:9" x14ac:dyDescent="0.25">
      <c r="A145">
        <v>141</v>
      </c>
      <c r="B145">
        <f t="shared" si="12"/>
        <v>141</v>
      </c>
      <c r="C145" s="5">
        <f t="shared" si="14"/>
        <v>408201.33533495956</v>
      </c>
      <c r="D145" s="5">
        <f t="shared" si="15"/>
        <v>0</v>
      </c>
      <c r="E145" s="4">
        <f t="shared" si="13"/>
        <v>408201.33533495956</v>
      </c>
      <c r="F145" s="5">
        <f>IF(C145=0,0,IF(I144+G145&lt;=Summary!$B$20,'Loan Sch - No Offset'!I144+G145,Summary!$B$20))</f>
        <v>628.21560806781815</v>
      </c>
      <c r="G145" s="4">
        <f>IF(E145&lt;=0,0,E145*Summary!$B$7/Summary!$B$10)</f>
        <v>313.21602461278627</v>
      </c>
      <c r="H145" s="5">
        <f t="shared" si="16"/>
        <v>314.99958345503188</v>
      </c>
      <c r="I145" s="5">
        <f t="shared" si="17"/>
        <v>407886.33575150452</v>
      </c>
    </row>
    <row r="146" spans="1:9" x14ac:dyDescent="0.25">
      <c r="A146">
        <v>142</v>
      </c>
      <c r="B146">
        <f t="shared" si="12"/>
        <v>142</v>
      </c>
      <c r="C146" s="5">
        <f t="shared" si="14"/>
        <v>407886.33575150452</v>
      </c>
      <c r="D146" s="5">
        <f t="shared" si="15"/>
        <v>0</v>
      </c>
      <c r="E146" s="4">
        <f t="shared" si="13"/>
        <v>407886.33575150452</v>
      </c>
      <c r="F146" s="5">
        <f>IF(C146=0,0,IF(I145+G146&lt;=Summary!$B$20,'Loan Sch - No Offset'!I145+G146,Summary!$B$20))</f>
        <v>628.21560806781815</v>
      </c>
      <c r="G146" s="4">
        <f>IF(E146&lt;=0,0,E146*Summary!$B$7/Summary!$B$10)</f>
        <v>312.97432300932746</v>
      </c>
      <c r="H146" s="5">
        <f t="shared" si="16"/>
        <v>315.24128505849069</v>
      </c>
      <c r="I146" s="5">
        <f t="shared" si="17"/>
        <v>407571.09446644603</v>
      </c>
    </row>
    <row r="147" spans="1:9" x14ac:dyDescent="0.25">
      <c r="A147">
        <v>143</v>
      </c>
      <c r="B147">
        <f t="shared" si="12"/>
        <v>143</v>
      </c>
      <c r="C147" s="5">
        <f t="shared" si="14"/>
        <v>407571.09446644603</v>
      </c>
      <c r="D147" s="5">
        <f t="shared" si="15"/>
        <v>0</v>
      </c>
      <c r="E147" s="4">
        <f t="shared" si="13"/>
        <v>407571.09446644603</v>
      </c>
      <c r="F147" s="5">
        <f>IF(C147=0,0,IF(I146+G147&lt;=Summary!$B$20,'Loan Sch - No Offset'!I146+G147,Summary!$B$20))</f>
        <v>628.21560806781815</v>
      </c>
      <c r="G147" s="4">
        <f>IF(E147&lt;=0,0,E147*Summary!$B$7/Summary!$B$10)</f>
        <v>312.73243594636915</v>
      </c>
      <c r="H147" s="5">
        <f t="shared" si="16"/>
        <v>315.483172121449</v>
      </c>
      <c r="I147" s="5">
        <f t="shared" si="17"/>
        <v>407255.61129432457</v>
      </c>
    </row>
    <row r="148" spans="1:9" x14ac:dyDescent="0.25">
      <c r="A148">
        <v>144</v>
      </c>
      <c r="B148">
        <f t="shared" si="12"/>
        <v>144</v>
      </c>
      <c r="C148" s="5">
        <f t="shared" si="14"/>
        <v>407255.61129432457</v>
      </c>
      <c r="D148" s="5">
        <f t="shared" si="15"/>
        <v>0</v>
      </c>
      <c r="E148" s="4">
        <f t="shared" si="13"/>
        <v>407255.61129432457</v>
      </c>
      <c r="F148" s="5">
        <f>IF(C148=0,0,IF(I147+G148&lt;=Summary!$B$20,'Loan Sch - No Offset'!I147+G148,Summary!$B$20))</f>
        <v>628.21560806781815</v>
      </c>
      <c r="G148" s="4">
        <f>IF(E148&lt;=0,0,E148*Summary!$B$7/Summary!$B$10)</f>
        <v>312.49036328160673</v>
      </c>
      <c r="H148" s="5">
        <f t="shared" si="16"/>
        <v>315.72524478621142</v>
      </c>
      <c r="I148" s="5">
        <f t="shared" si="17"/>
        <v>406939.88604953839</v>
      </c>
    </row>
    <row r="149" spans="1:9" x14ac:dyDescent="0.25">
      <c r="A149">
        <v>145</v>
      </c>
      <c r="B149">
        <f t="shared" si="12"/>
        <v>145</v>
      </c>
      <c r="C149" s="5">
        <f t="shared" si="14"/>
        <v>406939.88604953839</v>
      </c>
      <c r="D149" s="5">
        <f t="shared" si="15"/>
        <v>0</v>
      </c>
      <c r="E149" s="4">
        <f t="shared" si="13"/>
        <v>406939.88604953839</v>
      </c>
      <c r="F149" s="5">
        <f>IF(C149=0,0,IF(I148+G149&lt;=Summary!$B$20,'Loan Sch - No Offset'!I148+G149,Summary!$B$20))</f>
        <v>628.21560806781815</v>
      </c>
      <c r="G149" s="4">
        <f>IF(E149&lt;=0,0,E149*Summary!$B$7/Summary!$B$10)</f>
        <v>312.24810487262653</v>
      </c>
      <c r="H149" s="5">
        <f t="shared" si="16"/>
        <v>315.96750319519163</v>
      </c>
      <c r="I149" s="5">
        <f t="shared" si="17"/>
        <v>406623.91854634322</v>
      </c>
    </row>
    <row r="150" spans="1:9" x14ac:dyDescent="0.25">
      <c r="A150">
        <v>146</v>
      </c>
      <c r="B150">
        <f t="shared" si="12"/>
        <v>146</v>
      </c>
      <c r="C150" s="5">
        <f t="shared" si="14"/>
        <v>406623.91854634322</v>
      </c>
      <c r="D150" s="5">
        <f t="shared" si="15"/>
        <v>0</v>
      </c>
      <c r="E150" s="4">
        <f t="shared" si="13"/>
        <v>406623.91854634322</v>
      </c>
      <c r="F150" s="5">
        <f>IF(C150=0,0,IF(I149+G150&lt;=Summary!$B$20,'Loan Sch - No Offset'!I149+G150,Summary!$B$20))</f>
        <v>628.21560806781815</v>
      </c>
      <c r="G150" s="4">
        <f>IF(E150&lt;=0,0,E150*Summary!$B$7/Summary!$B$10)</f>
        <v>312.00566057690565</v>
      </c>
      <c r="H150" s="5">
        <f t="shared" si="16"/>
        <v>316.2099474909125</v>
      </c>
      <c r="I150" s="5">
        <f t="shared" si="17"/>
        <v>406307.70859885233</v>
      </c>
    </row>
    <row r="151" spans="1:9" x14ac:dyDescent="0.25">
      <c r="A151">
        <v>147</v>
      </c>
      <c r="B151">
        <f t="shared" si="12"/>
        <v>147</v>
      </c>
      <c r="C151" s="5">
        <f t="shared" si="14"/>
        <v>406307.70859885233</v>
      </c>
      <c r="D151" s="5">
        <f t="shared" si="15"/>
        <v>0</v>
      </c>
      <c r="E151" s="4">
        <f t="shared" si="13"/>
        <v>406307.70859885233</v>
      </c>
      <c r="F151" s="5">
        <f>IF(C151=0,0,IF(I150+G151&lt;=Summary!$B$20,'Loan Sch - No Offset'!I150+G151,Summary!$B$20))</f>
        <v>628.21560806781815</v>
      </c>
      <c r="G151" s="4">
        <f>IF(E151&lt;=0,0,E151*Summary!$B$7/Summary!$B$10)</f>
        <v>311.7630302518117</v>
      </c>
      <c r="H151" s="5">
        <f t="shared" si="16"/>
        <v>316.45257781600645</v>
      </c>
      <c r="I151" s="5">
        <f t="shared" si="17"/>
        <v>405991.2560210363</v>
      </c>
    </row>
    <row r="152" spans="1:9" x14ac:dyDescent="0.25">
      <c r="A152">
        <v>148</v>
      </c>
      <c r="B152">
        <f t="shared" si="12"/>
        <v>148</v>
      </c>
      <c r="C152" s="5">
        <f t="shared" si="14"/>
        <v>405991.2560210363</v>
      </c>
      <c r="D152" s="5">
        <f t="shared" si="15"/>
        <v>0</v>
      </c>
      <c r="E152" s="4">
        <f t="shared" si="13"/>
        <v>405991.2560210363</v>
      </c>
      <c r="F152" s="5">
        <f>IF(C152=0,0,IF(I151+G152&lt;=Summary!$B$20,'Loan Sch - No Offset'!I151+G152,Summary!$B$20))</f>
        <v>628.21560806781815</v>
      </c>
      <c r="G152" s="4">
        <f>IF(E152&lt;=0,0,E152*Summary!$B$7/Summary!$B$10)</f>
        <v>311.52021375460288</v>
      </c>
      <c r="H152" s="5">
        <f t="shared" si="16"/>
        <v>316.69539431321527</v>
      </c>
      <c r="I152" s="5">
        <f t="shared" si="17"/>
        <v>405674.56062672311</v>
      </c>
    </row>
    <row r="153" spans="1:9" x14ac:dyDescent="0.25">
      <c r="A153">
        <v>149</v>
      </c>
      <c r="B153">
        <f t="shared" si="12"/>
        <v>149</v>
      </c>
      <c r="C153" s="5">
        <f t="shared" si="14"/>
        <v>405674.56062672311</v>
      </c>
      <c r="D153" s="5">
        <f t="shared" si="15"/>
        <v>0</v>
      </c>
      <c r="E153" s="4">
        <f t="shared" si="13"/>
        <v>405674.56062672311</v>
      </c>
      <c r="F153" s="5">
        <f>IF(C153=0,0,IF(I152+G153&lt;=Summary!$B$20,'Loan Sch - No Offset'!I152+G153,Summary!$B$20))</f>
        <v>628.21560806781815</v>
      </c>
      <c r="G153" s="4">
        <f>IF(E153&lt;=0,0,E153*Summary!$B$7/Summary!$B$10)</f>
        <v>311.27721094242793</v>
      </c>
      <c r="H153" s="5">
        <f t="shared" si="16"/>
        <v>316.93839712539022</v>
      </c>
      <c r="I153" s="5">
        <f t="shared" si="17"/>
        <v>405357.62222959771</v>
      </c>
    </row>
    <row r="154" spans="1:9" x14ac:dyDescent="0.25">
      <c r="A154">
        <v>150</v>
      </c>
      <c r="B154">
        <f t="shared" si="12"/>
        <v>150</v>
      </c>
      <c r="C154" s="5">
        <f t="shared" si="14"/>
        <v>405357.62222959771</v>
      </c>
      <c r="D154" s="5">
        <f t="shared" si="15"/>
        <v>0</v>
      </c>
      <c r="E154" s="4">
        <f t="shared" si="13"/>
        <v>405357.62222959771</v>
      </c>
      <c r="F154" s="5">
        <f>IF(C154=0,0,IF(I153+G154&lt;=Summary!$B$20,'Loan Sch - No Offset'!I153+G154,Summary!$B$20))</f>
        <v>628.21560806781815</v>
      </c>
      <c r="G154" s="4">
        <f>IF(E154&lt;=0,0,E154*Summary!$B$7/Summary!$B$10)</f>
        <v>311.03402167232593</v>
      </c>
      <c r="H154" s="5">
        <f t="shared" si="16"/>
        <v>317.18158639549222</v>
      </c>
      <c r="I154" s="5">
        <f t="shared" si="17"/>
        <v>405040.44064320222</v>
      </c>
    </row>
    <row r="155" spans="1:9" x14ac:dyDescent="0.25">
      <c r="A155">
        <v>151</v>
      </c>
      <c r="B155">
        <f t="shared" si="12"/>
        <v>151</v>
      </c>
      <c r="C155" s="5">
        <f t="shared" si="14"/>
        <v>405040.44064320222</v>
      </c>
      <c r="D155" s="5">
        <f t="shared" si="15"/>
        <v>0</v>
      </c>
      <c r="E155" s="4">
        <f t="shared" si="13"/>
        <v>405040.44064320222</v>
      </c>
      <c r="F155" s="5">
        <f>IF(C155=0,0,IF(I154+G155&lt;=Summary!$B$20,'Loan Sch - No Offset'!I154+G155,Summary!$B$20))</f>
        <v>628.21560806781815</v>
      </c>
      <c r="G155" s="4">
        <f>IF(E155&lt;=0,0,E155*Summary!$B$7/Summary!$B$10)</f>
        <v>310.79064580122628</v>
      </c>
      <c r="H155" s="5">
        <f t="shared" si="16"/>
        <v>317.42496226659188</v>
      </c>
      <c r="I155" s="5">
        <f t="shared" si="17"/>
        <v>404723.01568093564</v>
      </c>
    </row>
    <row r="156" spans="1:9" x14ac:dyDescent="0.25">
      <c r="A156">
        <v>152</v>
      </c>
      <c r="B156">
        <f t="shared" si="12"/>
        <v>152</v>
      </c>
      <c r="C156" s="5">
        <f t="shared" si="14"/>
        <v>404723.01568093564</v>
      </c>
      <c r="D156" s="5">
        <f t="shared" si="15"/>
        <v>0</v>
      </c>
      <c r="E156" s="4">
        <f t="shared" si="13"/>
        <v>404723.01568093564</v>
      </c>
      <c r="F156" s="5">
        <f>IF(C156=0,0,IF(I155+G156&lt;=Summary!$B$20,'Loan Sch - No Offset'!I155+G156,Summary!$B$20))</f>
        <v>628.21560806781815</v>
      </c>
      <c r="G156" s="4">
        <f>IF(E156&lt;=0,0,E156*Summary!$B$7/Summary!$B$10)</f>
        <v>310.54708318594868</v>
      </c>
      <c r="H156" s="5">
        <f t="shared" si="16"/>
        <v>317.66852488186947</v>
      </c>
      <c r="I156" s="5">
        <f t="shared" si="17"/>
        <v>404405.34715605376</v>
      </c>
    </row>
    <row r="157" spans="1:9" x14ac:dyDescent="0.25">
      <c r="A157">
        <v>153</v>
      </c>
      <c r="B157">
        <f t="shared" si="12"/>
        <v>153</v>
      </c>
      <c r="C157" s="5">
        <f t="shared" si="14"/>
        <v>404405.34715605376</v>
      </c>
      <c r="D157" s="5">
        <f t="shared" si="15"/>
        <v>0</v>
      </c>
      <c r="E157" s="4">
        <f t="shared" si="13"/>
        <v>404405.34715605376</v>
      </c>
      <c r="F157" s="5">
        <f>IF(C157=0,0,IF(I156+G157&lt;=Summary!$B$20,'Loan Sch - No Offset'!I156+G157,Summary!$B$20))</f>
        <v>628.21560806781815</v>
      </c>
      <c r="G157" s="4">
        <f>IF(E157&lt;=0,0,E157*Summary!$B$7/Summary!$B$10)</f>
        <v>310.30333368320277</v>
      </c>
      <c r="H157" s="5">
        <f t="shared" si="16"/>
        <v>317.91227438461539</v>
      </c>
      <c r="I157" s="5">
        <f t="shared" si="17"/>
        <v>404087.43488166912</v>
      </c>
    </row>
    <row r="158" spans="1:9" x14ac:dyDescent="0.25">
      <c r="A158">
        <v>154</v>
      </c>
      <c r="B158">
        <f t="shared" si="12"/>
        <v>154</v>
      </c>
      <c r="C158" s="5">
        <f t="shared" si="14"/>
        <v>404087.43488166912</v>
      </c>
      <c r="D158" s="5">
        <f t="shared" si="15"/>
        <v>0</v>
      </c>
      <c r="E158" s="4">
        <f t="shared" si="13"/>
        <v>404087.43488166912</v>
      </c>
      <c r="F158" s="5">
        <f>IF(C158=0,0,IF(I157+G158&lt;=Summary!$B$20,'Loan Sch - No Offset'!I157+G158,Summary!$B$20))</f>
        <v>628.21560806781815</v>
      </c>
      <c r="G158" s="4">
        <f>IF(E158&lt;=0,0,E158*Summary!$B$7/Summary!$B$10)</f>
        <v>310.05939714958839</v>
      </c>
      <c r="H158" s="5">
        <f t="shared" si="16"/>
        <v>318.15621091822976</v>
      </c>
      <c r="I158" s="5">
        <f t="shared" si="17"/>
        <v>403769.27867075091</v>
      </c>
    </row>
    <row r="159" spans="1:9" x14ac:dyDescent="0.25">
      <c r="A159">
        <v>155</v>
      </c>
      <c r="B159">
        <f t="shared" si="12"/>
        <v>155</v>
      </c>
      <c r="C159" s="5">
        <f t="shared" si="14"/>
        <v>403769.27867075091</v>
      </c>
      <c r="D159" s="5">
        <f t="shared" si="15"/>
        <v>0</v>
      </c>
      <c r="E159" s="4">
        <f t="shared" si="13"/>
        <v>403769.27867075091</v>
      </c>
      <c r="F159" s="5">
        <f>IF(C159=0,0,IF(I158+G159&lt;=Summary!$B$20,'Loan Sch - No Offset'!I158+G159,Summary!$B$20))</f>
        <v>628.21560806781815</v>
      </c>
      <c r="G159" s="4">
        <f>IF(E159&lt;=0,0,E159*Summary!$B$7/Summary!$B$10)</f>
        <v>309.81527344159537</v>
      </c>
      <c r="H159" s="5">
        <f t="shared" si="16"/>
        <v>318.40033462622279</v>
      </c>
      <c r="I159" s="5">
        <f t="shared" si="17"/>
        <v>403450.8783361247</v>
      </c>
    </row>
    <row r="160" spans="1:9" x14ac:dyDescent="0.25">
      <c r="A160">
        <v>156</v>
      </c>
      <c r="B160">
        <f t="shared" si="12"/>
        <v>156</v>
      </c>
      <c r="C160" s="5">
        <f t="shared" si="14"/>
        <v>403450.8783361247</v>
      </c>
      <c r="D160" s="5">
        <f t="shared" si="15"/>
        <v>0</v>
      </c>
      <c r="E160" s="4">
        <f t="shared" si="13"/>
        <v>403450.8783361247</v>
      </c>
      <c r="F160" s="5">
        <f>IF(C160=0,0,IF(I159+G160&lt;=Summary!$B$20,'Loan Sch - No Offset'!I159+G160,Summary!$B$20))</f>
        <v>628.21560806781815</v>
      </c>
      <c r="G160" s="4">
        <f>IF(E160&lt;=0,0,E160*Summary!$B$7/Summary!$B$10)</f>
        <v>309.57096241560333</v>
      </c>
      <c r="H160" s="5">
        <f t="shared" si="16"/>
        <v>318.64464565221482</v>
      </c>
      <c r="I160" s="5">
        <f t="shared" si="17"/>
        <v>403132.23369047249</v>
      </c>
    </row>
    <row r="161" spans="1:9" x14ac:dyDescent="0.25">
      <c r="A161">
        <v>157</v>
      </c>
      <c r="B161">
        <f t="shared" si="12"/>
        <v>157</v>
      </c>
      <c r="C161" s="5">
        <f t="shared" si="14"/>
        <v>403132.23369047249</v>
      </c>
      <c r="D161" s="5">
        <f t="shared" si="15"/>
        <v>0</v>
      </c>
      <c r="E161" s="4">
        <f t="shared" si="13"/>
        <v>403132.23369047249</v>
      </c>
      <c r="F161" s="5">
        <f>IF(C161=0,0,IF(I160+G161&lt;=Summary!$B$20,'Loan Sch - No Offset'!I160+G161,Summary!$B$20))</f>
        <v>628.21560806781815</v>
      </c>
      <c r="G161" s="4">
        <f>IF(E161&lt;=0,0,E161*Summary!$B$7/Summary!$B$10)</f>
        <v>309.32646392788178</v>
      </c>
      <c r="H161" s="5">
        <f t="shared" si="16"/>
        <v>318.88914413993638</v>
      </c>
      <c r="I161" s="5">
        <f t="shared" si="17"/>
        <v>402813.34454633255</v>
      </c>
    </row>
    <row r="162" spans="1:9" x14ac:dyDescent="0.25">
      <c r="A162">
        <v>158</v>
      </c>
      <c r="B162">
        <f t="shared" si="12"/>
        <v>158</v>
      </c>
      <c r="C162" s="5">
        <f t="shared" si="14"/>
        <v>402813.34454633255</v>
      </c>
      <c r="D162" s="5">
        <f t="shared" si="15"/>
        <v>0</v>
      </c>
      <c r="E162" s="4">
        <f t="shared" si="13"/>
        <v>402813.34454633255</v>
      </c>
      <c r="F162" s="5">
        <f>IF(C162=0,0,IF(I161+G162&lt;=Summary!$B$20,'Loan Sch - No Offset'!I161+G162,Summary!$B$20))</f>
        <v>628.21560806781815</v>
      </c>
      <c r="G162" s="4">
        <f>IF(E162&lt;=0,0,E162*Summary!$B$7/Summary!$B$10)</f>
        <v>309.08177783458979</v>
      </c>
      <c r="H162" s="5">
        <f t="shared" si="16"/>
        <v>319.13383023322837</v>
      </c>
      <c r="I162" s="5">
        <f t="shared" si="17"/>
        <v>402494.2107160993</v>
      </c>
    </row>
    <row r="163" spans="1:9" x14ac:dyDescent="0.25">
      <c r="A163">
        <v>159</v>
      </c>
      <c r="B163">
        <f t="shared" si="12"/>
        <v>159</v>
      </c>
      <c r="C163" s="5">
        <f t="shared" si="14"/>
        <v>402494.2107160993</v>
      </c>
      <c r="D163" s="5">
        <f t="shared" si="15"/>
        <v>0</v>
      </c>
      <c r="E163" s="4">
        <f t="shared" si="13"/>
        <v>402494.2107160993</v>
      </c>
      <c r="F163" s="5">
        <f>IF(C163=0,0,IF(I162+G163&lt;=Summary!$B$20,'Loan Sch - No Offset'!I162+G163,Summary!$B$20))</f>
        <v>628.21560806781815</v>
      </c>
      <c r="G163" s="4">
        <f>IF(E163&lt;=0,0,E163*Summary!$B$7/Summary!$B$10)</f>
        <v>308.83690399177618</v>
      </c>
      <c r="H163" s="5">
        <f t="shared" si="16"/>
        <v>319.37870407604197</v>
      </c>
      <c r="I163" s="5">
        <f t="shared" si="17"/>
        <v>402174.83201202325</v>
      </c>
    </row>
    <row r="164" spans="1:9" x14ac:dyDescent="0.25">
      <c r="A164">
        <v>160</v>
      </c>
      <c r="B164">
        <f t="shared" si="12"/>
        <v>160</v>
      </c>
      <c r="C164" s="5">
        <f t="shared" si="14"/>
        <v>402174.83201202325</v>
      </c>
      <c r="D164" s="5">
        <f t="shared" si="15"/>
        <v>0</v>
      </c>
      <c r="E164" s="4">
        <f t="shared" si="13"/>
        <v>402174.83201202325</v>
      </c>
      <c r="F164" s="5">
        <f>IF(C164=0,0,IF(I163+G164&lt;=Summary!$B$20,'Loan Sch - No Offset'!I163+G164,Summary!$B$20))</f>
        <v>628.21560806781815</v>
      </c>
      <c r="G164" s="4">
        <f>IF(E164&lt;=0,0,E164*Summary!$B$7/Summary!$B$10)</f>
        <v>308.59184225537933</v>
      </c>
      <c r="H164" s="5">
        <f t="shared" si="16"/>
        <v>319.62376581243882</v>
      </c>
      <c r="I164" s="5">
        <f t="shared" si="17"/>
        <v>401855.20824621082</v>
      </c>
    </row>
    <row r="165" spans="1:9" x14ac:dyDescent="0.25">
      <c r="A165">
        <v>161</v>
      </c>
      <c r="B165">
        <f t="shared" si="12"/>
        <v>161</v>
      </c>
      <c r="C165" s="5">
        <f t="shared" si="14"/>
        <v>401855.20824621082</v>
      </c>
      <c r="D165" s="5">
        <f t="shared" si="15"/>
        <v>0</v>
      </c>
      <c r="E165" s="4">
        <f t="shared" si="13"/>
        <v>401855.20824621082</v>
      </c>
      <c r="F165" s="5">
        <f>IF(C165=0,0,IF(I164+G165&lt;=Summary!$B$20,'Loan Sch - No Offset'!I164+G165,Summary!$B$20))</f>
        <v>628.21560806781815</v>
      </c>
      <c r="G165" s="4">
        <f>IF(E165&lt;=0,0,E165*Summary!$B$7/Summary!$B$10)</f>
        <v>308.34659248122711</v>
      </c>
      <c r="H165" s="5">
        <f t="shared" si="16"/>
        <v>319.86901558659105</v>
      </c>
      <c r="I165" s="5">
        <f t="shared" si="17"/>
        <v>401535.33923062426</v>
      </c>
    </row>
    <row r="166" spans="1:9" x14ac:dyDescent="0.25">
      <c r="A166">
        <v>162</v>
      </c>
      <c r="B166">
        <f t="shared" si="12"/>
        <v>162</v>
      </c>
      <c r="C166" s="5">
        <f t="shared" si="14"/>
        <v>401535.33923062426</v>
      </c>
      <c r="D166" s="5">
        <f t="shared" si="15"/>
        <v>0</v>
      </c>
      <c r="E166" s="4">
        <f t="shared" si="13"/>
        <v>401535.33923062426</v>
      </c>
      <c r="F166" s="5">
        <f>IF(C166=0,0,IF(I165+G166&lt;=Summary!$B$20,'Loan Sch - No Offset'!I165+G166,Summary!$B$20))</f>
        <v>628.21560806781815</v>
      </c>
      <c r="G166" s="4">
        <f>IF(E166&lt;=0,0,E166*Summary!$B$7/Summary!$B$10)</f>
        <v>308.10115452503669</v>
      </c>
      <c r="H166" s="5">
        <f t="shared" si="16"/>
        <v>320.11445354278146</v>
      </c>
      <c r="I166" s="5">
        <f t="shared" si="17"/>
        <v>401215.22477708146</v>
      </c>
    </row>
    <row r="167" spans="1:9" x14ac:dyDescent="0.25">
      <c r="A167">
        <v>163</v>
      </c>
      <c r="B167">
        <f t="shared" si="12"/>
        <v>163</v>
      </c>
      <c r="C167" s="5">
        <f t="shared" si="14"/>
        <v>401215.22477708146</v>
      </c>
      <c r="D167" s="5">
        <f t="shared" si="15"/>
        <v>0</v>
      </c>
      <c r="E167" s="4">
        <f t="shared" si="13"/>
        <v>401215.22477708146</v>
      </c>
      <c r="F167" s="5">
        <f>IF(C167=0,0,IF(I166+G167&lt;=Summary!$B$20,'Loan Sch - No Offset'!I166+G167,Summary!$B$20))</f>
        <v>628.21560806781815</v>
      </c>
      <c r="G167" s="4">
        <f>IF(E167&lt;=0,0,E167*Summary!$B$7/Summary!$B$10)</f>
        <v>307.85552824241444</v>
      </c>
      <c r="H167" s="5">
        <f t="shared" si="16"/>
        <v>320.36007982540372</v>
      </c>
      <c r="I167" s="5">
        <f t="shared" si="17"/>
        <v>400894.86469725607</v>
      </c>
    </row>
    <row r="168" spans="1:9" x14ac:dyDescent="0.25">
      <c r="A168">
        <v>164</v>
      </c>
      <c r="B168">
        <f t="shared" si="12"/>
        <v>164</v>
      </c>
      <c r="C168" s="5">
        <f t="shared" si="14"/>
        <v>400894.86469725607</v>
      </c>
      <c r="D168" s="5">
        <f t="shared" si="15"/>
        <v>0</v>
      </c>
      <c r="E168" s="4">
        <f t="shared" si="13"/>
        <v>400894.86469725607</v>
      </c>
      <c r="F168" s="5">
        <f>IF(C168=0,0,IF(I167+G168&lt;=Summary!$B$20,'Loan Sch - No Offset'!I167+G168,Summary!$B$20))</f>
        <v>628.21560806781815</v>
      </c>
      <c r="G168" s="4">
        <f>IF(E168&lt;=0,0,E168*Summary!$B$7/Summary!$B$10)</f>
        <v>307.60971348885607</v>
      </c>
      <c r="H168" s="5">
        <f t="shared" si="16"/>
        <v>320.60589457896208</v>
      </c>
      <c r="I168" s="5">
        <f t="shared" si="17"/>
        <v>400574.2588026771</v>
      </c>
    </row>
    <row r="169" spans="1:9" x14ac:dyDescent="0.25">
      <c r="A169">
        <v>165</v>
      </c>
      <c r="B169">
        <f t="shared" si="12"/>
        <v>165</v>
      </c>
      <c r="C169" s="5">
        <f t="shared" si="14"/>
        <v>400574.2588026771</v>
      </c>
      <c r="D169" s="5">
        <f t="shared" si="15"/>
        <v>0</v>
      </c>
      <c r="E169" s="4">
        <f t="shared" si="13"/>
        <v>400574.2588026771</v>
      </c>
      <c r="F169" s="5">
        <f>IF(C169=0,0,IF(I168+G169&lt;=Summary!$B$20,'Loan Sch - No Offset'!I168+G169,Summary!$B$20))</f>
        <v>628.21560806781815</v>
      </c>
      <c r="G169" s="4">
        <f>IF(E169&lt;=0,0,E169*Summary!$B$7/Summary!$B$10)</f>
        <v>307.36371011974649</v>
      </c>
      <c r="H169" s="5">
        <f t="shared" si="16"/>
        <v>320.85189794807167</v>
      </c>
      <c r="I169" s="5">
        <f t="shared" si="17"/>
        <v>400253.40690472902</v>
      </c>
    </row>
    <row r="170" spans="1:9" x14ac:dyDescent="0.25">
      <c r="A170">
        <v>166</v>
      </c>
      <c r="B170">
        <f t="shared" si="12"/>
        <v>166</v>
      </c>
      <c r="C170" s="5">
        <f t="shared" si="14"/>
        <v>400253.40690472902</v>
      </c>
      <c r="D170" s="5">
        <f t="shared" si="15"/>
        <v>0</v>
      </c>
      <c r="E170" s="4">
        <f t="shared" si="13"/>
        <v>400253.40690472902</v>
      </c>
      <c r="F170" s="5">
        <f>IF(C170=0,0,IF(I169+G170&lt;=Summary!$B$20,'Loan Sch - No Offset'!I169+G170,Summary!$B$20))</f>
        <v>628.21560806781815</v>
      </c>
      <c r="G170" s="4">
        <f>IF(E170&lt;=0,0,E170*Summary!$B$7/Summary!$B$10)</f>
        <v>307.11751799035937</v>
      </c>
      <c r="H170" s="5">
        <f t="shared" si="16"/>
        <v>321.09809007745878</v>
      </c>
      <c r="I170" s="5">
        <f t="shared" si="17"/>
        <v>399932.30881465157</v>
      </c>
    </row>
    <row r="171" spans="1:9" x14ac:dyDescent="0.25">
      <c r="A171">
        <v>167</v>
      </c>
      <c r="B171">
        <f t="shared" si="12"/>
        <v>167</v>
      </c>
      <c r="C171" s="5">
        <f t="shared" si="14"/>
        <v>399932.30881465157</v>
      </c>
      <c r="D171" s="5">
        <f t="shared" si="15"/>
        <v>0</v>
      </c>
      <c r="E171" s="4">
        <f t="shared" si="13"/>
        <v>399932.30881465157</v>
      </c>
      <c r="F171" s="5">
        <f>IF(C171=0,0,IF(I170+G171&lt;=Summary!$B$20,'Loan Sch - No Offset'!I170+G171,Summary!$B$20))</f>
        <v>628.21560806781815</v>
      </c>
      <c r="G171" s="4">
        <f>IF(E171&lt;=0,0,E171*Summary!$B$7/Summary!$B$10)</f>
        <v>306.87113695585765</v>
      </c>
      <c r="H171" s="5">
        <f t="shared" si="16"/>
        <v>321.3444711119605</v>
      </c>
      <c r="I171" s="5">
        <f t="shared" si="17"/>
        <v>399610.96434353961</v>
      </c>
    </row>
    <row r="172" spans="1:9" x14ac:dyDescent="0.25">
      <c r="A172">
        <v>168</v>
      </c>
      <c r="B172">
        <f t="shared" si="12"/>
        <v>168</v>
      </c>
      <c r="C172" s="5">
        <f t="shared" si="14"/>
        <v>399610.96434353961</v>
      </c>
      <c r="D172" s="5">
        <f t="shared" si="15"/>
        <v>0</v>
      </c>
      <c r="E172" s="4">
        <f t="shared" si="13"/>
        <v>399610.96434353961</v>
      </c>
      <c r="F172" s="5">
        <f>IF(C172=0,0,IF(I171+G172&lt;=Summary!$B$20,'Loan Sch - No Offset'!I171+G172,Summary!$B$20))</f>
        <v>628.21560806781815</v>
      </c>
      <c r="G172" s="4">
        <f>IF(E172&lt;=0,0,E172*Summary!$B$7/Summary!$B$10)</f>
        <v>306.62456687129287</v>
      </c>
      <c r="H172" s="5">
        <f t="shared" si="16"/>
        <v>321.59104119652528</v>
      </c>
      <c r="I172" s="5">
        <f t="shared" si="17"/>
        <v>399289.37330234307</v>
      </c>
    </row>
    <row r="173" spans="1:9" x14ac:dyDescent="0.25">
      <c r="A173">
        <v>169</v>
      </c>
      <c r="B173">
        <f t="shared" si="12"/>
        <v>169</v>
      </c>
      <c r="C173" s="5">
        <f t="shared" si="14"/>
        <v>399289.37330234307</v>
      </c>
      <c r="D173" s="5">
        <f t="shared" si="15"/>
        <v>0</v>
      </c>
      <c r="E173" s="4">
        <f t="shared" si="13"/>
        <v>399289.37330234307</v>
      </c>
      <c r="F173" s="5">
        <f>IF(C173=0,0,IF(I172+G173&lt;=Summary!$B$20,'Loan Sch - No Offset'!I172+G173,Summary!$B$20))</f>
        <v>628.21560806781815</v>
      </c>
      <c r="G173" s="4">
        <f>IF(E173&lt;=0,0,E173*Summary!$B$7/Summary!$B$10)</f>
        <v>306.37780759160557</v>
      </c>
      <c r="H173" s="5">
        <f t="shared" si="16"/>
        <v>321.83780047621258</v>
      </c>
      <c r="I173" s="5">
        <f t="shared" si="17"/>
        <v>398967.53550186683</v>
      </c>
    </row>
    <row r="174" spans="1:9" x14ac:dyDescent="0.25">
      <c r="A174">
        <v>170</v>
      </c>
      <c r="B174">
        <f t="shared" si="12"/>
        <v>170</v>
      </c>
      <c r="C174" s="5">
        <f t="shared" si="14"/>
        <v>398967.53550186683</v>
      </c>
      <c r="D174" s="5">
        <f t="shared" si="15"/>
        <v>0</v>
      </c>
      <c r="E174" s="4">
        <f t="shared" si="13"/>
        <v>398967.53550186683</v>
      </c>
      <c r="F174" s="5">
        <f>IF(C174=0,0,IF(I173+G174&lt;=Summary!$B$20,'Loan Sch - No Offset'!I173+G174,Summary!$B$20))</f>
        <v>628.21560806781815</v>
      </c>
      <c r="G174" s="4">
        <f>IF(E174&lt;=0,0,E174*Summary!$B$7/Summary!$B$10)</f>
        <v>306.13085897162472</v>
      </c>
      <c r="H174" s="5">
        <f t="shared" si="16"/>
        <v>322.08474909619343</v>
      </c>
      <c r="I174" s="5">
        <f t="shared" si="17"/>
        <v>398645.45075277064</v>
      </c>
    </row>
    <row r="175" spans="1:9" x14ac:dyDescent="0.25">
      <c r="A175">
        <v>171</v>
      </c>
      <c r="B175">
        <f t="shared" si="12"/>
        <v>171</v>
      </c>
      <c r="C175" s="5">
        <f t="shared" si="14"/>
        <v>398645.45075277064</v>
      </c>
      <c r="D175" s="5">
        <f t="shared" si="15"/>
        <v>0</v>
      </c>
      <c r="E175" s="4">
        <f t="shared" si="13"/>
        <v>398645.45075277064</v>
      </c>
      <c r="F175" s="5">
        <f>IF(C175=0,0,IF(I174+G175&lt;=Summary!$B$20,'Loan Sch - No Offset'!I174+G175,Summary!$B$20))</f>
        <v>628.21560806781815</v>
      </c>
      <c r="G175" s="4">
        <f>IF(E175&lt;=0,0,E175*Summary!$B$7/Summary!$B$10)</f>
        <v>305.88372086606824</v>
      </c>
      <c r="H175" s="5">
        <f t="shared" si="16"/>
        <v>322.33188720174991</v>
      </c>
      <c r="I175" s="5">
        <f t="shared" si="17"/>
        <v>398323.11886556889</v>
      </c>
    </row>
    <row r="176" spans="1:9" x14ac:dyDescent="0.25">
      <c r="A176">
        <v>172</v>
      </c>
      <c r="B176">
        <f t="shared" si="12"/>
        <v>172</v>
      </c>
      <c r="C176" s="5">
        <f t="shared" si="14"/>
        <v>398323.11886556889</v>
      </c>
      <c r="D176" s="5">
        <f t="shared" si="15"/>
        <v>0</v>
      </c>
      <c r="E176" s="4">
        <f t="shared" si="13"/>
        <v>398323.11886556889</v>
      </c>
      <c r="F176" s="5">
        <f>IF(C176=0,0,IF(I175+G176&lt;=Summary!$B$20,'Loan Sch - No Offset'!I175+G176,Summary!$B$20))</f>
        <v>628.21560806781815</v>
      </c>
      <c r="G176" s="4">
        <f>IF(E176&lt;=0,0,E176*Summary!$B$7/Summary!$B$10)</f>
        <v>305.63639312954223</v>
      </c>
      <c r="H176" s="5">
        <f t="shared" si="16"/>
        <v>322.57921493827592</v>
      </c>
      <c r="I176" s="5">
        <f t="shared" si="17"/>
        <v>398000.53965063061</v>
      </c>
    </row>
    <row r="177" spans="1:9" x14ac:dyDescent="0.25">
      <c r="A177">
        <v>173</v>
      </c>
      <c r="B177">
        <f t="shared" si="12"/>
        <v>173</v>
      </c>
      <c r="C177" s="5">
        <f t="shared" si="14"/>
        <v>398000.53965063061</v>
      </c>
      <c r="D177" s="5">
        <f t="shared" si="15"/>
        <v>0</v>
      </c>
      <c r="E177" s="4">
        <f t="shared" si="13"/>
        <v>398000.53965063061</v>
      </c>
      <c r="F177" s="5">
        <f>IF(C177=0,0,IF(I176+G177&lt;=Summary!$B$20,'Loan Sch - No Offset'!I176+G177,Summary!$B$20))</f>
        <v>628.21560806781815</v>
      </c>
      <c r="G177" s="4">
        <f>IF(E177&lt;=0,0,E177*Summary!$B$7/Summary!$B$10)</f>
        <v>305.38887561654155</v>
      </c>
      <c r="H177" s="5">
        <f t="shared" si="16"/>
        <v>322.8267324512766</v>
      </c>
      <c r="I177" s="5">
        <f t="shared" si="17"/>
        <v>397677.71291817934</v>
      </c>
    </row>
    <row r="178" spans="1:9" x14ac:dyDescent="0.25">
      <c r="A178">
        <v>174</v>
      </c>
      <c r="B178">
        <f t="shared" si="12"/>
        <v>174</v>
      </c>
      <c r="C178" s="5">
        <f t="shared" si="14"/>
        <v>397677.71291817934</v>
      </c>
      <c r="D178" s="5">
        <f t="shared" si="15"/>
        <v>0</v>
      </c>
      <c r="E178" s="4">
        <f t="shared" si="13"/>
        <v>397677.71291817934</v>
      </c>
      <c r="F178" s="5">
        <f>IF(C178=0,0,IF(I177+G178&lt;=Summary!$B$20,'Loan Sch - No Offset'!I177+G178,Summary!$B$20))</f>
        <v>628.21560806781815</v>
      </c>
      <c r="G178" s="4">
        <f>IF(E178&lt;=0,0,E178*Summary!$B$7/Summary!$B$10)</f>
        <v>305.14116818144913</v>
      </c>
      <c r="H178" s="5">
        <f t="shared" si="16"/>
        <v>323.07443988636902</v>
      </c>
      <c r="I178" s="5">
        <f t="shared" si="17"/>
        <v>397354.63847829297</v>
      </c>
    </row>
    <row r="179" spans="1:9" x14ac:dyDescent="0.25">
      <c r="A179">
        <v>175</v>
      </c>
      <c r="B179">
        <f t="shared" si="12"/>
        <v>175</v>
      </c>
      <c r="C179" s="5">
        <f t="shared" si="14"/>
        <v>397354.63847829297</v>
      </c>
      <c r="D179" s="5">
        <f t="shared" si="15"/>
        <v>0</v>
      </c>
      <c r="E179" s="4">
        <f t="shared" si="13"/>
        <v>397354.63847829297</v>
      </c>
      <c r="F179" s="5">
        <f>IF(C179=0,0,IF(I178+G179&lt;=Summary!$B$20,'Loan Sch - No Offset'!I178+G179,Summary!$B$20))</f>
        <v>628.21560806781815</v>
      </c>
      <c r="G179" s="4">
        <f>IF(E179&lt;=0,0,E179*Summary!$B$7/Summary!$B$10)</f>
        <v>304.89327067853634</v>
      </c>
      <c r="H179" s="5">
        <f t="shared" si="16"/>
        <v>323.32233738928181</v>
      </c>
      <c r="I179" s="5">
        <f t="shared" si="17"/>
        <v>397031.31614090368</v>
      </c>
    </row>
    <row r="180" spans="1:9" x14ac:dyDescent="0.25">
      <c r="A180">
        <v>176</v>
      </c>
      <c r="B180">
        <f t="shared" si="12"/>
        <v>176</v>
      </c>
      <c r="C180" s="5">
        <f t="shared" si="14"/>
        <v>397031.31614090368</v>
      </c>
      <c r="D180" s="5">
        <f t="shared" si="15"/>
        <v>0</v>
      </c>
      <c r="E180" s="4">
        <f t="shared" si="13"/>
        <v>397031.31614090368</v>
      </c>
      <c r="F180" s="5">
        <f>IF(C180=0,0,IF(I179+G180&lt;=Summary!$B$20,'Loan Sch - No Offset'!I179+G180,Summary!$B$20))</f>
        <v>628.21560806781815</v>
      </c>
      <c r="G180" s="4">
        <f>IF(E180&lt;=0,0,E180*Summary!$B$7/Summary!$B$10)</f>
        <v>304.64518296196263</v>
      </c>
      <c r="H180" s="5">
        <f t="shared" si="16"/>
        <v>323.57042510585552</v>
      </c>
      <c r="I180" s="5">
        <f t="shared" si="17"/>
        <v>396707.74571579782</v>
      </c>
    </row>
    <row r="181" spans="1:9" x14ac:dyDescent="0.25">
      <c r="A181">
        <v>177</v>
      </c>
      <c r="B181">
        <f t="shared" si="12"/>
        <v>177</v>
      </c>
      <c r="C181" s="5">
        <f t="shared" si="14"/>
        <v>396707.74571579782</v>
      </c>
      <c r="D181" s="5">
        <f t="shared" si="15"/>
        <v>0</v>
      </c>
      <c r="E181" s="4">
        <f t="shared" si="13"/>
        <v>396707.74571579782</v>
      </c>
      <c r="F181" s="5">
        <f>IF(C181=0,0,IF(I180+G181&lt;=Summary!$B$20,'Loan Sch - No Offset'!I180+G181,Summary!$B$20))</f>
        <v>628.21560806781815</v>
      </c>
      <c r="G181" s="4">
        <f>IF(E181&lt;=0,0,E181*Summary!$B$7/Summary!$B$10)</f>
        <v>304.3969048857756</v>
      </c>
      <c r="H181" s="5">
        <f t="shared" si="16"/>
        <v>323.81870318204255</v>
      </c>
      <c r="I181" s="5">
        <f t="shared" si="17"/>
        <v>396383.92701261578</v>
      </c>
    </row>
    <row r="182" spans="1:9" x14ac:dyDescent="0.25">
      <c r="A182">
        <v>178</v>
      </c>
      <c r="B182">
        <f t="shared" si="12"/>
        <v>178</v>
      </c>
      <c r="C182" s="5">
        <f t="shared" si="14"/>
        <v>396383.92701261578</v>
      </c>
      <c r="D182" s="5">
        <f t="shared" si="15"/>
        <v>0</v>
      </c>
      <c r="E182" s="4">
        <f t="shared" si="13"/>
        <v>396383.92701261578</v>
      </c>
      <c r="F182" s="5">
        <f>IF(C182=0,0,IF(I181+G182&lt;=Summary!$B$20,'Loan Sch - No Offset'!I181+G182,Summary!$B$20))</f>
        <v>628.21560806781815</v>
      </c>
      <c r="G182" s="4">
        <f>IF(E182&lt;=0,0,E182*Summary!$B$7/Summary!$B$10)</f>
        <v>304.1484363039109</v>
      </c>
      <c r="H182" s="5">
        <f t="shared" si="16"/>
        <v>324.06717176390725</v>
      </c>
      <c r="I182" s="5">
        <f t="shared" si="17"/>
        <v>396059.85984085186</v>
      </c>
    </row>
    <row r="183" spans="1:9" x14ac:dyDescent="0.25">
      <c r="A183">
        <v>179</v>
      </c>
      <c r="B183">
        <f t="shared" si="12"/>
        <v>179</v>
      </c>
      <c r="C183" s="5">
        <f t="shared" si="14"/>
        <v>396059.85984085186</v>
      </c>
      <c r="D183" s="5">
        <f t="shared" si="15"/>
        <v>0</v>
      </c>
      <c r="E183" s="4">
        <f t="shared" si="13"/>
        <v>396059.85984085186</v>
      </c>
      <c r="F183" s="5">
        <f>IF(C183=0,0,IF(I182+G183&lt;=Summary!$B$20,'Loan Sch - No Offset'!I182+G183,Summary!$B$20))</f>
        <v>628.21560806781815</v>
      </c>
      <c r="G183" s="4">
        <f>IF(E183&lt;=0,0,E183*Summary!$B$7/Summary!$B$10)</f>
        <v>303.8997770701921</v>
      </c>
      <c r="H183" s="5">
        <f t="shared" si="16"/>
        <v>324.31583099762605</v>
      </c>
      <c r="I183" s="5">
        <f t="shared" si="17"/>
        <v>395735.54400985426</v>
      </c>
    </row>
    <row r="184" spans="1:9" x14ac:dyDescent="0.25">
      <c r="A184">
        <v>180</v>
      </c>
      <c r="B184">
        <f t="shared" si="12"/>
        <v>180</v>
      </c>
      <c r="C184" s="5">
        <f t="shared" si="14"/>
        <v>395735.54400985426</v>
      </c>
      <c r="D184" s="5">
        <f t="shared" si="15"/>
        <v>0</v>
      </c>
      <c r="E184" s="4">
        <f t="shared" si="13"/>
        <v>395735.54400985426</v>
      </c>
      <c r="F184" s="5">
        <f>IF(C184=0,0,IF(I183+G184&lt;=Summary!$B$20,'Loan Sch - No Offset'!I183+G184,Summary!$B$20))</f>
        <v>628.21560806781815</v>
      </c>
      <c r="G184" s="4">
        <f>IF(E184&lt;=0,0,E184*Summary!$B$7/Summary!$B$10)</f>
        <v>303.65092703833045</v>
      </c>
      <c r="H184" s="5">
        <f t="shared" si="16"/>
        <v>324.5646810294877</v>
      </c>
      <c r="I184" s="5">
        <f t="shared" si="17"/>
        <v>395410.97932882479</v>
      </c>
    </row>
    <row r="185" spans="1:9" x14ac:dyDescent="0.25">
      <c r="A185">
        <v>181</v>
      </c>
      <c r="B185">
        <f t="shared" si="12"/>
        <v>181</v>
      </c>
      <c r="C185" s="5">
        <f t="shared" si="14"/>
        <v>395410.97932882479</v>
      </c>
      <c r="D185" s="5">
        <f t="shared" si="15"/>
        <v>0</v>
      </c>
      <c r="E185" s="4">
        <f t="shared" si="13"/>
        <v>395410.97932882479</v>
      </c>
      <c r="F185" s="5">
        <f>IF(C185=0,0,IF(I184+G185&lt;=Summary!$B$20,'Loan Sch - No Offset'!I184+G185,Summary!$B$20))</f>
        <v>628.21560806781815</v>
      </c>
      <c r="G185" s="4">
        <f>IF(E185&lt;=0,0,E185*Summary!$B$7/Summary!$B$10)</f>
        <v>303.40188606192515</v>
      </c>
      <c r="H185" s="5">
        <f t="shared" si="16"/>
        <v>324.813722005893</v>
      </c>
      <c r="I185" s="5">
        <f t="shared" si="17"/>
        <v>395086.16560681892</v>
      </c>
    </row>
    <row r="186" spans="1:9" x14ac:dyDescent="0.25">
      <c r="A186">
        <v>182</v>
      </c>
      <c r="B186">
        <f t="shared" si="12"/>
        <v>182</v>
      </c>
      <c r="C186" s="5">
        <f t="shared" si="14"/>
        <v>395086.16560681892</v>
      </c>
      <c r="D186" s="5">
        <f t="shared" si="15"/>
        <v>0</v>
      </c>
      <c r="E186" s="4">
        <f t="shared" si="13"/>
        <v>395086.16560681892</v>
      </c>
      <c r="F186" s="5">
        <f>IF(C186=0,0,IF(I185+G186&lt;=Summary!$B$20,'Loan Sch - No Offset'!I185+G186,Summary!$B$20))</f>
        <v>628.21560806781815</v>
      </c>
      <c r="G186" s="4">
        <f>IF(E186&lt;=0,0,E186*Summary!$B$7/Summary!$B$10)</f>
        <v>303.15265399446292</v>
      </c>
      <c r="H186" s="5">
        <f t="shared" si="16"/>
        <v>325.06295407335523</v>
      </c>
      <c r="I186" s="5">
        <f t="shared" si="17"/>
        <v>394761.10265274555</v>
      </c>
    </row>
    <row r="187" spans="1:9" x14ac:dyDescent="0.25">
      <c r="A187">
        <v>183</v>
      </c>
      <c r="B187">
        <f t="shared" si="12"/>
        <v>183</v>
      </c>
      <c r="C187" s="5">
        <f t="shared" si="14"/>
        <v>394761.10265274555</v>
      </c>
      <c r="D187" s="5">
        <f t="shared" si="15"/>
        <v>0</v>
      </c>
      <c r="E187" s="4">
        <f t="shared" si="13"/>
        <v>394761.10265274555</v>
      </c>
      <c r="F187" s="5">
        <f>IF(C187=0,0,IF(I186+G187&lt;=Summary!$B$20,'Loan Sch - No Offset'!I186+G187,Summary!$B$20))</f>
        <v>628.21560806781815</v>
      </c>
      <c r="G187" s="4">
        <f>IF(E187&lt;=0,0,E187*Summary!$B$7/Summary!$B$10)</f>
        <v>302.90323068931821</v>
      </c>
      <c r="H187" s="5">
        <f t="shared" si="16"/>
        <v>325.31237737849995</v>
      </c>
      <c r="I187" s="5">
        <f t="shared" si="17"/>
        <v>394435.79027536704</v>
      </c>
    </row>
    <row r="188" spans="1:9" x14ac:dyDescent="0.25">
      <c r="A188">
        <v>184</v>
      </c>
      <c r="B188">
        <f t="shared" si="12"/>
        <v>184</v>
      </c>
      <c r="C188" s="5">
        <f t="shared" si="14"/>
        <v>394435.79027536704</v>
      </c>
      <c r="D188" s="5">
        <f t="shared" si="15"/>
        <v>0</v>
      </c>
      <c r="E188" s="4">
        <f t="shared" si="13"/>
        <v>394435.79027536704</v>
      </c>
      <c r="F188" s="5">
        <f>IF(C188=0,0,IF(I187+G188&lt;=Summary!$B$20,'Loan Sch - No Offset'!I187+G188,Summary!$B$20))</f>
        <v>628.21560806781815</v>
      </c>
      <c r="G188" s="4">
        <f>IF(E188&lt;=0,0,E188*Summary!$B$7/Summary!$B$10)</f>
        <v>302.65361599975279</v>
      </c>
      <c r="H188" s="5">
        <f t="shared" si="16"/>
        <v>325.56199206806536</v>
      </c>
      <c r="I188" s="5">
        <f t="shared" si="17"/>
        <v>394110.22828329896</v>
      </c>
    </row>
    <row r="189" spans="1:9" x14ac:dyDescent="0.25">
      <c r="A189">
        <v>185</v>
      </c>
      <c r="B189">
        <f t="shared" si="12"/>
        <v>185</v>
      </c>
      <c r="C189" s="5">
        <f t="shared" si="14"/>
        <v>394110.22828329896</v>
      </c>
      <c r="D189" s="5">
        <f t="shared" si="15"/>
        <v>0</v>
      </c>
      <c r="E189" s="4">
        <f t="shared" si="13"/>
        <v>394110.22828329896</v>
      </c>
      <c r="F189" s="5">
        <f>IF(C189=0,0,IF(I188+G189&lt;=Summary!$B$20,'Loan Sch - No Offset'!I188+G189,Summary!$B$20))</f>
        <v>628.21560806781815</v>
      </c>
      <c r="G189" s="4">
        <f>IF(E189&lt;=0,0,E189*Summary!$B$7/Summary!$B$10)</f>
        <v>302.4038097789159</v>
      </c>
      <c r="H189" s="5">
        <f t="shared" si="16"/>
        <v>325.81179828890225</v>
      </c>
      <c r="I189" s="5">
        <f t="shared" si="17"/>
        <v>393784.41648501006</v>
      </c>
    </row>
    <row r="190" spans="1:9" x14ac:dyDescent="0.25">
      <c r="A190">
        <v>186</v>
      </c>
      <c r="B190">
        <f t="shared" si="12"/>
        <v>186</v>
      </c>
      <c r="C190" s="5">
        <f t="shared" si="14"/>
        <v>393784.41648501006</v>
      </c>
      <c r="D190" s="5">
        <f t="shared" si="15"/>
        <v>0</v>
      </c>
      <c r="E190" s="4">
        <f t="shared" si="13"/>
        <v>393784.41648501006</v>
      </c>
      <c r="F190" s="5">
        <f>IF(C190=0,0,IF(I189+G190&lt;=Summary!$B$20,'Loan Sch - No Offset'!I189+G190,Summary!$B$20))</f>
        <v>628.21560806781815</v>
      </c>
      <c r="G190" s="4">
        <f>IF(E190&lt;=0,0,E190*Summary!$B$7/Summary!$B$10)</f>
        <v>302.15381187984428</v>
      </c>
      <c r="H190" s="5">
        <f t="shared" si="16"/>
        <v>326.06179618797387</v>
      </c>
      <c r="I190" s="5">
        <f t="shared" si="17"/>
        <v>393458.35468882212</v>
      </c>
    </row>
    <row r="191" spans="1:9" x14ac:dyDescent="0.25">
      <c r="A191">
        <v>187</v>
      </c>
      <c r="B191">
        <f t="shared" si="12"/>
        <v>187</v>
      </c>
      <c r="C191" s="5">
        <f t="shared" si="14"/>
        <v>393458.35468882212</v>
      </c>
      <c r="D191" s="5">
        <f t="shared" si="15"/>
        <v>0</v>
      </c>
      <c r="E191" s="4">
        <f t="shared" si="13"/>
        <v>393458.35468882212</v>
      </c>
      <c r="F191" s="5">
        <f>IF(C191=0,0,IF(I190+G191&lt;=Summary!$B$20,'Loan Sch - No Offset'!I190+G191,Summary!$B$20))</f>
        <v>628.21560806781815</v>
      </c>
      <c r="G191" s="4">
        <f>IF(E191&lt;=0,0,E191*Summary!$B$7/Summary!$B$10)</f>
        <v>301.90362215546156</v>
      </c>
      <c r="H191" s="5">
        <f t="shared" si="16"/>
        <v>326.31198591235659</v>
      </c>
      <c r="I191" s="5">
        <f t="shared" si="17"/>
        <v>393132.04270290973</v>
      </c>
    </row>
    <row r="192" spans="1:9" x14ac:dyDescent="0.25">
      <c r="A192">
        <v>188</v>
      </c>
      <c r="B192">
        <f t="shared" si="12"/>
        <v>188</v>
      </c>
      <c r="C192" s="5">
        <f t="shared" si="14"/>
        <v>393132.04270290973</v>
      </c>
      <c r="D192" s="5">
        <f t="shared" si="15"/>
        <v>0</v>
      </c>
      <c r="E192" s="4">
        <f t="shared" si="13"/>
        <v>393132.04270290973</v>
      </c>
      <c r="F192" s="5">
        <f>IF(C192=0,0,IF(I191+G192&lt;=Summary!$B$20,'Loan Sch - No Offset'!I191+G192,Summary!$B$20))</f>
        <v>628.21560806781815</v>
      </c>
      <c r="G192" s="4">
        <f>IF(E192&lt;=0,0,E192*Summary!$B$7/Summary!$B$10)</f>
        <v>301.65324045857881</v>
      </c>
      <c r="H192" s="5">
        <f t="shared" si="16"/>
        <v>326.56236760923935</v>
      </c>
      <c r="I192" s="5">
        <f t="shared" si="17"/>
        <v>392805.4803353005</v>
      </c>
    </row>
    <row r="193" spans="1:9" x14ac:dyDescent="0.25">
      <c r="A193">
        <v>189</v>
      </c>
      <c r="B193">
        <f t="shared" si="12"/>
        <v>189</v>
      </c>
      <c r="C193" s="5">
        <f t="shared" si="14"/>
        <v>392805.4803353005</v>
      </c>
      <c r="D193" s="5">
        <f t="shared" si="15"/>
        <v>0</v>
      </c>
      <c r="E193" s="4">
        <f t="shared" si="13"/>
        <v>392805.4803353005</v>
      </c>
      <c r="F193" s="5">
        <f>IF(C193=0,0,IF(I192+G193&lt;=Summary!$B$20,'Loan Sch - No Offset'!I192+G193,Summary!$B$20))</f>
        <v>628.21560806781815</v>
      </c>
      <c r="G193" s="4">
        <f>IF(E193&lt;=0,0,E193*Summary!$B$7/Summary!$B$10)</f>
        <v>301.40266664189403</v>
      </c>
      <c r="H193" s="5">
        <f t="shared" si="16"/>
        <v>326.81294142592412</v>
      </c>
      <c r="I193" s="5">
        <f t="shared" si="17"/>
        <v>392478.66739387455</v>
      </c>
    </row>
    <row r="194" spans="1:9" x14ac:dyDescent="0.25">
      <c r="A194">
        <v>190</v>
      </c>
      <c r="B194">
        <f t="shared" si="12"/>
        <v>190</v>
      </c>
      <c r="C194" s="5">
        <f t="shared" si="14"/>
        <v>392478.66739387455</v>
      </c>
      <c r="D194" s="5">
        <f t="shared" si="15"/>
        <v>0</v>
      </c>
      <c r="E194" s="4">
        <f t="shared" si="13"/>
        <v>392478.66739387455</v>
      </c>
      <c r="F194" s="5">
        <f>IF(C194=0,0,IF(I193+G194&lt;=Summary!$B$20,'Loan Sch - No Offset'!I193+G194,Summary!$B$20))</f>
        <v>628.21560806781815</v>
      </c>
      <c r="G194" s="4">
        <f>IF(E194&lt;=0,0,E194*Summary!$B$7/Summary!$B$10)</f>
        <v>301.15190055799218</v>
      </c>
      <c r="H194" s="5">
        <f t="shared" si="16"/>
        <v>327.06370750982597</v>
      </c>
      <c r="I194" s="5">
        <f t="shared" si="17"/>
        <v>392151.60368636472</v>
      </c>
    </row>
    <row r="195" spans="1:9" x14ac:dyDescent="0.25">
      <c r="A195">
        <v>191</v>
      </c>
      <c r="B195">
        <f t="shared" si="12"/>
        <v>191</v>
      </c>
      <c r="C195" s="5">
        <f t="shared" si="14"/>
        <v>392151.60368636472</v>
      </c>
      <c r="D195" s="5">
        <f t="shared" si="15"/>
        <v>0</v>
      </c>
      <c r="E195" s="4">
        <f t="shared" si="13"/>
        <v>392151.60368636472</v>
      </c>
      <c r="F195" s="5">
        <f>IF(C195=0,0,IF(I194+G195&lt;=Summary!$B$20,'Loan Sch - No Offset'!I194+G195,Summary!$B$20))</f>
        <v>628.21560806781815</v>
      </c>
      <c r="G195" s="4">
        <f>IF(E195&lt;=0,0,E195*Summary!$B$7/Summary!$B$10)</f>
        <v>300.90094205934525</v>
      </c>
      <c r="H195" s="5">
        <f t="shared" si="16"/>
        <v>327.3146660084729</v>
      </c>
      <c r="I195" s="5">
        <f t="shared" si="17"/>
        <v>391824.28902035626</v>
      </c>
    </row>
    <row r="196" spans="1:9" x14ac:dyDescent="0.25">
      <c r="A196">
        <v>192</v>
      </c>
      <c r="B196">
        <f t="shared" si="12"/>
        <v>192</v>
      </c>
      <c r="C196" s="5">
        <f t="shared" si="14"/>
        <v>391824.28902035626</v>
      </c>
      <c r="D196" s="5">
        <f t="shared" si="15"/>
        <v>0</v>
      </c>
      <c r="E196" s="4">
        <f t="shared" si="13"/>
        <v>391824.28902035626</v>
      </c>
      <c r="F196" s="5">
        <f>IF(C196=0,0,IF(I195+G196&lt;=Summary!$B$20,'Loan Sch - No Offset'!I195+G196,Summary!$B$20))</f>
        <v>628.21560806781815</v>
      </c>
      <c r="G196" s="4">
        <f>IF(E196&lt;=0,0,E196*Summary!$B$7/Summary!$B$10)</f>
        <v>300.6497909983118</v>
      </c>
      <c r="H196" s="5">
        <f t="shared" si="16"/>
        <v>327.56581706950635</v>
      </c>
      <c r="I196" s="5">
        <f t="shared" si="17"/>
        <v>391496.72320328676</v>
      </c>
    </row>
    <row r="197" spans="1:9" x14ac:dyDescent="0.25">
      <c r="A197">
        <v>193</v>
      </c>
      <c r="B197">
        <f t="shared" si="12"/>
        <v>193</v>
      </c>
      <c r="C197" s="5">
        <f t="shared" si="14"/>
        <v>391496.72320328676</v>
      </c>
      <c r="D197" s="5">
        <f t="shared" si="15"/>
        <v>0</v>
      </c>
      <c r="E197" s="4">
        <f t="shared" si="13"/>
        <v>391496.72320328676</v>
      </c>
      <c r="F197" s="5">
        <f>IF(C197=0,0,IF(I196+G197&lt;=Summary!$B$20,'Loan Sch - No Offset'!I196+G197,Summary!$B$20))</f>
        <v>628.21560806781815</v>
      </c>
      <c r="G197" s="4">
        <f>IF(E197&lt;=0,0,E197*Summary!$B$7/Summary!$B$10)</f>
        <v>300.3984472271373</v>
      </c>
      <c r="H197" s="5">
        <f t="shared" si="16"/>
        <v>327.81716084068086</v>
      </c>
      <c r="I197" s="5">
        <f t="shared" si="17"/>
        <v>391168.90604244609</v>
      </c>
    </row>
    <row r="198" spans="1:9" x14ac:dyDescent="0.25">
      <c r="A198">
        <v>194</v>
      </c>
      <c r="B198">
        <f t="shared" ref="B198:B261" si="18">IF(C198=0,0,A198)</f>
        <v>194</v>
      </c>
      <c r="C198" s="5">
        <f t="shared" si="14"/>
        <v>391168.90604244609</v>
      </c>
      <c r="D198" s="5">
        <f t="shared" si="15"/>
        <v>0</v>
      </c>
      <c r="E198" s="4">
        <f t="shared" ref="E198:E261" si="19">C198-D198</f>
        <v>391168.90604244609</v>
      </c>
      <c r="F198" s="5">
        <f>IF(C198=0,0,IF(I197+G198&lt;=Summary!$B$20,'Loan Sch - No Offset'!I197+G198,Summary!$B$20))</f>
        <v>628.21560806781815</v>
      </c>
      <c r="G198" s="4">
        <f>IF(E198&lt;=0,0,E198*Summary!$B$7/Summary!$B$10)</f>
        <v>300.14691059795382</v>
      </c>
      <c r="H198" s="5">
        <f t="shared" si="16"/>
        <v>328.06869746986433</v>
      </c>
      <c r="I198" s="5">
        <f t="shared" si="17"/>
        <v>390840.8373449762</v>
      </c>
    </row>
    <row r="199" spans="1:9" x14ac:dyDescent="0.25">
      <c r="A199">
        <v>195</v>
      </c>
      <c r="B199">
        <f t="shared" si="18"/>
        <v>195</v>
      </c>
      <c r="C199" s="5">
        <f t="shared" ref="C199:C243" si="20">I198</f>
        <v>390840.8373449762</v>
      </c>
      <c r="D199" s="5">
        <f t="shared" ref="D199:D262" si="21">IF(C199=0,0,D198)</f>
        <v>0</v>
      </c>
      <c r="E199" s="4">
        <f t="shared" si="19"/>
        <v>390840.8373449762</v>
      </c>
      <c r="F199" s="5">
        <f>IF(C199=0,0,IF(I198+G199&lt;=Summary!$B$20,'Loan Sch - No Offset'!I198+G199,Summary!$B$20))</f>
        <v>628.21560806781815</v>
      </c>
      <c r="G199" s="4">
        <f>IF(E199&lt;=0,0,E199*Summary!$B$7/Summary!$B$10)</f>
        <v>299.89518096277982</v>
      </c>
      <c r="H199" s="5">
        <f t="shared" ref="H199:H243" si="22">F199-G199</f>
        <v>328.32042710503833</v>
      </c>
      <c r="I199" s="5">
        <f t="shared" ref="I199:I243" si="23">IF(ROUND(C199-H199,0)=0,0,C199-H199)</f>
        <v>390512.51691787114</v>
      </c>
    </row>
    <row r="200" spans="1:9" x14ac:dyDescent="0.25">
      <c r="A200">
        <v>196</v>
      </c>
      <c r="B200">
        <f t="shared" si="18"/>
        <v>196</v>
      </c>
      <c r="C200" s="5">
        <f t="shared" si="20"/>
        <v>390512.51691787114</v>
      </c>
      <c r="D200" s="5">
        <f t="shared" si="21"/>
        <v>0</v>
      </c>
      <c r="E200" s="4">
        <f t="shared" si="19"/>
        <v>390512.51691787114</v>
      </c>
      <c r="F200" s="5">
        <f>IF(C200=0,0,IF(I199+G200&lt;=Summary!$B$20,'Loan Sch - No Offset'!I199+G200,Summary!$B$20))</f>
        <v>628.21560806781815</v>
      </c>
      <c r="G200" s="4">
        <f>IF(E200&lt;=0,0,E200*Summary!$B$7/Summary!$B$10)</f>
        <v>299.64325817352034</v>
      </c>
      <c r="H200" s="5">
        <f t="shared" si="22"/>
        <v>328.57234989429782</v>
      </c>
      <c r="I200" s="5">
        <f t="shared" si="23"/>
        <v>390183.94456797681</v>
      </c>
    </row>
    <row r="201" spans="1:9" x14ac:dyDescent="0.25">
      <c r="A201">
        <v>197</v>
      </c>
      <c r="B201">
        <f t="shared" si="18"/>
        <v>197</v>
      </c>
      <c r="C201" s="5">
        <f t="shared" si="20"/>
        <v>390183.94456797681</v>
      </c>
      <c r="D201" s="5">
        <f t="shared" si="21"/>
        <v>0</v>
      </c>
      <c r="E201" s="4">
        <f t="shared" si="19"/>
        <v>390183.94456797681</v>
      </c>
      <c r="F201" s="5">
        <f>IF(C201=0,0,IF(I200+G201&lt;=Summary!$B$20,'Loan Sch - No Offset'!I200+G201,Summary!$B$20))</f>
        <v>628.21560806781815</v>
      </c>
      <c r="G201" s="4">
        <f>IF(E201&lt;=0,0,E201*Summary!$B$7/Summary!$B$10)</f>
        <v>299.39114208196679</v>
      </c>
      <c r="H201" s="5">
        <f t="shared" si="22"/>
        <v>328.82446598585136</v>
      </c>
      <c r="I201" s="5">
        <f t="shared" si="23"/>
        <v>389855.12010199093</v>
      </c>
    </row>
    <row r="202" spans="1:9" x14ac:dyDescent="0.25">
      <c r="A202">
        <v>198</v>
      </c>
      <c r="B202">
        <f t="shared" si="18"/>
        <v>198</v>
      </c>
      <c r="C202" s="5">
        <f t="shared" si="20"/>
        <v>389855.12010199093</v>
      </c>
      <c r="D202" s="5">
        <f t="shared" si="21"/>
        <v>0</v>
      </c>
      <c r="E202" s="4">
        <f t="shared" si="19"/>
        <v>389855.12010199093</v>
      </c>
      <c r="F202" s="5">
        <f>IF(C202=0,0,IF(I201+G202&lt;=Summary!$B$20,'Loan Sch - No Offset'!I201+G202,Summary!$B$20))</f>
        <v>628.21560806781815</v>
      </c>
      <c r="G202" s="4">
        <f>IF(E202&lt;=0,0,E202*Summary!$B$7/Summary!$B$10)</f>
        <v>299.13883253979691</v>
      </c>
      <c r="H202" s="5">
        <f t="shared" si="22"/>
        <v>329.07677552802124</v>
      </c>
      <c r="I202" s="5">
        <f t="shared" si="23"/>
        <v>389526.04332646291</v>
      </c>
    </row>
    <row r="203" spans="1:9" x14ac:dyDescent="0.25">
      <c r="A203">
        <v>199</v>
      </c>
      <c r="B203">
        <f t="shared" si="18"/>
        <v>199</v>
      </c>
      <c r="C203" s="5">
        <f t="shared" si="20"/>
        <v>389526.04332646291</v>
      </c>
      <c r="D203" s="5">
        <f t="shared" si="21"/>
        <v>0</v>
      </c>
      <c r="E203" s="4">
        <f t="shared" si="19"/>
        <v>389526.04332646291</v>
      </c>
      <c r="F203" s="5">
        <f>IF(C203=0,0,IF(I202+G203&lt;=Summary!$B$20,'Loan Sch - No Offset'!I202+G203,Summary!$B$20))</f>
        <v>628.21560806781815</v>
      </c>
      <c r="G203" s="4">
        <f>IF(E203&lt;=0,0,E203*Summary!$B$7/Summary!$B$10)</f>
        <v>298.88632939857439</v>
      </c>
      <c r="H203" s="5">
        <f t="shared" si="22"/>
        <v>329.32927866924376</v>
      </c>
      <c r="I203" s="5">
        <f t="shared" si="23"/>
        <v>389196.71404779365</v>
      </c>
    </row>
    <row r="204" spans="1:9" x14ac:dyDescent="0.25">
      <c r="A204">
        <v>200</v>
      </c>
      <c r="B204">
        <f t="shared" si="18"/>
        <v>200</v>
      </c>
      <c r="C204" s="5">
        <f t="shared" si="20"/>
        <v>389196.71404779365</v>
      </c>
      <c r="D204" s="5">
        <f t="shared" si="21"/>
        <v>0</v>
      </c>
      <c r="E204" s="4">
        <f t="shared" si="19"/>
        <v>389196.71404779365</v>
      </c>
      <c r="F204" s="5">
        <f>IF(C204=0,0,IF(I203+G204&lt;=Summary!$B$20,'Loan Sch - No Offset'!I203+G204,Summary!$B$20))</f>
        <v>628.21560806781815</v>
      </c>
      <c r="G204" s="4">
        <f>IF(E204&lt;=0,0,E204*Summary!$B$7/Summary!$B$10)</f>
        <v>298.63363250974936</v>
      </c>
      <c r="H204" s="5">
        <f t="shared" si="22"/>
        <v>329.58197555806879</v>
      </c>
      <c r="I204" s="5">
        <f t="shared" si="23"/>
        <v>388867.13207223557</v>
      </c>
    </row>
    <row r="205" spans="1:9" x14ac:dyDescent="0.25">
      <c r="A205">
        <v>201</v>
      </c>
      <c r="B205">
        <f t="shared" si="18"/>
        <v>201</v>
      </c>
      <c r="C205" s="5">
        <f t="shared" si="20"/>
        <v>388867.13207223557</v>
      </c>
      <c r="D205" s="5">
        <f t="shared" si="21"/>
        <v>0</v>
      </c>
      <c r="E205" s="4">
        <f t="shared" si="19"/>
        <v>388867.13207223557</v>
      </c>
      <c r="F205" s="5">
        <f>IF(C205=0,0,IF(I204+G205&lt;=Summary!$B$20,'Loan Sch - No Offset'!I204+G205,Summary!$B$20))</f>
        <v>628.21560806781815</v>
      </c>
      <c r="G205" s="4">
        <f>IF(E205&lt;=0,0,E205*Summary!$B$7/Summary!$B$10)</f>
        <v>298.38074172465764</v>
      </c>
      <c r="H205" s="5">
        <f t="shared" si="22"/>
        <v>329.83486634316051</v>
      </c>
      <c r="I205" s="5">
        <f t="shared" si="23"/>
        <v>388537.29720589239</v>
      </c>
    </row>
    <row r="206" spans="1:9" x14ac:dyDescent="0.25">
      <c r="A206">
        <v>202</v>
      </c>
      <c r="B206">
        <f t="shared" si="18"/>
        <v>202</v>
      </c>
      <c r="C206" s="5">
        <f t="shared" si="20"/>
        <v>388537.29720589239</v>
      </c>
      <c r="D206" s="5">
        <f t="shared" si="21"/>
        <v>0</v>
      </c>
      <c r="E206" s="4">
        <f t="shared" si="19"/>
        <v>388537.29720589239</v>
      </c>
      <c r="F206" s="5">
        <f>IF(C206=0,0,IF(I205+G206&lt;=Summary!$B$20,'Loan Sch - No Offset'!I205+G206,Summary!$B$20))</f>
        <v>628.21560806781815</v>
      </c>
      <c r="G206" s="4">
        <f>IF(E206&lt;=0,0,E206*Summary!$B$7/Summary!$B$10)</f>
        <v>298.12765689452124</v>
      </c>
      <c r="H206" s="5">
        <f t="shared" si="22"/>
        <v>330.08795117329691</v>
      </c>
      <c r="I206" s="5">
        <f t="shared" si="23"/>
        <v>388207.20925471908</v>
      </c>
    </row>
    <row r="207" spans="1:9" x14ac:dyDescent="0.25">
      <c r="A207">
        <v>203</v>
      </c>
      <c r="B207">
        <f t="shared" si="18"/>
        <v>203</v>
      </c>
      <c r="C207" s="5">
        <f t="shared" si="20"/>
        <v>388207.20925471908</v>
      </c>
      <c r="D207" s="5">
        <f t="shared" si="21"/>
        <v>0</v>
      </c>
      <c r="E207" s="4">
        <f t="shared" si="19"/>
        <v>388207.20925471908</v>
      </c>
      <c r="F207" s="5">
        <f>IF(C207=0,0,IF(I206+G207&lt;=Summary!$B$20,'Loan Sch - No Offset'!I206+G207,Summary!$B$20))</f>
        <v>628.21560806781815</v>
      </c>
      <c r="G207" s="4">
        <f>IF(E207&lt;=0,0,E207*Summary!$B$7/Summary!$B$10)</f>
        <v>297.87437787044786</v>
      </c>
      <c r="H207" s="5">
        <f t="shared" si="22"/>
        <v>330.34123019737029</v>
      </c>
      <c r="I207" s="5">
        <f t="shared" si="23"/>
        <v>387876.86802452174</v>
      </c>
    </row>
    <row r="208" spans="1:9" x14ac:dyDescent="0.25">
      <c r="A208">
        <v>204</v>
      </c>
      <c r="B208">
        <f t="shared" si="18"/>
        <v>204</v>
      </c>
      <c r="C208" s="5">
        <f t="shared" si="20"/>
        <v>387876.86802452174</v>
      </c>
      <c r="D208" s="5">
        <f t="shared" si="21"/>
        <v>0</v>
      </c>
      <c r="E208" s="4">
        <f t="shared" si="19"/>
        <v>387876.86802452174</v>
      </c>
      <c r="F208" s="5">
        <f>IF(C208=0,0,IF(I207+G208&lt;=Summary!$B$20,'Loan Sch - No Offset'!I207+G208,Summary!$B$20))</f>
        <v>628.21560806781815</v>
      </c>
      <c r="G208" s="4">
        <f>IF(E208&lt;=0,0,E208*Summary!$B$7/Summary!$B$10)</f>
        <v>297.62090450343106</v>
      </c>
      <c r="H208" s="5">
        <f t="shared" si="22"/>
        <v>330.59470356438709</v>
      </c>
      <c r="I208" s="5">
        <f t="shared" si="23"/>
        <v>387546.27332095738</v>
      </c>
    </row>
    <row r="209" spans="1:9" x14ac:dyDescent="0.25">
      <c r="A209">
        <v>205</v>
      </c>
      <c r="B209">
        <f t="shared" si="18"/>
        <v>205</v>
      </c>
      <c r="C209" s="5">
        <f t="shared" si="20"/>
        <v>387546.27332095738</v>
      </c>
      <c r="D209" s="5">
        <f t="shared" si="21"/>
        <v>0</v>
      </c>
      <c r="E209" s="4">
        <f t="shared" si="19"/>
        <v>387546.27332095738</v>
      </c>
      <c r="F209" s="5">
        <f>IF(C209=0,0,IF(I208+G209&lt;=Summary!$B$20,'Loan Sch - No Offset'!I208+G209,Summary!$B$20))</f>
        <v>628.21560806781815</v>
      </c>
      <c r="G209" s="4">
        <f>IF(E209&lt;=0,0,E209*Summary!$B$7/Summary!$B$10)</f>
        <v>297.36723664434999</v>
      </c>
      <c r="H209" s="5">
        <f t="shared" si="22"/>
        <v>330.84837142346817</v>
      </c>
      <c r="I209" s="5">
        <f t="shared" si="23"/>
        <v>387215.42494953389</v>
      </c>
    </row>
    <row r="210" spans="1:9" x14ac:dyDescent="0.25">
      <c r="A210">
        <v>206</v>
      </c>
      <c r="B210">
        <f t="shared" si="18"/>
        <v>206</v>
      </c>
      <c r="C210" s="5">
        <f t="shared" si="20"/>
        <v>387215.42494953389</v>
      </c>
      <c r="D210" s="5">
        <f t="shared" si="21"/>
        <v>0</v>
      </c>
      <c r="E210" s="4">
        <f t="shared" si="19"/>
        <v>387215.42494953389</v>
      </c>
      <c r="F210" s="5">
        <f>IF(C210=0,0,IF(I209+G210&lt;=Summary!$B$20,'Loan Sch - No Offset'!I209+G210,Summary!$B$20))</f>
        <v>628.21560806781815</v>
      </c>
      <c r="G210" s="4">
        <f>IF(E210&lt;=0,0,E210*Summary!$B$7/Summary!$B$10)</f>
        <v>297.11337414396928</v>
      </c>
      <c r="H210" s="5">
        <f t="shared" si="22"/>
        <v>331.10223392384887</v>
      </c>
      <c r="I210" s="5">
        <f t="shared" si="23"/>
        <v>386884.32271561003</v>
      </c>
    </row>
    <row r="211" spans="1:9" x14ac:dyDescent="0.25">
      <c r="A211">
        <v>207</v>
      </c>
      <c r="B211">
        <f t="shared" si="18"/>
        <v>207</v>
      </c>
      <c r="C211" s="5">
        <f t="shared" si="20"/>
        <v>386884.32271561003</v>
      </c>
      <c r="D211" s="5">
        <f t="shared" si="21"/>
        <v>0</v>
      </c>
      <c r="E211" s="4">
        <f t="shared" si="19"/>
        <v>386884.32271561003</v>
      </c>
      <c r="F211" s="5">
        <f>IF(C211=0,0,IF(I210+G211&lt;=Summary!$B$20,'Loan Sch - No Offset'!I210+G211,Summary!$B$20))</f>
        <v>628.21560806781815</v>
      </c>
      <c r="G211" s="4">
        <f>IF(E211&lt;=0,0,E211*Summary!$B$7/Summary!$B$10)</f>
        <v>296.85931685293923</v>
      </c>
      <c r="H211" s="5">
        <f t="shared" si="22"/>
        <v>331.35629121487892</v>
      </c>
      <c r="I211" s="5">
        <f t="shared" si="23"/>
        <v>386552.96642439516</v>
      </c>
    </row>
    <row r="212" spans="1:9" x14ac:dyDescent="0.25">
      <c r="A212">
        <v>208</v>
      </c>
      <c r="B212">
        <f t="shared" si="18"/>
        <v>208</v>
      </c>
      <c r="C212" s="5">
        <f t="shared" si="20"/>
        <v>386552.96642439516</v>
      </c>
      <c r="D212" s="5">
        <f t="shared" si="21"/>
        <v>0</v>
      </c>
      <c r="E212" s="4">
        <f t="shared" si="19"/>
        <v>386552.96642439516</v>
      </c>
      <c r="F212" s="5">
        <f>IF(C212=0,0,IF(I211+G212&lt;=Summary!$B$20,'Loan Sch - No Offset'!I211+G212,Summary!$B$20))</f>
        <v>628.21560806781815</v>
      </c>
      <c r="G212" s="4">
        <f>IF(E212&lt;=0,0,E212*Summary!$B$7/Summary!$B$10)</f>
        <v>296.60506462179552</v>
      </c>
      <c r="H212" s="5">
        <f t="shared" si="22"/>
        <v>331.61054344602263</v>
      </c>
      <c r="I212" s="5">
        <f t="shared" si="23"/>
        <v>386221.35588094912</v>
      </c>
    </row>
    <row r="213" spans="1:9" x14ac:dyDescent="0.25">
      <c r="A213">
        <v>209</v>
      </c>
      <c r="B213">
        <f t="shared" si="18"/>
        <v>209</v>
      </c>
      <c r="C213" s="5">
        <f t="shared" si="20"/>
        <v>386221.35588094912</v>
      </c>
      <c r="D213" s="5">
        <f t="shared" si="21"/>
        <v>0</v>
      </c>
      <c r="E213" s="4">
        <f t="shared" si="19"/>
        <v>386221.35588094912</v>
      </c>
      <c r="F213" s="5">
        <f>IF(C213=0,0,IF(I212+G213&lt;=Summary!$B$20,'Loan Sch - No Offset'!I212+G213,Summary!$B$20))</f>
        <v>628.21560806781815</v>
      </c>
      <c r="G213" s="4">
        <f>IF(E213&lt;=0,0,E213*Summary!$B$7/Summary!$B$10)</f>
        <v>296.35061730095902</v>
      </c>
      <c r="H213" s="5">
        <f t="shared" si="22"/>
        <v>331.86499076685914</v>
      </c>
      <c r="I213" s="5">
        <f t="shared" si="23"/>
        <v>385889.49089018226</v>
      </c>
    </row>
    <row r="214" spans="1:9" x14ac:dyDescent="0.25">
      <c r="A214">
        <v>210</v>
      </c>
      <c r="B214">
        <f t="shared" si="18"/>
        <v>210</v>
      </c>
      <c r="C214" s="5">
        <f t="shared" si="20"/>
        <v>385889.49089018226</v>
      </c>
      <c r="D214" s="5">
        <f t="shared" si="21"/>
        <v>0</v>
      </c>
      <c r="E214" s="4">
        <f t="shared" si="19"/>
        <v>385889.49089018226</v>
      </c>
      <c r="F214" s="5">
        <f>IF(C214=0,0,IF(I213+G214&lt;=Summary!$B$20,'Loan Sch - No Offset'!I213+G214,Summary!$B$20))</f>
        <v>628.21560806781815</v>
      </c>
      <c r="G214" s="4">
        <f>IF(E214&lt;=0,0,E214*Summary!$B$7/Summary!$B$10)</f>
        <v>296.09597474073598</v>
      </c>
      <c r="H214" s="5">
        <f t="shared" si="22"/>
        <v>332.11963332708217</v>
      </c>
      <c r="I214" s="5">
        <f t="shared" si="23"/>
        <v>385557.3712568552</v>
      </c>
    </row>
    <row r="215" spans="1:9" x14ac:dyDescent="0.25">
      <c r="A215">
        <v>211</v>
      </c>
      <c r="B215">
        <f t="shared" si="18"/>
        <v>211</v>
      </c>
      <c r="C215" s="5">
        <f t="shared" si="20"/>
        <v>385557.3712568552</v>
      </c>
      <c r="D215" s="5">
        <f t="shared" si="21"/>
        <v>0</v>
      </c>
      <c r="E215" s="4">
        <f t="shared" si="19"/>
        <v>385557.3712568552</v>
      </c>
      <c r="F215" s="5">
        <f>IF(C215=0,0,IF(I214+G215&lt;=Summary!$B$20,'Loan Sch - No Offset'!I214+G215,Summary!$B$20))</f>
        <v>628.21560806781815</v>
      </c>
      <c r="G215" s="4">
        <f>IF(E215&lt;=0,0,E215*Summary!$B$7/Summary!$B$10)</f>
        <v>295.84113679131775</v>
      </c>
      <c r="H215" s="5">
        <f t="shared" si="22"/>
        <v>332.3744712765004</v>
      </c>
      <c r="I215" s="5">
        <f t="shared" si="23"/>
        <v>385224.99678557873</v>
      </c>
    </row>
    <row r="216" spans="1:9" x14ac:dyDescent="0.25">
      <c r="A216">
        <v>212</v>
      </c>
      <c r="B216">
        <f t="shared" si="18"/>
        <v>212</v>
      </c>
      <c r="C216" s="5">
        <f t="shared" si="20"/>
        <v>385224.99678557873</v>
      </c>
      <c r="D216" s="5">
        <f t="shared" si="21"/>
        <v>0</v>
      </c>
      <c r="E216" s="4">
        <f t="shared" si="19"/>
        <v>385224.99678557873</v>
      </c>
      <c r="F216" s="5">
        <f>IF(C216=0,0,IF(I215+G216&lt;=Summary!$B$20,'Loan Sch - No Offset'!I215+G216,Summary!$B$20))</f>
        <v>628.21560806781815</v>
      </c>
      <c r="G216" s="4">
        <f>IF(E216&lt;=0,0,E216*Summary!$B$7/Summary!$B$10)</f>
        <v>295.58610330278054</v>
      </c>
      <c r="H216" s="5">
        <f t="shared" si="22"/>
        <v>332.62950476503761</v>
      </c>
      <c r="I216" s="5">
        <f t="shared" si="23"/>
        <v>384892.36728081369</v>
      </c>
    </row>
    <row r="217" spans="1:9" x14ac:dyDescent="0.25">
      <c r="A217">
        <v>213</v>
      </c>
      <c r="B217">
        <f t="shared" si="18"/>
        <v>213</v>
      </c>
      <c r="C217" s="5">
        <f t="shared" si="20"/>
        <v>384892.36728081369</v>
      </c>
      <c r="D217" s="5">
        <f t="shared" si="21"/>
        <v>0</v>
      </c>
      <c r="E217" s="4">
        <f t="shared" si="19"/>
        <v>384892.36728081369</v>
      </c>
      <c r="F217" s="5">
        <f>IF(C217=0,0,IF(I216+G217&lt;=Summary!$B$20,'Loan Sch - No Offset'!I216+G217,Summary!$B$20))</f>
        <v>628.21560806781815</v>
      </c>
      <c r="G217" s="4">
        <f>IF(E217&lt;=0,0,E217*Summary!$B$7/Summary!$B$10)</f>
        <v>295.33087412508587</v>
      </c>
      <c r="H217" s="5">
        <f t="shared" si="22"/>
        <v>332.88473394273228</v>
      </c>
      <c r="I217" s="5">
        <f t="shared" si="23"/>
        <v>384559.48254687095</v>
      </c>
    </row>
    <row r="218" spans="1:9" x14ac:dyDescent="0.25">
      <c r="A218">
        <v>214</v>
      </c>
      <c r="B218">
        <f t="shared" si="18"/>
        <v>214</v>
      </c>
      <c r="C218" s="5">
        <f t="shared" si="20"/>
        <v>384559.48254687095</v>
      </c>
      <c r="D218" s="5">
        <f t="shared" si="21"/>
        <v>0</v>
      </c>
      <c r="E218" s="4">
        <f t="shared" si="19"/>
        <v>384559.48254687095</v>
      </c>
      <c r="F218" s="5">
        <f>IF(C218=0,0,IF(I217+G218&lt;=Summary!$B$20,'Loan Sch - No Offset'!I217+G218,Summary!$B$20))</f>
        <v>628.21560806781815</v>
      </c>
      <c r="G218" s="4">
        <f>IF(E218&lt;=0,0,E218*Summary!$B$7/Summary!$B$10)</f>
        <v>295.07544910807979</v>
      </c>
      <c r="H218" s="5">
        <f t="shared" si="22"/>
        <v>333.14015895973836</v>
      </c>
      <c r="I218" s="5">
        <f t="shared" si="23"/>
        <v>384226.34238791122</v>
      </c>
    </row>
    <row r="219" spans="1:9" x14ac:dyDescent="0.25">
      <c r="A219">
        <v>215</v>
      </c>
      <c r="B219">
        <f t="shared" si="18"/>
        <v>215</v>
      </c>
      <c r="C219" s="5">
        <f t="shared" si="20"/>
        <v>384226.34238791122</v>
      </c>
      <c r="D219" s="5">
        <f t="shared" si="21"/>
        <v>0</v>
      </c>
      <c r="E219" s="4">
        <f t="shared" si="19"/>
        <v>384226.34238791122</v>
      </c>
      <c r="F219" s="5">
        <f>IF(C219=0,0,IF(I218+G219&lt;=Summary!$B$20,'Loan Sch - No Offset'!I218+G219,Summary!$B$20))</f>
        <v>628.21560806781815</v>
      </c>
      <c r="G219" s="4">
        <f>IF(E219&lt;=0,0,E219*Summary!$B$7/Summary!$B$10)</f>
        <v>294.81982810149344</v>
      </c>
      <c r="H219" s="5">
        <f t="shared" si="22"/>
        <v>333.39577996632471</v>
      </c>
      <c r="I219" s="5">
        <f t="shared" si="23"/>
        <v>383892.9466079449</v>
      </c>
    </row>
    <row r="220" spans="1:9" x14ac:dyDescent="0.25">
      <c r="A220">
        <v>216</v>
      </c>
      <c r="B220">
        <f t="shared" si="18"/>
        <v>216</v>
      </c>
      <c r="C220" s="5">
        <f t="shared" si="20"/>
        <v>383892.9466079449</v>
      </c>
      <c r="D220" s="5">
        <f t="shared" si="21"/>
        <v>0</v>
      </c>
      <c r="E220" s="4">
        <f t="shared" si="19"/>
        <v>383892.9466079449</v>
      </c>
      <c r="F220" s="5">
        <f>IF(C220=0,0,IF(I219+G220&lt;=Summary!$B$20,'Loan Sch - No Offset'!I219+G220,Summary!$B$20))</f>
        <v>628.21560806781815</v>
      </c>
      <c r="G220" s="4">
        <f>IF(E220&lt;=0,0,E220*Summary!$B$7/Summary!$B$10)</f>
        <v>294.56401095494232</v>
      </c>
      <c r="H220" s="5">
        <f t="shared" si="22"/>
        <v>333.65159711287583</v>
      </c>
      <c r="I220" s="5">
        <f t="shared" si="23"/>
        <v>383559.29501083202</v>
      </c>
    </row>
    <row r="221" spans="1:9" x14ac:dyDescent="0.25">
      <c r="A221">
        <v>217</v>
      </c>
      <c r="B221">
        <f t="shared" si="18"/>
        <v>217</v>
      </c>
      <c r="C221" s="5">
        <f t="shared" si="20"/>
        <v>383559.29501083202</v>
      </c>
      <c r="D221" s="5">
        <f t="shared" si="21"/>
        <v>0</v>
      </c>
      <c r="E221" s="4">
        <f t="shared" si="19"/>
        <v>383559.29501083202</v>
      </c>
      <c r="F221" s="5">
        <f>IF(C221=0,0,IF(I220+G221&lt;=Summary!$B$20,'Loan Sch - No Offset'!I220+G221,Summary!$B$20))</f>
        <v>628.21560806781815</v>
      </c>
      <c r="G221" s="4">
        <f>IF(E221&lt;=0,0,E221*Summary!$B$7/Summary!$B$10)</f>
        <v>294.30799751792688</v>
      </c>
      <c r="H221" s="5">
        <f t="shared" si="22"/>
        <v>333.90761054989127</v>
      </c>
      <c r="I221" s="5">
        <f t="shared" si="23"/>
        <v>383225.38740028214</v>
      </c>
    </row>
    <row r="222" spans="1:9" x14ac:dyDescent="0.25">
      <c r="A222">
        <v>218</v>
      </c>
      <c r="B222">
        <f t="shared" si="18"/>
        <v>218</v>
      </c>
      <c r="C222" s="5">
        <f t="shared" si="20"/>
        <v>383225.38740028214</v>
      </c>
      <c r="D222" s="5">
        <f t="shared" si="21"/>
        <v>0</v>
      </c>
      <c r="E222" s="4">
        <f t="shared" si="19"/>
        <v>383225.38740028214</v>
      </c>
      <c r="F222" s="5">
        <f>IF(C222=0,0,IF(I221+G222&lt;=Summary!$B$20,'Loan Sch - No Offset'!I221+G222,Summary!$B$20))</f>
        <v>628.21560806781815</v>
      </c>
      <c r="G222" s="4">
        <f>IF(E222&lt;=0,0,E222*Summary!$B$7/Summary!$B$10)</f>
        <v>294.05178763983184</v>
      </c>
      <c r="H222" s="5">
        <f t="shared" si="22"/>
        <v>334.16382042798631</v>
      </c>
      <c r="I222" s="5">
        <f t="shared" si="23"/>
        <v>382891.22357985418</v>
      </c>
    </row>
    <row r="223" spans="1:9" x14ac:dyDescent="0.25">
      <c r="A223">
        <v>219</v>
      </c>
      <c r="B223">
        <f t="shared" si="18"/>
        <v>219</v>
      </c>
      <c r="C223" s="5">
        <f t="shared" si="20"/>
        <v>382891.22357985418</v>
      </c>
      <c r="D223" s="5">
        <f t="shared" si="21"/>
        <v>0</v>
      </c>
      <c r="E223" s="4">
        <f t="shared" si="19"/>
        <v>382891.22357985418</v>
      </c>
      <c r="F223" s="5">
        <f>IF(C223=0,0,IF(I222+G223&lt;=Summary!$B$20,'Loan Sch - No Offset'!I222+G223,Summary!$B$20))</f>
        <v>628.21560806781815</v>
      </c>
      <c r="G223" s="4">
        <f>IF(E223&lt;=0,0,E223*Summary!$B$7/Summary!$B$10)</f>
        <v>293.7953811699266</v>
      </c>
      <c r="H223" s="5">
        <f t="shared" si="22"/>
        <v>334.42022689789155</v>
      </c>
      <c r="I223" s="5">
        <f t="shared" si="23"/>
        <v>382556.80335295631</v>
      </c>
    </row>
    <row r="224" spans="1:9" x14ac:dyDescent="0.25">
      <c r="A224">
        <v>220</v>
      </c>
      <c r="B224">
        <f t="shared" si="18"/>
        <v>220</v>
      </c>
      <c r="C224" s="5">
        <f t="shared" si="20"/>
        <v>382556.80335295631</v>
      </c>
      <c r="D224" s="5">
        <f t="shared" si="21"/>
        <v>0</v>
      </c>
      <c r="E224" s="4">
        <f t="shared" si="19"/>
        <v>382556.80335295631</v>
      </c>
      <c r="F224" s="5">
        <f>IF(C224=0,0,IF(I223+G224&lt;=Summary!$B$20,'Loan Sch - No Offset'!I223+G224,Summary!$B$20))</f>
        <v>628.21560806781815</v>
      </c>
      <c r="G224" s="4">
        <f>IF(E224&lt;=0,0,E224*Summary!$B$7/Summary!$B$10)</f>
        <v>293.53877795736457</v>
      </c>
      <c r="H224" s="5">
        <f t="shared" si="22"/>
        <v>334.67683011045358</v>
      </c>
      <c r="I224" s="5">
        <f t="shared" si="23"/>
        <v>382222.12652284588</v>
      </c>
    </row>
    <row r="225" spans="1:9" x14ac:dyDescent="0.25">
      <c r="A225">
        <v>221</v>
      </c>
      <c r="B225">
        <f t="shared" si="18"/>
        <v>221</v>
      </c>
      <c r="C225" s="5">
        <f t="shared" si="20"/>
        <v>382222.12652284588</v>
      </c>
      <c r="D225" s="5">
        <f t="shared" si="21"/>
        <v>0</v>
      </c>
      <c r="E225" s="4">
        <f t="shared" si="19"/>
        <v>382222.12652284588</v>
      </c>
      <c r="F225" s="5">
        <f>IF(C225=0,0,IF(I224+G225&lt;=Summary!$B$20,'Loan Sch - No Offset'!I224+G225,Summary!$B$20))</f>
        <v>628.21560806781815</v>
      </c>
      <c r="G225" s="4">
        <f>IF(E225&lt;=0,0,E225*Summary!$B$7/Summary!$B$10)</f>
        <v>293.28197785118368</v>
      </c>
      <c r="H225" s="5">
        <f t="shared" si="22"/>
        <v>334.93363021663447</v>
      </c>
      <c r="I225" s="5">
        <f t="shared" si="23"/>
        <v>381887.19289262925</v>
      </c>
    </row>
    <row r="226" spans="1:9" x14ac:dyDescent="0.25">
      <c r="A226">
        <v>222</v>
      </c>
      <c r="B226">
        <f t="shared" si="18"/>
        <v>222</v>
      </c>
      <c r="C226" s="5">
        <f t="shared" si="20"/>
        <v>381887.19289262925</v>
      </c>
      <c r="D226" s="5">
        <f t="shared" si="21"/>
        <v>0</v>
      </c>
      <c r="E226" s="4">
        <f t="shared" si="19"/>
        <v>381887.19289262925</v>
      </c>
      <c r="F226" s="5">
        <f>IF(C226=0,0,IF(I225+G226&lt;=Summary!$B$20,'Loan Sch - No Offset'!I225+G226,Summary!$B$20))</f>
        <v>628.21560806781815</v>
      </c>
      <c r="G226" s="4">
        <f>IF(E226&lt;=0,0,E226*Summary!$B$7/Summary!$B$10)</f>
        <v>293.02498070030589</v>
      </c>
      <c r="H226" s="5">
        <f t="shared" si="22"/>
        <v>335.19062736751226</v>
      </c>
      <c r="I226" s="5">
        <f t="shared" si="23"/>
        <v>381552.00226526172</v>
      </c>
    </row>
    <row r="227" spans="1:9" x14ac:dyDescent="0.25">
      <c r="A227">
        <v>223</v>
      </c>
      <c r="B227">
        <f t="shared" si="18"/>
        <v>223</v>
      </c>
      <c r="C227" s="5">
        <f t="shared" si="20"/>
        <v>381552.00226526172</v>
      </c>
      <c r="D227" s="5">
        <f t="shared" si="21"/>
        <v>0</v>
      </c>
      <c r="E227" s="4">
        <f t="shared" si="19"/>
        <v>381552.00226526172</v>
      </c>
      <c r="F227" s="5">
        <f>IF(C227=0,0,IF(I226+G227&lt;=Summary!$B$20,'Loan Sch - No Offset'!I226+G227,Summary!$B$20))</f>
        <v>628.21560806781815</v>
      </c>
      <c r="G227" s="4">
        <f>IF(E227&lt;=0,0,E227*Summary!$B$7/Summary!$B$10)</f>
        <v>292.76778635353736</v>
      </c>
      <c r="H227" s="5">
        <f t="shared" si="22"/>
        <v>335.44782171428079</v>
      </c>
      <c r="I227" s="5">
        <f t="shared" si="23"/>
        <v>381216.55444354744</v>
      </c>
    </row>
    <row r="228" spans="1:9" x14ac:dyDescent="0.25">
      <c r="A228">
        <v>224</v>
      </c>
      <c r="B228">
        <f t="shared" si="18"/>
        <v>224</v>
      </c>
      <c r="C228" s="5">
        <f t="shared" si="20"/>
        <v>381216.55444354744</v>
      </c>
      <c r="D228" s="5">
        <f t="shared" si="21"/>
        <v>0</v>
      </c>
      <c r="E228" s="4">
        <f t="shared" si="19"/>
        <v>381216.55444354744</v>
      </c>
      <c r="F228" s="5">
        <f>IF(C228=0,0,IF(I227+G228&lt;=Summary!$B$20,'Loan Sch - No Offset'!I227+G228,Summary!$B$20))</f>
        <v>628.21560806781815</v>
      </c>
      <c r="G228" s="4">
        <f>IF(E228&lt;=0,0,E228*Summary!$B$7/Summary!$B$10)</f>
        <v>292.51039465956814</v>
      </c>
      <c r="H228" s="5">
        <f t="shared" si="22"/>
        <v>335.70521340825002</v>
      </c>
      <c r="I228" s="5">
        <f t="shared" si="23"/>
        <v>380880.84923013917</v>
      </c>
    </row>
    <row r="229" spans="1:9" x14ac:dyDescent="0.25">
      <c r="A229">
        <v>225</v>
      </c>
      <c r="B229">
        <f t="shared" si="18"/>
        <v>225</v>
      </c>
      <c r="C229" s="5">
        <f t="shared" si="20"/>
        <v>380880.84923013917</v>
      </c>
      <c r="D229" s="5">
        <f t="shared" si="21"/>
        <v>0</v>
      </c>
      <c r="E229" s="4">
        <f t="shared" si="19"/>
        <v>380880.84923013917</v>
      </c>
      <c r="F229" s="5">
        <f>IF(C229=0,0,IF(I228+G229&lt;=Summary!$B$20,'Loan Sch - No Offset'!I228+G229,Summary!$B$20))</f>
        <v>628.21560806781815</v>
      </c>
      <c r="G229" s="4">
        <f>IF(E229&lt;=0,0,E229*Summary!$B$7/Summary!$B$10)</f>
        <v>292.25280546697218</v>
      </c>
      <c r="H229" s="5">
        <f t="shared" si="22"/>
        <v>335.96280260084598</v>
      </c>
      <c r="I229" s="5">
        <f t="shared" si="23"/>
        <v>380544.88642753829</v>
      </c>
    </row>
    <row r="230" spans="1:9" x14ac:dyDescent="0.25">
      <c r="A230">
        <v>226</v>
      </c>
      <c r="B230">
        <f t="shared" si="18"/>
        <v>226</v>
      </c>
      <c r="C230" s="5">
        <f t="shared" si="20"/>
        <v>380544.88642753829</v>
      </c>
      <c r="D230" s="5">
        <f t="shared" si="21"/>
        <v>0</v>
      </c>
      <c r="E230" s="4">
        <f t="shared" si="19"/>
        <v>380544.88642753829</v>
      </c>
      <c r="F230" s="5">
        <f>IF(C230=0,0,IF(I229+G230&lt;=Summary!$B$20,'Loan Sch - No Offset'!I229+G230,Summary!$B$20))</f>
        <v>628.21560806781815</v>
      </c>
      <c r="G230" s="4">
        <f>IF(E230&lt;=0,0,E230*Summary!$B$7/Summary!$B$10)</f>
        <v>291.99501862420726</v>
      </c>
      <c r="H230" s="5">
        <f t="shared" si="22"/>
        <v>336.22058944361089</v>
      </c>
      <c r="I230" s="5">
        <f t="shared" si="23"/>
        <v>380208.66583809466</v>
      </c>
    </row>
    <row r="231" spans="1:9" x14ac:dyDescent="0.25">
      <c r="A231">
        <v>227</v>
      </c>
      <c r="B231">
        <f t="shared" si="18"/>
        <v>227</v>
      </c>
      <c r="C231" s="5">
        <f t="shared" si="20"/>
        <v>380208.66583809466</v>
      </c>
      <c r="D231" s="5">
        <f t="shared" si="21"/>
        <v>0</v>
      </c>
      <c r="E231" s="4">
        <f t="shared" si="19"/>
        <v>380208.66583809466</v>
      </c>
      <c r="F231" s="5">
        <f>IF(C231=0,0,IF(I230+G231&lt;=Summary!$B$20,'Loan Sch - No Offset'!I230+G231,Summary!$B$20))</f>
        <v>628.21560806781815</v>
      </c>
      <c r="G231" s="4">
        <f>IF(E231&lt;=0,0,E231*Summary!$B$7/Summary!$B$10)</f>
        <v>291.73703397961492</v>
      </c>
      <c r="H231" s="5">
        <f t="shared" si="22"/>
        <v>336.47857408820323</v>
      </c>
      <c r="I231" s="5">
        <f t="shared" si="23"/>
        <v>379872.18726400647</v>
      </c>
    </row>
    <row r="232" spans="1:9" x14ac:dyDescent="0.25">
      <c r="A232">
        <v>228</v>
      </c>
      <c r="B232">
        <f t="shared" si="18"/>
        <v>228</v>
      </c>
      <c r="C232" s="5">
        <f t="shared" si="20"/>
        <v>379872.18726400647</v>
      </c>
      <c r="D232" s="5">
        <f t="shared" si="21"/>
        <v>0</v>
      </c>
      <c r="E232" s="4">
        <f t="shared" si="19"/>
        <v>379872.18726400647</v>
      </c>
      <c r="F232" s="5">
        <f>IF(C232=0,0,IF(I231+G232&lt;=Summary!$B$20,'Loan Sch - No Offset'!I231+G232,Summary!$B$20))</f>
        <v>628.21560806781815</v>
      </c>
      <c r="G232" s="4">
        <f>IF(E232&lt;=0,0,E232*Summary!$B$7/Summary!$B$10)</f>
        <v>291.47885138142033</v>
      </c>
      <c r="H232" s="5">
        <f t="shared" si="22"/>
        <v>336.73675668639783</v>
      </c>
      <c r="I232" s="5">
        <f t="shared" si="23"/>
        <v>379535.45050732006</v>
      </c>
    </row>
    <row r="233" spans="1:9" x14ac:dyDescent="0.25">
      <c r="A233">
        <v>229</v>
      </c>
      <c r="B233">
        <f t="shared" si="18"/>
        <v>229</v>
      </c>
      <c r="C233" s="5">
        <f t="shared" si="20"/>
        <v>379535.45050732006</v>
      </c>
      <c r="D233" s="5">
        <f t="shared" si="21"/>
        <v>0</v>
      </c>
      <c r="E233" s="4">
        <f t="shared" si="19"/>
        <v>379535.45050732006</v>
      </c>
      <c r="F233" s="5">
        <f>IF(C233=0,0,IF(I232+G233&lt;=Summary!$B$20,'Loan Sch - No Offset'!I232+G233,Summary!$B$20))</f>
        <v>628.21560806781815</v>
      </c>
      <c r="G233" s="4">
        <f>IF(E233&lt;=0,0,E233*Summary!$B$7/Summary!$B$10)</f>
        <v>291.22047067773212</v>
      </c>
      <c r="H233" s="5">
        <f t="shared" si="22"/>
        <v>336.99513739008603</v>
      </c>
      <c r="I233" s="5">
        <f t="shared" si="23"/>
        <v>379198.45536992996</v>
      </c>
    </row>
    <row r="234" spans="1:9" x14ac:dyDescent="0.25">
      <c r="A234">
        <v>230</v>
      </c>
      <c r="B234">
        <f t="shared" si="18"/>
        <v>230</v>
      </c>
      <c r="C234" s="5">
        <f t="shared" si="20"/>
        <v>379198.45536992996</v>
      </c>
      <c r="D234" s="5">
        <f t="shared" si="21"/>
        <v>0</v>
      </c>
      <c r="E234" s="4">
        <f t="shared" si="19"/>
        <v>379198.45536992996</v>
      </c>
      <c r="F234" s="5">
        <f>IF(C234=0,0,IF(I233+G234&lt;=Summary!$B$20,'Loan Sch - No Offset'!I233+G234,Summary!$B$20))</f>
        <v>628.21560806781815</v>
      </c>
      <c r="G234" s="4">
        <f>IF(E234&lt;=0,0,E234*Summary!$B$7/Summary!$B$10)</f>
        <v>290.96189171654237</v>
      </c>
      <c r="H234" s="5">
        <f t="shared" si="22"/>
        <v>337.25371635127578</v>
      </c>
      <c r="I234" s="5">
        <f t="shared" si="23"/>
        <v>378861.20165357867</v>
      </c>
    </row>
    <row r="235" spans="1:9" x14ac:dyDescent="0.25">
      <c r="A235">
        <v>231</v>
      </c>
      <c r="B235">
        <f t="shared" si="18"/>
        <v>231</v>
      </c>
      <c r="C235" s="5">
        <f t="shared" si="20"/>
        <v>378861.20165357867</v>
      </c>
      <c r="D235" s="5">
        <f t="shared" si="21"/>
        <v>0</v>
      </c>
      <c r="E235" s="4">
        <f t="shared" si="19"/>
        <v>378861.20165357867</v>
      </c>
      <c r="F235" s="5">
        <f>IF(C235=0,0,IF(I234+G235&lt;=Summary!$B$20,'Loan Sch - No Offset'!I234+G235,Summary!$B$20))</f>
        <v>628.21560806781815</v>
      </c>
      <c r="G235" s="4">
        <f>IF(E235&lt;=0,0,E235*Summary!$B$7/Summary!$B$10)</f>
        <v>290.7031143457267</v>
      </c>
      <c r="H235" s="5">
        <f t="shared" si="22"/>
        <v>337.51249372209145</v>
      </c>
      <c r="I235" s="5">
        <f t="shared" si="23"/>
        <v>378523.68915985659</v>
      </c>
    </row>
    <row r="236" spans="1:9" x14ac:dyDescent="0.25">
      <c r="A236">
        <v>232</v>
      </c>
      <c r="B236">
        <f t="shared" si="18"/>
        <v>232</v>
      </c>
      <c r="C236" s="5">
        <f t="shared" si="20"/>
        <v>378523.68915985659</v>
      </c>
      <c r="D236" s="5">
        <f t="shared" si="21"/>
        <v>0</v>
      </c>
      <c r="E236" s="4">
        <f t="shared" si="19"/>
        <v>378523.68915985659</v>
      </c>
      <c r="F236" s="5">
        <f>IF(C236=0,0,IF(I235+G236&lt;=Summary!$B$20,'Loan Sch - No Offset'!I235+G236,Summary!$B$20))</f>
        <v>628.21560806781815</v>
      </c>
      <c r="G236" s="4">
        <f>IF(E236&lt;=0,0,E236*Summary!$B$7/Summary!$B$10)</f>
        <v>290.44413841304379</v>
      </c>
      <c r="H236" s="5">
        <f t="shared" si="22"/>
        <v>337.77146965477436</v>
      </c>
      <c r="I236" s="5">
        <f t="shared" si="23"/>
        <v>378185.91769020184</v>
      </c>
    </row>
    <row r="237" spans="1:9" x14ac:dyDescent="0.25">
      <c r="A237">
        <v>233</v>
      </c>
      <c r="B237">
        <f t="shared" si="18"/>
        <v>233</v>
      </c>
      <c r="C237" s="5">
        <f t="shared" si="20"/>
        <v>378185.91769020184</v>
      </c>
      <c r="D237" s="5">
        <f t="shared" si="21"/>
        <v>0</v>
      </c>
      <c r="E237" s="4">
        <f t="shared" si="19"/>
        <v>378185.91769020184</v>
      </c>
      <c r="F237" s="5">
        <f>IF(C237=0,0,IF(I236+G237&lt;=Summary!$B$20,'Loan Sch - No Offset'!I236+G237,Summary!$B$20))</f>
        <v>628.21560806781815</v>
      </c>
      <c r="G237" s="4">
        <f>IF(E237&lt;=0,0,E237*Summary!$B$7/Summary!$B$10)</f>
        <v>290.18496376613564</v>
      </c>
      <c r="H237" s="5">
        <f t="shared" si="22"/>
        <v>338.03064430168251</v>
      </c>
      <c r="I237" s="5">
        <f t="shared" si="23"/>
        <v>377847.88704590016</v>
      </c>
    </row>
    <row r="238" spans="1:9" x14ac:dyDescent="0.25">
      <c r="A238">
        <v>234</v>
      </c>
      <c r="B238">
        <f t="shared" si="18"/>
        <v>234</v>
      </c>
      <c r="C238" s="5">
        <f t="shared" si="20"/>
        <v>377847.88704590016</v>
      </c>
      <c r="D238" s="5">
        <f t="shared" si="21"/>
        <v>0</v>
      </c>
      <c r="E238" s="4">
        <f t="shared" si="19"/>
        <v>377847.88704590016</v>
      </c>
      <c r="F238" s="5">
        <f>IF(C238=0,0,IF(I237+G238&lt;=Summary!$B$20,'Loan Sch - No Offset'!I237+G238,Summary!$B$20))</f>
        <v>628.21560806781815</v>
      </c>
      <c r="G238" s="4">
        <f>IF(E238&lt;=0,0,E238*Summary!$B$7/Summary!$B$10)</f>
        <v>289.92559025252723</v>
      </c>
      <c r="H238" s="5">
        <f t="shared" si="22"/>
        <v>338.29001781529092</v>
      </c>
      <c r="I238" s="5">
        <f t="shared" si="23"/>
        <v>377509.59702808486</v>
      </c>
    </row>
    <row r="239" spans="1:9" x14ac:dyDescent="0.25">
      <c r="A239">
        <v>235</v>
      </c>
      <c r="B239">
        <f t="shared" si="18"/>
        <v>235</v>
      </c>
      <c r="C239" s="5">
        <f t="shared" si="20"/>
        <v>377509.59702808486</v>
      </c>
      <c r="D239" s="5">
        <f t="shared" si="21"/>
        <v>0</v>
      </c>
      <c r="E239" s="4">
        <f t="shared" si="19"/>
        <v>377509.59702808486</v>
      </c>
      <c r="F239" s="5">
        <f>IF(C239=0,0,IF(I238+G239&lt;=Summary!$B$20,'Loan Sch - No Offset'!I238+G239,Summary!$B$20))</f>
        <v>628.21560806781815</v>
      </c>
      <c r="G239" s="4">
        <f>IF(E239&lt;=0,0,E239*Summary!$B$7/Summary!$B$10)</f>
        <v>289.66601771962667</v>
      </c>
      <c r="H239" s="5">
        <f t="shared" si="22"/>
        <v>338.54959034819149</v>
      </c>
      <c r="I239" s="5">
        <f t="shared" si="23"/>
        <v>377171.04743773665</v>
      </c>
    </row>
    <row r="240" spans="1:9" x14ac:dyDescent="0.25">
      <c r="A240">
        <v>236</v>
      </c>
      <c r="B240">
        <f t="shared" si="18"/>
        <v>236</v>
      </c>
      <c r="C240" s="5">
        <f t="shared" si="20"/>
        <v>377171.04743773665</v>
      </c>
      <c r="D240" s="5">
        <f t="shared" si="21"/>
        <v>0</v>
      </c>
      <c r="E240" s="4">
        <f t="shared" si="19"/>
        <v>377171.04743773665</v>
      </c>
      <c r="F240" s="5">
        <f>IF(C240=0,0,IF(I239+G240&lt;=Summary!$B$20,'Loan Sch - No Offset'!I239+G240,Summary!$B$20))</f>
        <v>628.21560806781815</v>
      </c>
      <c r="G240" s="4">
        <f>IF(E240&lt;=0,0,E240*Summary!$B$7/Summary!$B$10)</f>
        <v>289.40624601472484</v>
      </c>
      <c r="H240" s="5">
        <f t="shared" si="22"/>
        <v>338.80936205309331</v>
      </c>
      <c r="I240" s="5">
        <f t="shared" si="23"/>
        <v>376832.23807568353</v>
      </c>
    </row>
    <row r="241" spans="1:9" x14ac:dyDescent="0.25">
      <c r="A241">
        <v>237</v>
      </c>
      <c r="B241">
        <f t="shared" si="18"/>
        <v>237</v>
      </c>
      <c r="C241" s="5">
        <f t="shared" si="20"/>
        <v>376832.23807568353</v>
      </c>
      <c r="D241" s="5">
        <f t="shared" si="21"/>
        <v>0</v>
      </c>
      <c r="E241" s="4">
        <f t="shared" si="19"/>
        <v>376832.23807568353</v>
      </c>
      <c r="F241" s="5">
        <f>IF(C241=0,0,IF(I240+G241&lt;=Summary!$B$20,'Loan Sch - No Offset'!I240+G241,Summary!$B$20))</f>
        <v>628.21560806781815</v>
      </c>
      <c r="G241" s="4">
        <f>IF(E241&lt;=0,0,E241*Summary!$B$7/Summary!$B$10)</f>
        <v>289.14627498499561</v>
      </c>
      <c r="H241" s="5">
        <f t="shared" si="22"/>
        <v>339.06933308282254</v>
      </c>
      <c r="I241" s="5">
        <f t="shared" si="23"/>
        <v>376493.16874260071</v>
      </c>
    </row>
    <row r="242" spans="1:9" x14ac:dyDescent="0.25">
      <c r="A242">
        <v>238</v>
      </c>
      <c r="B242">
        <f t="shared" si="18"/>
        <v>238</v>
      </c>
      <c r="C242" s="5">
        <f t="shared" si="20"/>
        <v>376493.16874260071</v>
      </c>
      <c r="D242" s="5">
        <f t="shared" si="21"/>
        <v>0</v>
      </c>
      <c r="E242" s="4">
        <f t="shared" si="19"/>
        <v>376493.16874260071</v>
      </c>
      <c r="F242" s="5">
        <f>IF(C242=0,0,IF(I241+G242&lt;=Summary!$B$20,'Loan Sch - No Offset'!I241+G242,Summary!$B$20))</f>
        <v>628.21560806781815</v>
      </c>
      <c r="G242" s="4">
        <f>IF(E242&lt;=0,0,E242*Summary!$B$7/Summary!$B$10)</f>
        <v>288.88610447749556</v>
      </c>
      <c r="H242" s="5">
        <f t="shared" si="22"/>
        <v>339.32950359032259</v>
      </c>
      <c r="I242" s="5">
        <f t="shared" si="23"/>
        <v>376153.83923901041</v>
      </c>
    </row>
    <row r="243" spans="1:9" x14ac:dyDescent="0.25">
      <c r="A243">
        <v>239</v>
      </c>
      <c r="B243">
        <f t="shared" si="18"/>
        <v>239</v>
      </c>
      <c r="C243" s="5">
        <f t="shared" si="20"/>
        <v>376153.83923901041</v>
      </c>
      <c r="D243" s="5">
        <f t="shared" si="21"/>
        <v>0</v>
      </c>
      <c r="E243" s="4">
        <f t="shared" si="19"/>
        <v>376153.83923901041</v>
      </c>
      <c r="F243" s="5">
        <f>IF(C243=0,0,IF(I242+G243&lt;=Summary!$B$20,'Loan Sch - No Offset'!I242+G243,Summary!$B$20))</f>
        <v>628.21560806781815</v>
      </c>
      <c r="G243" s="4">
        <f>IF(E243&lt;=0,0,E243*Summary!$B$7/Summary!$B$10)</f>
        <v>288.62573433916373</v>
      </c>
      <c r="H243" s="5">
        <f t="shared" si="22"/>
        <v>339.58987372865442</v>
      </c>
      <c r="I243" s="5">
        <f t="shared" si="23"/>
        <v>375814.24936528178</v>
      </c>
    </row>
    <row r="244" spans="1:9" x14ac:dyDescent="0.25">
      <c r="A244">
        <v>240</v>
      </c>
      <c r="B244">
        <f t="shared" si="18"/>
        <v>240</v>
      </c>
      <c r="C244" s="5">
        <f>I243</f>
        <v>375814.24936528178</v>
      </c>
      <c r="D244" s="5">
        <f t="shared" si="21"/>
        <v>0</v>
      </c>
      <c r="E244" s="4">
        <f t="shared" si="19"/>
        <v>375814.24936528178</v>
      </c>
      <c r="F244" s="5">
        <f>IF(C244=0,0,IF(I243+G244&lt;=Summary!$B$20,'Loan Sch - No Offset'!I243+G244,Summary!$B$20))</f>
        <v>628.21560806781815</v>
      </c>
      <c r="G244" s="4">
        <f>IF(E244&lt;=0,0,E244*Summary!$B$7/Summary!$B$10)</f>
        <v>288.36516441682198</v>
      </c>
      <c r="H244" s="5">
        <f>F244-G244</f>
        <v>339.85044365099617</v>
      </c>
      <c r="I244" s="5">
        <f>IF(ROUND(C244-H244,0)=0,0,C244-H244)</f>
        <v>375474.39892163081</v>
      </c>
    </row>
    <row r="245" spans="1:9" x14ac:dyDescent="0.25">
      <c r="A245">
        <v>241</v>
      </c>
      <c r="B245">
        <f t="shared" si="18"/>
        <v>241</v>
      </c>
      <c r="C245" s="5">
        <f t="shared" ref="C245:C308" si="24">I244</f>
        <v>375474.39892163081</v>
      </c>
      <c r="D245" s="5">
        <f t="shared" si="21"/>
        <v>0</v>
      </c>
      <c r="E245" s="4">
        <f t="shared" si="19"/>
        <v>375474.39892163081</v>
      </c>
      <c r="F245" s="5">
        <f>IF(C245=0,0,IF(I244+G245&lt;=Summary!$B$20,'Loan Sch - No Offset'!I244+G245,Summary!$B$20))</f>
        <v>628.21560806781815</v>
      </c>
      <c r="G245" s="4">
        <f>IF(E245&lt;=0,0,E245*Summary!$B$7/Summary!$B$10)</f>
        <v>288.10439455717437</v>
      </c>
      <c r="H245" s="5">
        <f t="shared" ref="H245:H308" si="25">F245-G245</f>
        <v>340.11121351064378</v>
      </c>
      <c r="I245" s="5">
        <f t="shared" ref="I245:I308" si="26">IF(ROUND(C245-H245,0)=0,0,C245-H245)</f>
        <v>375134.28770812019</v>
      </c>
    </row>
    <row r="246" spans="1:9" x14ac:dyDescent="0.25">
      <c r="A246">
        <v>242</v>
      </c>
      <c r="B246">
        <f t="shared" si="18"/>
        <v>242</v>
      </c>
      <c r="C246" s="5">
        <f t="shared" si="24"/>
        <v>375134.28770812019</v>
      </c>
      <c r="D246" s="5">
        <f t="shared" si="21"/>
        <v>0</v>
      </c>
      <c r="E246" s="4">
        <f t="shared" si="19"/>
        <v>375134.28770812019</v>
      </c>
      <c r="F246" s="5">
        <f>IF(C246=0,0,IF(I245+G246&lt;=Summary!$B$20,'Loan Sch - No Offset'!I245+G246,Summary!$B$20))</f>
        <v>628.21560806781815</v>
      </c>
      <c r="G246" s="4">
        <f>IF(E246&lt;=0,0,E246*Summary!$B$7/Summary!$B$10)</f>
        <v>287.84342460680762</v>
      </c>
      <c r="H246" s="5">
        <f t="shared" si="25"/>
        <v>340.37218346101054</v>
      </c>
      <c r="I246" s="5">
        <f t="shared" si="26"/>
        <v>374793.91552465915</v>
      </c>
    </row>
    <row r="247" spans="1:9" x14ac:dyDescent="0.25">
      <c r="A247">
        <v>243</v>
      </c>
      <c r="B247">
        <f t="shared" si="18"/>
        <v>243</v>
      </c>
      <c r="C247" s="5">
        <f t="shared" si="24"/>
        <v>374793.91552465915</v>
      </c>
      <c r="D247" s="5">
        <f t="shared" si="21"/>
        <v>0</v>
      </c>
      <c r="E247" s="4">
        <f t="shared" si="19"/>
        <v>374793.91552465915</v>
      </c>
      <c r="F247" s="5">
        <f>IF(C247=0,0,IF(I246+G247&lt;=Summary!$B$20,'Loan Sch - No Offset'!I246+G247,Summary!$B$20))</f>
        <v>628.21560806781815</v>
      </c>
      <c r="G247" s="4">
        <f>IF(E247&lt;=0,0,E247*Summary!$B$7/Summary!$B$10)</f>
        <v>287.58225441219037</v>
      </c>
      <c r="H247" s="5">
        <f t="shared" si="25"/>
        <v>340.63335365562779</v>
      </c>
      <c r="I247" s="5">
        <f t="shared" si="26"/>
        <v>374453.28217100352</v>
      </c>
    </row>
    <row r="248" spans="1:9" x14ac:dyDescent="0.25">
      <c r="A248">
        <v>244</v>
      </c>
      <c r="B248">
        <f t="shared" si="18"/>
        <v>244</v>
      </c>
      <c r="C248" s="5">
        <f t="shared" si="24"/>
        <v>374453.28217100352</v>
      </c>
      <c r="D248" s="5">
        <f t="shared" si="21"/>
        <v>0</v>
      </c>
      <c r="E248" s="4">
        <f t="shared" si="19"/>
        <v>374453.28217100352</v>
      </c>
      <c r="F248" s="5">
        <f>IF(C248=0,0,IF(I247+G248&lt;=Summary!$B$20,'Loan Sch - No Offset'!I247+G248,Summary!$B$20))</f>
        <v>628.21560806781815</v>
      </c>
      <c r="G248" s="4">
        <f>IF(E248&lt;=0,0,E248*Summary!$B$7/Summary!$B$10)</f>
        <v>287.32088381967384</v>
      </c>
      <c r="H248" s="5">
        <f t="shared" si="25"/>
        <v>340.89472424814431</v>
      </c>
      <c r="I248" s="5">
        <f t="shared" si="26"/>
        <v>374112.38744675537</v>
      </c>
    </row>
    <row r="249" spans="1:9" x14ac:dyDescent="0.25">
      <c r="A249">
        <v>245</v>
      </c>
      <c r="B249">
        <f t="shared" si="18"/>
        <v>245</v>
      </c>
      <c r="C249" s="5">
        <f t="shared" si="24"/>
        <v>374112.38744675537</v>
      </c>
      <c r="D249" s="5">
        <f t="shared" si="21"/>
        <v>0</v>
      </c>
      <c r="E249" s="4">
        <f t="shared" si="19"/>
        <v>374112.38744675537</v>
      </c>
      <c r="F249" s="5">
        <f>IF(C249=0,0,IF(I248+G249&lt;=Summary!$B$20,'Loan Sch - No Offset'!I248+G249,Summary!$B$20))</f>
        <v>628.21560806781815</v>
      </c>
      <c r="G249" s="4">
        <f>IF(E249&lt;=0,0,E249*Summary!$B$7/Summary!$B$10)</f>
        <v>287.05931267549113</v>
      </c>
      <c r="H249" s="5">
        <f t="shared" si="25"/>
        <v>341.15629539232702</v>
      </c>
      <c r="I249" s="5">
        <f t="shared" si="26"/>
        <v>373771.23115136306</v>
      </c>
    </row>
    <row r="250" spans="1:9" x14ac:dyDescent="0.25">
      <c r="A250">
        <v>246</v>
      </c>
      <c r="B250">
        <f t="shared" si="18"/>
        <v>246</v>
      </c>
      <c r="C250" s="5">
        <f t="shared" si="24"/>
        <v>373771.23115136306</v>
      </c>
      <c r="D250" s="5">
        <f t="shared" si="21"/>
        <v>0</v>
      </c>
      <c r="E250" s="4">
        <f t="shared" si="19"/>
        <v>373771.23115136306</v>
      </c>
      <c r="F250" s="5">
        <f>IF(C250=0,0,IF(I249+G250&lt;=Summary!$B$20,'Loan Sch - No Offset'!I249+G250,Summary!$B$20))</f>
        <v>628.21560806781815</v>
      </c>
      <c r="G250" s="4">
        <f>IF(E250&lt;=0,0,E250*Summary!$B$7/Summary!$B$10)</f>
        <v>286.79754082575744</v>
      </c>
      <c r="H250" s="5">
        <f t="shared" si="25"/>
        <v>341.41806724206072</v>
      </c>
      <c r="I250" s="5">
        <f t="shared" si="26"/>
        <v>373429.81308412098</v>
      </c>
    </row>
    <row r="251" spans="1:9" x14ac:dyDescent="0.25">
      <c r="A251">
        <v>247</v>
      </c>
      <c r="B251">
        <f t="shared" si="18"/>
        <v>247</v>
      </c>
      <c r="C251" s="5">
        <f t="shared" si="24"/>
        <v>373429.81308412098</v>
      </c>
      <c r="D251" s="5">
        <f t="shared" si="21"/>
        <v>0</v>
      </c>
      <c r="E251" s="4">
        <f t="shared" si="19"/>
        <v>373429.81308412098</v>
      </c>
      <c r="F251" s="5">
        <f>IF(C251=0,0,IF(I250+G251&lt;=Summary!$B$20,'Loan Sch - No Offset'!I250+G251,Summary!$B$20))</f>
        <v>628.21560806781815</v>
      </c>
      <c r="G251" s="4">
        <f>IF(E251&lt;=0,0,E251*Summary!$B$7/Summary!$B$10)</f>
        <v>286.53556811646973</v>
      </c>
      <c r="H251" s="5">
        <f t="shared" si="25"/>
        <v>341.68003995134842</v>
      </c>
      <c r="I251" s="5">
        <f t="shared" si="26"/>
        <v>373088.13304416963</v>
      </c>
    </row>
    <row r="252" spans="1:9" x14ac:dyDescent="0.25">
      <c r="A252">
        <v>248</v>
      </c>
      <c r="B252">
        <f t="shared" si="18"/>
        <v>248</v>
      </c>
      <c r="C252" s="5">
        <f t="shared" si="24"/>
        <v>373088.13304416963</v>
      </c>
      <c r="D252" s="5">
        <f t="shared" si="21"/>
        <v>0</v>
      </c>
      <c r="E252" s="4">
        <f t="shared" si="19"/>
        <v>373088.13304416963</v>
      </c>
      <c r="F252" s="5">
        <f>IF(C252=0,0,IF(I251+G252&lt;=Summary!$B$20,'Loan Sch - No Offset'!I251+G252,Summary!$B$20))</f>
        <v>628.21560806781815</v>
      </c>
      <c r="G252" s="4">
        <f>IF(E252&lt;=0,0,E252*Summary!$B$7/Summary!$B$10)</f>
        <v>286.27339439350709</v>
      </c>
      <c r="H252" s="5">
        <f t="shared" si="25"/>
        <v>341.94221367431106</v>
      </c>
      <c r="I252" s="5">
        <f t="shared" si="26"/>
        <v>372746.19083049532</v>
      </c>
    </row>
    <row r="253" spans="1:9" x14ac:dyDescent="0.25">
      <c r="A253">
        <v>249</v>
      </c>
      <c r="B253">
        <f t="shared" si="18"/>
        <v>249</v>
      </c>
      <c r="C253" s="5">
        <f t="shared" si="24"/>
        <v>372746.19083049532</v>
      </c>
      <c r="D253" s="5">
        <f t="shared" si="21"/>
        <v>0</v>
      </c>
      <c r="E253" s="4">
        <f t="shared" si="19"/>
        <v>372746.19083049532</v>
      </c>
      <c r="F253" s="5">
        <f>IF(C253=0,0,IF(I252+G253&lt;=Summary!$B$20,'Loan Sch - No Offset'!I252+G253,Summary!$B$20))</f>
        <v>628.21560806781815</v>
      </c>
      <c r="G253" s="4">
        <f>IF(E253&lt;=0,0,E253*Summary!$B$7/Summary!$B$10)</f>
        <v>286.01101950263006</v>
      </c>
      <c r="H253" s="5">
        <f t="shared" si="25"/>
        <v>342.20458856518809</v>
      </c>
      <c r="I253" s="5">
        <f t="shared" si="26"/>
        <v>372403.98624193016</v>
      </c>
    </row>
    <row r="254" spans="1:9" x14ac:dyDescent="0.25">
      <c r="A254">
        <v>250</v>
      </c>
      <c r="B254">
        <f t="shared" si="18"/>
        <v>250</v>
      </c>
      <c r="C254" s="5">
        <f t="shared" si="24"/>
        <v>372403.98624193016</v>
      </c>
      <c r="D254" s="5">
        <f t="shared" si="21"/>
        <v>0</v>
      </c>
      <c r="E254" s="4">
        <f t="shared" si="19"/>
        <v>372403.98624193016</v>
      </c>
      <c r="F254" s="5">
        <f>IF(C254=0,0,IF(I253+G254&lt;=Summary!$B$20,'Loan Sch - No Offset'!I253+G254,Summary!$B$20))</f>
        <v>628.21560806781815</v>
      </c>
      <c r="G254" s="4">
        <f>IF(E254&lt;=0,0,E254*Summary!$B$7/Summary!$B$10)</f>
        <v>285.74844328948103</v>
      </c>
      <c r="H254" s="5">
        <f t="shared" si="25"/>
        <v>342.46716477833712</v>
      </c>
      <c r="I254" s="5">
        <f t="shared" si="26"/>
        <v>372061.51907715184</v>
      </c>
    </row>
    <row r="255" spans="1:9" x14ac:dyDescent="0.25">
      <c r="A255">
        <v>251</v>
      </c>
      <c r="B255">
        <f t="shared" si="18"/>
        <v>251</v>
      </c>
      <c r="C255" s="5">
        <f t="shared" si="24"/>
        <v>372061.51907715184</v>
      </c>
      <c r="D255" s="5">
        <f t="shared" si="21"/>
        <v>0</v>
      </c>
      <c r="E255" s="4">
        <f t="shared" si="19"/>
        <v>372061.51907715184</v>
      </c>
      <c r="F255" s="5">
        <f>IF(C255=0,0,IF(I254+G255&lt;=Summary!$B$20,'Loan Sch - No Offset'!I254+G255,Summary!$B$20))</f>
        <v>628.21560806781815</v>
      </c>
      <c r="G255" s="4">
        <f>IF(E255&lt;=0,0,E255*Summary!$B$7/Summary!$B$10)</f>
        <v>285.4856655995838</v>
      </c>
      <c r="H255" s="5">
        <f t="shared" si="25"/>
        <v>342.72994246823436</v>
      </c>
      <c r="I255" s="5">
        <f t="shared" si="26"/>
        <v>371718.78913468361</v>
      </c>
    </row>
    <row r="256" spans="1:9" x14ac:dyDescent="0.25">
      <c r="A256">
        <v>252</v>
      </c>
      <c r="B256">
        <f t="shared" si="18"/>
        <v>252</v>
      </c>
      <c r="C256" s="5">
        <f t="shared" si="24"/>
        <v>371718.78913468361</v>
      </c>
      <c r="D256" s="5">
        <f t="shared" si="21"/>
        <v>0</v>
      </c>
      <c r="E256" s="4">
        <f t="shared" si="19"/>
        <v>371718.78913468361</v>
      </c>
      <c r="F256" s="5">
        <f>IF(C256=0,0,IF(I255+G256&lt;=Summary!$B$20,'Loan Sch - No Offset'!I255+G256,Summary!$B$20))</f>
        <v>628.21560806781815</v>
      </c>
      <c r="G256" s="4">
        <f>IF(E256&lt;=0,0,E256*Summary!$B$7/Summary!$B$10)</f>
        <v>285.22268627834376</v>
      </c>
      <c r="H256" s="5">
        <f t="shared" si="25"/>
        <v>342.99292178947439</v>
      </c>
      <c r="I256" s="5">
        <f t="shared" si="26"/>
        <v>371375.79621289414</v>
      </c>
    </row>
    <row r="257" spans="1:9" x14ac:dyDescent="0.25">
      <c r="A257">
        <v>253</v>
      </c>
      <c r="B257">
        <f t="shared" si="18"/>
        <v>253</v>
      </c>
      <c r="C257" s="5">
        <f t="shared" si="24"/>
        <v>371375.79621289414</v>
      </c>
      <c r="D257" s="5">
        <f t="shared" si="21"/>
        <v>0</v>
      </c>
      <c r="E257" s="4">
        <f t="shared" si="19"/>
        <v>371375.79621289414</v>
      </c>
      <c r="F257" s="5">
        <f>IF(C257=0,0,IF(I256+G257&lt;=Summary!$B$20,'Loan Sch - No Offset'!I256+G257,Summary!$B$20))</f>
        <v>628.21560806781815</v>
      </c>
      <c r="G257" s="4">
        <f>IF(E257&lt;=0,0,E257*Summary!$B$7/Summary!$B$10)</f>
        <v>284.95950517104762</v>
      </c>
      <c r="H257" s="5">
        <f t="shared" si="25"/>
        <v>343.25610289677053</v>
      </c>
      <c r="I257" s="5">
        <f t="shared" si="26"/>
        <v>371032.54010999738</v>
      </c>
    </row>
    <row r="258" spans="1:9" x14ac:dyDescent="0.25">
      <c r="A258">
        <v>254</v>
      </c>
      <c r="B258">
        <f t="shared" si="18"/>
        <v>254</v>
      </c>
      <c r="C258" s="5">
        <f t="shared" si="24"/>
        <v>371032.54010999738</v>
      </c>
      <c r="D258" s="5">
        <f t="shared" si="21"/>
        <v>0</v>
      </c>
      <c r="E258" s="4">
        <f t="shared" si="19"/>
        <v>371032.54010999738</v>
      </c>
      <c r="F258" s="5">
        <f>IF(C258=0,0,IF(I257+G258&lt;=Summary!$B$20,'Loan Sch - No Offset'!I257+G258,Summary!$B$20))</f>
        <v>628.21560806781815</v>
      </c>
      <c r="G258" s="4">
        <f>IF(E258&lt;=0,0,E258*Summary!$B$7/Summary!$B$10)</f>
        <v>284.69612212286336</v>
      </c>
      <c r="H258" s="5">
        <f t="shared" si="25"/>
        <v>343.51948594495479</v>
      </c>
      <c r="I258" s="5">
        <f t="shared" si="26"/>
        <v>370689.02062405244</v>
      </c>
    </row>
    <row r="259" spans="1:9" x14ac:dyDescent="0.25">
      <c r="A259">
        <v>255</v>
      </c>
      <c r="B259">
        <f t="shared" si="18"/>
        <v>255</v>
      </c>
      <c r="C259" s="5">
        <f t="shared" si="24"/>
        <v>370689.02062405244</v>
      </c>
      <c r="D259" s="5">
        <f t="shared" si="21"/>
        <v>0</v>
      </c>
      <c r="E259" s="4">
        <f t="shared" si="19"/>
        <v>370689.02062405244</v>
      </c>
      <c r="F259" s="5">
        <f>IF(C259=0,0,IF(I258+G259&lt;=Summary!$B$20,'Loan Sch - No Offset'!I258+G259,Summary!$B$20))</f>
        <v>628.21560806781815</v>
      </c>
      <c r="G259" s="4">
        <f>IF(E259&lt;=0,0,E259*Summary!$B$7/Summary!$B$10)</f>
        <v>284.43253697884023</v>
      </c>
      <c r="H259" s="5">
        <f t="shared" si="25"/>
        <v>343.78307108897792</v>
      </c>
      <c r="I259" s="5">
        <f t="shared" si="26"/>
        <v>370345.23755296349</v>
      </c>
    </row>
    <row r="260" spans="1:9" x14ac:dyDescent="0.25">
      <c r="A260">
        <v>256</v>
      </c>
      <c r="B260">
        <f t="shared" si="18"/>
        <v>256</v>
      </c>
      <c r="C260" s="5">
        <f t="shared" si="24"/>
        <v>370345.23755296349</v>
      </c>
      <c r="D260" s="5">
        <f t="shared" si="21"/>
        <v>0</v>
      </c>
      <c r="E260" s="4">
        <f t="shared" si="19"/>
        <v>370345.23755296349</v>
      </c>
      <c r="F260" s="5">
        <f>IF(C260=0,0,IF(I259+G260&lt;=Summary!$B$20,'Loan Sch - No Offset'!I259+G260,Summary!$B$20))</f>
        <v>628.21560806781815</v>
      </c>
      <c r="G260" s="4">
        <f>IF(E260&lt;=0,0,E260*Summary!$B$7/Summary!$B$10)</f>
        <v>284.16874958390849</v>
      </c>
      <c r="H260" s="5">
        <f t="shared" si="25"/>
        <v>344.04685848390966</v>
      </c>
      <c r="I260" s="5">
        <f t="shared" si="26"/>
        <v>370001.19069447956</v>
      </c>
    </row>
    <row r="261" spans="1:9" x14ac:dyDescent="0.25">
      <c r="A261">
        <v>257</v>
      </c>
      <c r="B261">
        <f t="shared" si="18"/>
        <v>257</v>
      </c>
      <c r="C261" s="5">
        <f t="shared" si="24"/>
        <v>370001.19069447956</v>
      </c>
      <c r="D261" s="5">
        <f t="shared" si="21"/>
        <v>0</v>
      </c>
      <c r="E261" s="4">
        <f t="shared" si="19"/>
        <v>370001.19069447956</v>
      </c>
      <c r="F261" s="5">
        <f>IF(C261=0,0,IF(I260+G261&lt;=Summary!$B$20,'Loan Sch - No Offset'!I260+G261,Summary!$B$20))</f>
        <v>628.21560806781815</v>
      </c>
      <c r="G261" s="4">
        <f>IF(E261&lt;=0,0,E261*Summary!$B$7/Summary!$B$10)</f>
        <v>283.90475978287947</v>
      </c>
      <c r="H261" s="5">
        <f t="shared" si="25"/>
        <v>344.31084828493869</v>
      </c>
      <c r="I261" s="5">
        <f t="shared" si="26"/>
        <v>369656.87984619464</v>
      </c>
    </row>
    <row r="262" spans="1:9" x14ac:dyDescent="0.25">
      <c r="A262">
        <v>258</v>
      </c>
      <c r="B262">
        <f t="shared" ref="B262:B325" si="27">IF(C262=0,0,A262)</f>
        <v>258</v>
      </c>
      <c r="C262" s="5">
        <f t="shared" si="24"/>
        <v>369656.87984619464</v>
      </c>
      <c r="D262" s="5">
        <f t="shared" si="21"/>
        <v>0</v>
      </c>
      <c r="E262" s="4">
        <f t="shared" ref="E262:E325" si="28">C262-D262</f>
        <v>369656.87984619464</v>
      </c>
      <c r="F262" s="5">
        <f>IF(C262=0,0,IF(I261+G262&lt;=Summary!$B$20,'Loan Sch - No Offset'!I261+G262,Summary!$B$20))</f>
        <v>628.21560806781815</v>
      </c>
      <c r="G262" s="4">
        <f>IF(E262&lt;=0,0,E262*Summary!$B$7/Summary!$B$10)</f>
        <v>283.64056742044551</v>
      </c>
      <c r="H262" s="5">
        <f t="shared" si="25"/>
        <v>344.57504064737265</v>
      </c>
      <c r="I262" s="5">
        <f t="shared" si="26"/>
        <v>369312.30480554729</v>
      </c>
    </row>
    <row r="263" spans="1:9" x14ac:dyDescent="0.25">
      <c r="A263">
        <v>259</v>
      </c>
      <c r="B263">
        <f t="shared" si="27"/>
        <v>259</v>
      </c>
      <c r="C263" s="5">
        <f t="shared" si="24"/>
        <v>369312.30480554729</v>
      </c>
      <c r="D263" s="5">
        <f t="shared" ref="D263:D326" si="29">IF(C263=0,0,D262)</f>
        <v>0</v>
      </c>
      <c r="E263" s="4">
        <f t="shared" si="28"/>
        <v>369312.30480554729</v>
      </c>
      <c r="F263" s="5">
        <f>IF(C263=0,0,IF(I262+G263&lt;=Summary!$B$20,'Loan Sch - No Offset'!I262+G263,Summary!$B$20))</f>
        <v>628.21560806781815</v>
      </c>
      <c r="G263" s="4">
        <f>IF(E263&lt;=0,0,E263*Summary!$B$7/Summary!$B$10)</f>
        <v>283.37617234117954</v>
      </c>
      <c r="H263" s="5">
        <f t="shared" si="25"/>
        <v>344.83943572663861</v>
      </c>
      <c r="I263" s="5">
        <f t="shared" si="26"/>
        <v>368967.46536982065</v>
      </c>
    </row>
    <row r="264" spans="1:9" x14ac:dyDescent="0.25">
      <c r="A264">
        <v>260</v>
      </c>
      <c r="B264">
        <f t="shared" si="27"/>
        <v>260</v>
      </c>
      <c r="C264" s="5">
        <f t="shared" si="24"/>
        <v>368967.46536982065</v>
      </c>
      <c r="D264" s="5">
        <f t="shared" si="29"/>
        <v>0</v>
      </c>
      <c r="E264" s="4">
        <f t="shared" si="28"/>
        <v>368967.46536982065</v>
      </c>
      <c r="F264" s="5">
        <f>IF(C264=0,0,IF(I263+G264&lt;=Summary!$B$20,'Loan Sch - No Offset'!I263+G264,Summary!$B$20))</f>
        <v>628.21560806781815</v>
      </c>
      <c r="G264" s="4">
        <f>IF(E264&lt;=0,0,E264*Summary!$B$7/Summary!$B$10)</f>
        <v>283.11157438953546</v>
      </c>
      <c r="H264" s="5">
        <f t="shared" si="25"/>
        <v>345.10403367828269</v>
      </c>
      <c r="I264" s="5">
        <f t="shared" si="26"/>
        <v>368622.36133614235</v>
      </c>
    </row>
    <row r="265" spans="1:9" x14ac:dyDescent="0.25">
      <c r="A265">
        <v>261</v>
      </c>
      <c r="B265">
        <f t="shared" si="27"/>
        <v>261</v>
      </c>
      <c r="C265" s="5">
        <f t="shared" si="24"/>
        <v>368622.36133614235</v>
      </c>
      <c r="D265" s="5">
        <f t="shared" si="29"/>
        <v>0</v>
      </c>
      <c r="E265" s="4">
        <f t="shared" si="28"/>
        <v>368622.36133614235</v>
      </c>
      <c r="F265" s="5">
        <f>IF(C265=0,0,IF(I264+G265&lt;=Summary!$B$20,'Loan Sch - No Offset'!I264+G265,Summary!$B$20))</f>
        <v>628.21560806781815</v>
      </c>
      <c r="G265" s="4">
        <f>IF(E265&lt;=0,0,E265*Summary!$B$7/Summary!$B$10)</f>
        <v>282.84677340984769</v>
      </c>
      <c r="H265" s="5">
        <f t="shared" si="25"/>
        <v>345.36883465797047</v>
      </c>
      <c r="I265" s="5">
        <f t="shared" si="26"/>
        <v>368276.9925014844</v>
      </c>
    </row>
    <row r="266" spans="1:9" x14ac:dyDescent="0.25">
      <c r="A266">
        <v>262</v>
      </c>
      <c r="B266">
        <f t="shared" si="27"/>
        <v>262</v>
      </c>
      <c r="C266" s="5">
        <f t="shared" si="24"/>
        <v>368276.9925014844</v>
      </c>
      <c r="D266" s="5">
        <f t="shared" si="29"/>
        <v>0</v>
      </c>
      <c r="E266" s="4">
        <f t="shared" si="28"/>
        <v>368276.9925014844</v>
      </c>
      <c r="F266" s="5">
        <f>IF(C266=0,0,IF(I265+G266&lt;=Summary!$B$20,'Loan Sch - No Offset'!I265+G266,Summary!$B$20))</f>
        <v>628.21560806781815</v>
      </c>
      <c r="G266" s="4">
        <f>IF(E266&lt;=0,0,E266*Summary!$B$7/Summary!$B$10)</f>
        <v>282.58176924633131</v>
      </c>
      <c r="H266" s="5">
        <f t="shared" si="25"/>
        <v>345.63383882148685</v>
      </c>
      <c r="I266" s="5">
        <f t="shared" si="26"/>
        <v>367931.35866266291</v>
      </c>
    </row>
    <row r="267" spans="1:9" x14ac:dyDescent="0.25">
      <c r="A267">
        <v>263</v>
      </c>
      <c r="B267">
        <f t="shared" si="27"/>
        <v>263</v>
      </c>
      <c r="C267" s="5">
        <f t="shared" si="24"/>
        <v>367931.35866266291</v>
      </c>
      <c r="D267" s="5">
        <f t="shared" si="29"/>
        <v>0</v>
      </c>
      <c r="E267" s="4">
        <f t="shared" si="28"/>
        <v>367931.35866266291</v>
      </c>
      <c r="F267" s="5">
        <f>IF(C267=0,0,IF(I266+G267&lt;=Summary!$B$20,'Loan Sch - No Offset'!I266+G267,Summary!$B$20))</f>
        <v>628.21560806781815</v>
      </c>
      <c r="G267" s="4">
        <f>IF(E267&lt;=0,0,E267*Summary!$B$7/Summary!$B$10)</f>
        <v>282.31656174308171</v>
      </c>
      <c r="H267" s="5">
        <f t="shared" si="25"/>
        <v>345.89904632473645</v>
      </c>
      <c r="I267" s="5">
        <f t="shared" si="26"/>
        <v>367585.45961633819</v>
      </c>
    </row>
    <row r="268" spans="1:9" x14ac:dyDescent="0.25">
      <c r="A268">
        <v>264</v>
      </c>
      <c r="B268">
        <f t="shared" si="27"/>
        <v>264</v>
      </c>
      <c r="C268" s="5">
        <f t="shared" si="24"/>
        <v>367585.45961633819</v>
      </c>
      <c r="D268" s="5">
        <f t="shared" si="29"/>
        <v>0</v>
      </c>
      <c r="E268" s="4">
        <f t="shared" si="28"/>
        <v>367585.45961633819</v>
      </c>
      <c r="F268" s="5">
        <f>IF(C268=0,0,IF(I267+G268&lt;=Summary!$B$20,'Loan Sch - No Offset'!I267+G268,Summary!$B$20))</f>
        <v>628.21560806781815</v>
      </c>
      <c r="G268" s="4">
        <f>IF(E268&lt;=0,0,E268*Summary!$B$7/Summary!$B$10)</f>
        <v>282.0511507440749</v>
      </c>
      <c r="H268" s="5">
        <f t="shared" si="25"/>
        <v>346.16445732374325</v>
      </c>
      <c r="I268" s="5">
        <f t="shared" si="26"/>
        <v>367239.29515901447</v>
      </c>
    </row>
    <row r="269" spans="1:9" x14ac:dyDescent="0.25">
      <c r="A269">
        <v>265</v>
      </c>
      <c r="B269">
        <f t="shared" si="27"/>
        <v>265</v>
      </c>
      <c r="C269" s="5">
        <f t="shared" si="24"/>
        <v>367239.29515901447</v>
      </c>
      <c r="D269" s="5">
        <f t="shared" si="29"/>
        <v>0</v>
      </c>
      <c r="E269" s="4">
        <f t="shared" si="28"/>
        <v>367239.29515901447</v>
      </c>
      <c r="F269" s="5">
        <f>IF(C269=0,0,IF(I268+G269&lt;=Summary!$B$20,'Loan Sch - No Offset'!I268+G269,Summary!$B$20))</f>
        <v>628.21560806781815</v>
      </c>
      <c r="G269" s="4">
        <f>IF(E269&lt;=0,0,E269*Summary!$B$7/Summary!$B$10)</f>
        <v>281.78553609316685</v>
      </c>
      <c r="H269" s="5">
        <f t="shared" si="25"/>
        <v>346.4300719746513</v>
      </c>
      <c r="I269" s="5">
        <f t="shared" si="26"/>
        <v>366892.86508703983</v>
      </c>
    </row>
    <row r="270" spans="1:9" x14ac:dyDescent="0.25">
      <c r="A270">
        <v>266</v>
      </c>
      <c r="B270">
        <f t="shared" si="27"/>
        <v>266</v>
      </c>
      <c r="C270" s="5">
        <f t="shared" si="24"/>
        <v>366892.86508703983</v>
      </c>
      <c r="D270" s="5">
        <f t="shared" si="29"/>
        <v>0</v>
      </c>
      <c r="E270" s="4">
        <f t="shared" si="28"/>
        <v>366892.86508703983</v>
      </c>
      <c r="F270" s="5">
        <f>IF(C270=0,0,IF(I269+G270&lt;=Summary!$B$20,'Loan Sch - No Offset'!I269+G270,Summary!$B$20))</f>
        <v>628.21560806781815</v>
      </c>
      <c r="G270" s="4">
        <f>IF(E270&lt;=0,0,E270*Summary!$B$7/Summary!$B$10)</f>
        <v>281.51971763409398</v>
      </c>
      <c r="H270" s="5">
        <f t="shared" si="25"/>
        <v>346.69589043372417</v>
      </c>
      <c r="I270" s="5">
        <f t="shared" si="26"/>
        <v>366546.16919660609</v>
      </c>
    </row>
    <row r="271" spans="1:9" x14ac:dyDescent="0.25">
      <c r="A271">
        <v>267</v>
      </c>
      <c r="B271">
        <f t="shared" si="27"/>
        <v>267</v>
      </c>
      <c r="C271" s="5">
        <f t="shared" si="24"/>
        <v>366546.16919660609</v>
      </c>
      <c r="D271" s="5">
        <f t="shared" si="29"/>
        <v>0</v>
      </c>
      <c r="E271" s="4">
        <f t="shared" si="28"/>
        <v>366546.16919660609</v>
      </c>
      <c r="F271" s="5">
        <f>IF(C271=0,0,IF(I270+G271&lt;=Summary!$B$20,'Loan Sch - No Offset'!I270+G271,Summary!$B$20))</f>
        <v>628.21560806781815</v>
      </c>
      <c r="G271" s="4">
        <f>IF(E271&lt;=0,0,E271*Summary!$B$7/Summary!$B$10)</f>
        <v>281.25369521047276</v>
      </c>
      <c r="H271" s="5">
        <f t="shared" si="25"/>
        <v>346.9619128573454</v>
      </c>
      <c r="I271" s="5">
        <f t="shared" si="26"/>
        <v>366199.20728374872</v>
      </c>
    </row>
    <row r="272" spans="1:9" x14ac:dyDescent="0.25">
      <c r="A272">
        <v>268</v>
      </c>
      <c r="B272">
        <f t="shared" si="27"/>
        <v>268</v>
      </c>
      <c r="C272" s="5">
        <f t="shared" si="24"/>
        <v>366199.20728374872</v>
      </c>
      <c r="D272" s="5">
        <f t="shared" si="29"/>
        <v>0</v>
      </c>
      <c r="E272" s="4">
        <f t="shared" si="28"/>
        <v>366199.20728374872</v>
      </c>
      <c r="F272" s="5">
        <f>IF(C272=0,0,IF(I271+G272&lt;=Summary!$B$20,'Loan Sch - No Offset'!I271+G272,Summary!$B$20))</f>
        <v>628.21560806781815</v>
      </c>
      <c r="G272" s="4">
        <f>IF(E272&lt;=0,0,E272*Summary!$B$7/Summary!$B$10)</f>
        <v>280.9874686657995</v>
      </c>
      <c r="H272" s="5">
        <f t="shared" si="25"/>
        <v>347.22813940201866</v>
      </c>
      <c r="I272" s="5">
        <f t="shared" si="26"/>
        <v>365851.97914434673</v>
      </c>
    </row>
    <row r="273" spans="1:9" x14ac:dyDescent="0.25">
      <c r="A273">
        <v>269</v>
      </c>
      <c r="B273">
        <f t="shared" si="27"/>
        <v>269</v>
      </c>
      <c r="C273" s="5">
        <f t="shared" si="24"/>
        <v>365851.97914434673</v>
      </c>
      <c r="D273" s="5">
        <f t="shared" si="29"/>
        <v>0</v>
      </c>
      <c r="E273" s="4">
        <f t="shared" si="28"/>
        <v>365851.97914434673</v>
      </c>
      <c r="F273" s="5">
        <f>IF(C273=0,0,IF(I272+G273&lt;=Summary!$B$20,'Loan Sch - No Offset'!I272+G273,Summary!$B$20))</f>
        <v>628.21560806781815</v>
      </c>
      <c r="G273" s="4">
        <f>IF(E273&lt;=0,0,E273*Summary!$B$7/Summary!$B$10)</f>
        <v>280.72103784345063</v>
      </c>
      <c r="H273" s="5">
        <f t="shared" si="25"/>
        <v>347.49457022436752</v>
      </c>
      <c r="I273" s="5">
        <f t="shared" si="26"/>
        <v>365504.48457412235</v>
      </c>
    </row>
    <row r="274" spans="1:9" x14ac:dyDescent="0.25">
      <c r="A274">
        <v>270</v>
      </c>
      <c r="B274">
        <f t="shared" si="27"/>
        <v>270</v>
      </c>
      <c r="C274" s="5">
        <f t="shared" si="24"/>
        <v>365504.48457412235</v>
      </c>
      <c r="D274" s="5">
        <f t="shared" si="29"/>
        <v>0</v>
      </c>
      <c r="E274" s="4">
        <f t="shared" si="28"/>
        <v>365504.48457412235</v>
      </c>
      <c r="F274" s="5">
        <f>IF(C274=0,0,IF(I273+G274&lt;=Summary!$B$20,'Loan Sch - No Offset'!I273+G274,Summary!$B$20))</f>
        <v>628.21560806781815</v>
      </c>
      <c r="G274" s="4">
        <f>IF(E274&lt;=0,0,E274*Summary!$B$7/Summary!$B$10)</f>
        <v>280.45440258668236</v>
      </c>
      <c r="H274" s="5">
        <f t="shared" si="25"/>
        <v>347.76120548113579</v>
      </c>
      <c r="I274" s="5">
        <f t="shared" si="26"/>
        <v>365156.72336864122</v>
      </c>
    </row>
    <row r="275" spans="1:9" x14ac:dyDescent="0.25">
      <c r="A275">
        <v>271</v>
      </c>
      <c r="B275">
        <f t="shared" si="27"/>
        <v>271</v>
      </c>
      <c r="C275" s="5">
        <f t="shared" si="24"/>
        <v>365156.72336864122</v>
      </c>
      <c r="D275" s="5">
        <f t="shared" si="29"/>
        <v>0</v>
      </c>
      <c r="E275" s="4">
        <f t="shared" si="28"/>
        <v>365156.72336864122</v>
      </c>
      <c r="F275" s="5">
        <f>IF(C275=0,0,IF(I274+G275&lt;=Summary!$B$20,'Loan Sch - No Offset'!I274+G275,Summary!$B$20))</f>
        <v>628.21560806781815</v>
      </c>
      <c r="G275" s="4">
        <f>IF(E275&lt;=0,0,E275*Summary!$B$7/Summary!$B$10)</f>
        <v>280.18756273863045</v>
      </c>
      <c r="H275" s="5">
        <f t="shared" si="25"/>
        <v>348.02804532918771</v>
      </c>
      <c r="I275" s="5">
        <f t="shared" si="26"/>
        <v>364808.69532331201</v>
      </c>
    </row>
    <row r="276" spans="1:9" x14ac:dyDescent="0.25">
      <c r="A276">
        <v>272</v>
      </c>
      <c r="B276">
        <f t="shared" si="27"/>
        <v>272</v>
      </c>
      <c r="C276" s="5">
        <f t="shared" si="24"/>
        <v>364808.69532331201</v>
      </c>
      <c r="D276" s="5">
        <f t="shared" si="29"/>
        <v>0</v>
      </c>
      <c r="E276" s="4">
        <f t="shared" si="28"/>
        <v>364808.69532331201</v>
      </c>
      <c r="F276" s="5">
        <f>IF(C276=0,0,IF(I275+G276&lt;=Summary!$B$20,'Loan Sch - No Offset'!I275+G276,Summary!$B$20))</f>
        <v>628.21560806781815</v>
      </c>
      <c r="G276" s="4">
        <f>IF(E276&lt;=0,0,E276*Summary!$B$7/Summary!$B$10)</f>
        <v>279.92051814231058</v>
      </c>
      <c r="H276" s="5">
        <f t="shared" si="25"/>
        <v>348.29508992550757</v>
      </c>
      <c r="I276" s="5">
        <f t="shared" si="26"/>
        <v>364460.40023338649</v>
      </c>
    </row>
    <row r="277" spans="1:9" x14ac:dyDescent="0.25">
      <c r="A277">
        <v>273</v>
      </c>
      <c r="B277">
        <f t="shared" si="27"/>
        <v>273</v>
      </c>
      <c r="C277" s="5">
        <f t="shared" si="24"/>
        <v>364460.40023338649</v>
      </c>
      <c r="D277" s="5">
        <f t="shared" si="29"/>
        <v>0</v>
      </c>
      <c r="E277" s="4">
        <f t="shared" si="28"/>
        <v>364460.40023338649</v>
      </c>
      <c r="F277" s="5">
        <f>IF(C277=0,0,IF(I276+G277&lt;=Summary!$B$20,'Loan Sch - No Offset'!I276+G277,Summary!$B$20))</f>
        <v>628.21560806781815</v>
      </c>
      <c r="G277" s="4">
        <f>IF(E277&lt;=0,0,E277*Summary!$B$7/Summary!$B$10)</f>
        <v>279.65326864061768</v>
      </c>
      <c r="H277" s="5">
        <f t="shared" si="25"/>
        <v>348.56233942720047</v>
      </c>
      <c r="I277" s="5">
        <f t="shared" si="26"/>
        <v>364111.83789395931</v>
      </c>
    </row>
    <row r="278" spans="1:9" x14ac:dyDescent="0.25">
      <c r="A278">
        <v>274</v>
      </c>
      <c r="B278">
        <f t="shared" si="27"/>
        <v>274</v>
      </c>
      <c r="C278" s="5">
        <f t="shared" si="24"/>
        <v>364111.83789395931</v>
      </c>
      <c r="D278" s="5">
        <f t="shared" si="29"/>
        <v>0</v>
      </c>
      <c r="E278" s="4">
        <f t="shared" si="28"/>
        <v>364111.83789395931</v>
      </c>
      <c r="F278" s="5">
        <f>IF(C278=0,0,IF(I277+G278&lt;=Summary!$B$20,'Loan Sch - No Offset'!I277+G278,Summary!$B$20))</f>
        <v>628.21560806781815</v>
      </c>
      <c r="G278" s="4">
        <f>IF(E278&lt;=0,0,E278*Summary!$B$7/Summary!$B$10)</f>
        <v>279.38581407632643</v>
      </c>
      <c r="H278" s="5">
        <f t="shared" si="25"/>
        <v>348.82979399149173</v>
      </c>
      <c r="I278" s="5">
        <f t="shared" si="26"/>
        <v>363763.00809996785</v>
      </c>
    </row>
    <row r="279" spans="1:9" x14ac:dyDescent="0.25">
      <c r="A279">
        <v>275</v>
      </c>
      <c r="B279">
        <f t="shared" si="27"/>
        <v>275</v>
      </c>
      <c r="C279" s="5">
        <f t="shared" si="24"/>
        <v>363763.00809996785</v>
      </c>
      <c r="D279" s="5">
        <f t="shared" si="29"/>
        <v>0</v>
      </c>
      <c r="E279" s="4">
        <f t="shared" si="28"/>
        <v>363763.00809996785</v>
      </c>
      <c r="F279" s="5">
        <f>IF(C279=0,0,IF(I278+G279&lt;=Summary!$B$20,'Loan Sch - No Offset'!I278+G279,Summary!$B$20))</f>
        <v>628.21560806781815</v>
      </c>
      <c r="G279" s="4">
        <f>IF(E279&lt;=0,0,E279*Summary!$B$7/Summary!$B$10)</f>
        <v>279.11815429209071</v>
      </c>
      <c r="H279" s="5">
        <f t="shared" si="25"/>
        <v>349.09745377572744</v>
      </c>
      <c r="I279" s="5">
        <f t="shared" si="26"/>
        <v>363413.91064619215</v>
      </c>
    </row>
    <row r="280" spans="1:9" x14ac:dyDescent="0.25">
      <c r="A280">
        <v>276</v>
      </c>
      <c r="B280">
        <f t="shared" si="27"/>
        <v>276</v>
      </c>
      <c r="C280" s="5">
        <f t="shared" si="24"/>
        <v>363413.91064619215</v>
      </c>
      <c r="D280" s="5">
        <f t="shared" si="29"/>
        <v>0</v>
      </c>
      <c r="E280" s="4">
        <f t="shared" si="28"/>
        <v>363413.91064619215</v>
      </c>
      <c r="F280" s="5">
        <f>IF(C280=0,0,IF(I279+G280&lt;=Summary!$B$20,'Loan Sch - No Offset'!I279+G280,Summary!$B$20))</f>
        <v>628.21560806781815</v>
      </c>
      <c r="G280" s="4">
        <f>IF(E280&lt;=0,0,E280*Summary!$B$7/Summary!$B$10)</f>
        <v>278.85028913044357</v>
      </c>
      <c r="H280" s="5">
        <f t="shared" si="25"/>
        <v>349.36531893737458</v>
      </c>
      <c r="I280" s="5">
        <f t="shared" si="26"/>
        <v>363064.54532725475</v>
      </c>
    </row>
    <row r="281" spans="1:9" x14ac:dyDescent="0.25">
      <c r="A281">
        <v>277</v>
      </c>
      <c r="B281">
        <f t="shared" si="27"/>
        <v>277</v>
      </c>
      <c r="C281" s="5">
        <f t="shared" si="24"/>
        <v>363064.54532725475</v>
      </c>
      <c r="D281" s="5">
        <f t="shared" si="29"/>
        <v>0</v>
      </c>
      <c r="E281" s="4">
        <f t="shared" si="28"/>
        <v>363064.54532725475</v>
      </c>
      <c r="F281" s="5">
        <f>IF(C281=0,0,IF(I280+G281&lt;=Summary!$B$20,'Loan Sch - No Offset'!I280+G281,Summary!$B$20))</f>
        <v>628.21560806781815</v>
      </c>
      <c r="G281" s="4">
        <f>IF(E281&lt;=0,0,E281*Summary!$B$7/Summary!$B$10)</f>
        <v>278.58221843379738</v>
      </c>
      <c r="H281" s="5">
        <f t="shared" si="25"/>
        <v>349.63338963402077</v>
      </c>
      <c r="I281" s="5">
        <f t="shared" si="26"/>
        <v>362714.91193762072</v>
      </c>
    </row>
    <row r="282" spans="1:9" x14ac:dyDescent="0.25">
      <c r="A282">
        <v>278</v>
      </c>
      <c r="B282">
        <f t="shared" si="27"/>
        <v>278</v>
      </c>
      <c r="C282" s="5">
        <f t="shared" si="24"/>
        <v>362714.91193762072</v>
      </c>
      <c r="D282" s="5">
        <f t="shared" si="29"/>
        <v>0</v>
      </c>
      <c r="E282" s="4">
        <f t="shared" si="28"/>
        <v>362714.91193762072</v>
      </c>
      <c r="F282" s="5">
        <f>IF(C282=0,0,IF(I281+G282&lt;=Summary!$B$20,'Loan Sch - No Offset'!I281+G282,Summary!$B$20))</f>
        <v>628.21560806781815</v>
      </c>
      <c r="G282" s="4">
        <f>IF(E282&lt;=0,0,E282*Summary!$B$7/Summary!$B$10)</f>
        <v>278.31394204444359</v>
      </c>
      <c r="H282" s="5">
        <f t="shared" si="25"/>
        <v>349.90166602337456</v>
      </c>
      <c r="I282" s="5">
        <f t="shared" si="26"/>
        <v>362365.01027159736</v>
      </c>
    </row>
    <row r="283" spans="1:9" x14ac:dyDescent="0.25">
      <c r="A283">
        <v>279</v>
      </c>
      <c r="B283">
        <f t="shared" si="27"/>
        <v>279</v>
      </c>
      <c r="C283" s="5">
        <f t="shared" si="24"/>
        <v>362365.01027159736</v>
      </c>
      <c r="D283" s="5">
        <f t="shared" si="29"/>
        <v>0</v>
      </c>
      <c r="E283" s="4">
        <f t="shared" si="28"/>
        <v>362365.01027159736</v>
      </c>
      <c r="F283" s="5">
        <f>IF(C283=0,0,IF(I282+G283&lt;=Summary!$B$20,'Loan Sch - No Offset'!I282+G283,Summary!$B$20))</f>
        <v>628.21560806781815</v>
      </c>
      <c r="G283" s="4">
        <f>IF(E283&lt;=0,0,E283*Summary!$B$7/Summary!$B$10)</f>
        <v>278.04545980455259</v>
      </c>
      <c r="H283" s="5">
        <f t="shared" si="25"/>
        <v>350.17014826326556</v>
      </c>
      <c r="I283" s="5">
        <f t="shared" si="26"/>
        <v>362014.84012333408</v>
      </c>
    </row>
    <row r="284" spans="1:9" x14ac:dyDescent="0.25">
      <c r="A284">
        <v>280</v>
      </c>
      <c r="B284">
        <f t="shared" si="27"/>
        <v>280</v>
      </c>
      <c r="C284" s="5">
        <f t="shared" si="24"/>
        <v>362014.84012333408</v>
      </c>
      <c r="D284" s="5">
        <f t="shared" si="29"/>
        <v>0</v>
      </c>
      <c r="E284" s="4">
        <f t="shared" si="28"/>
        <v>362014.84012333408</v>
      </c>
      <c r="F284" s="5">
        <f>IF(C284=0,0,IF(I283+G284&lt;=Summary!$B$20,'Loan Sch - No Offset'!I283+G284,Summary!$B$20))</f>
        <v>628.21560806781815</v>
      </c>
      <c r="G284" s="4">
        <f>IF(E284&lt;=0,0,E284*Summary!$B$7/Summary!$B$10)</f>
        <v>277.77677155617363</v>
      </c>
      <c r="H284" s="5">
        <f t="shared" si="25"/>
        <v>350.43883651164452</v>
      </c>
      <c r="I284" s="5">
        <f t="shared" si="26"/>
        <v>361664.40128682245</v>
      </c>
    </row>
    <row r="285" spans="1:9" x14ac:dyDescent="0.25">
      <c r="A285">
        <v>281</v>
      </c>
      <c r="B285">
        <f t="shared" si="27"/>
        <v>281</v>
      </c>
      <c r="C285" s="5">
        <f t="shared" si="24"/>
        <v>361664.40128682245</v>
      </c>
      <c r="D285" s="5">
        <f t="shared" si="29"/>
        <v>0</v>
      </c>
      <c r="E285" s="4">
        <f t="shared" si="28"/>
        <v>361664.40128682245</v>
      </c>
      <c r="F285" s="5">
        <f>IF(C285=0,0,IF(I284+G285&lt;=Summary!$B$20,'Loan Sch - No Offset'!I284+G285,Summary!$B$20))</f>
        <v>628.21560806781815</v>
      </c>
      <c r="G285" s="4">
        <f>IF(E285&lt;=0,0,E285*Summary!$B$7/Summary!$B$10)</f>
        <v>277.50787714123493</v>
      </c>
      <c r="H285" s="5">
        <f t="shared" si="25"/>
        <v>350.70773092658322</v>
      </c>
      <c r="I285" s="5">
        <f t="shared" si="26"/>
        <v>361313.69355589588</v>
      </c>
    </row>
    <row r="286" spans="1:9" x14ac:dyDescent="0.25">
      <c r="A286">
        <v>282</v>
      </c>
      <c r="B286">
        <f t="shared" si="27"/>
        <v>282</v>
      </c>
      <c r="C286" s="5">
        <f t="shared" si="24"/>
        <v>361313.69355589588</v>
      </c>
      <c r="D286" s="5">
        <f t="shared" si="29"/>
        <v>0</v>
      </c>
      <c r="E286" s="4">
        <f t="shared" si="28"/>
        <v>361313.69355589588</v>
      </c>
      <c r="F286" s="5">
        <f>IF(C286=0,0,IF(I285+G286&lt;=Summary!$B$20,'Loan Sch - No Offset'!I285+G286,Summary!$B$20))</f>
        <v>628.21560806781815</v>
      </c>
      <c r="G286" s="4">
        <f>IF(E286&lt;=0,0,E286*Summary!$B$7/Summary!$B$10)</f>
        <v>277.23877640154319</v>
      </c>
      <c r="H286" s="5">
        <f t="shared" si="25"/>
        <v>350.97683166627496</v>
      </c>
      <c r="I286" s="5">
        <f t="shared" si="26"/>
        <v>360962.71672422963</v>
      </c>
    </row>
    <row r="287" spans="1:9" x14ac:dyDescent="0.25">
      <c r="A287">
        <v>283</v>
      </c>
      <c r="B287">
        <f t="shared" si="27"/>
        <v>283</v>
      </c>
      <c r="C287" s="5">
        <f t="shared" si="24"/>
        <v>360962.71672422963</v>
      </c>
      <c r="D287" s="5">
        <f t="shared" si="29"/>
        <v>0</v>
      </c>
      <c r="E287" s="4">
        <f t="shared" si="28"/>
        <v>360962.71672422963</v>
      </c>
      <c r="F287" s="5">
        <f>IF(C287=0,0,IF(I286+G287&lt;=Summary!$B$20,'Loan Sch - No Offset'!I286+G287,Summary!$B$20))</f>
        <v>628.21560806781815</v>
      </c>
      <c r="G287" s="4">
        <f>IF(E287&lt;=0,0,E287*Summary!$B$7/Summary!$B$10)</f>
        <v>276.96946917878387</v>
      </c>
      <c r="H287" s="5">
        <f t="shared" si="25"/>
        <v>351.24613888903428</v>
      </c>
      <c r="I287" s="5">
        <f t="shared" si="26"/>
        <v>360611.47058534058</v>
      </c>
    </row>
    <row r="288" spans="1:9" x14ac:dyDescent="0.25">
      <c r="A288">
        <v>284</v>
      </c>
      <c r="B288">
        <f t="shared" si="27"/>
        <v>284</v>
      </c>
      <c r="C288" s="5">
        <f t="shared" si="24"/>
        <v>360611.47058534058</v>
      </c>
      <c r="D288" s="5">
        <f t="shared" si="29"/>
        <v>0</v>
      </c>
      <c r="E288" s="4">
        <f t="shared" si="28"/>
        <v>360611.47058534058</v>
      </c>
      <c r="F288" s="5">
        <f>IF(C288=0,0,IF(I287+G288&lt;=Summary!$B$20,'Loan Sch - No Offset'!I287+G288,Summary!$B$20))</f>
        <v>628.21560806781815</v>
      </c>
      <c r="G288" s="4">
        <f>IF(E288&lt;=0,0,E288*Summary!$B$7/Summary!$B$10)</f>
        <v>276.69995531452093</v>
      </c>
      <c r="H288" s="5">
        <f t="shared" si="25"/>
        <v>351.51565275329722</v>
      </c>
      <c r="I288" s="5">
        <f t="shared" si="26"/>
        <v>360259.95493258728</v>
      </c>
    </row>
    <row r="289" spans="1:9" x14ac:dyDescent="0.25">
      <c r="A289">
        <v>285</v>
      </c>
      <c r="B289">
        <f t="shared" si="27"/>
        <v>285</v>
      </c>
      <c r="C289" s="5">
        <f t="shared" si="24"/>
        <v>360259.95493258728</v>
      </c>
      <c r="D289" s="5">
        <f t="shared" si="29"/>
        <v>0</v>
      </c>
      <c r="E289" s="4">
        <f t="shared" si="28"/>
        <v>360259.95493258728</v>
      </c>
      <c r="F289" s="5">
        <f>IF(C289=0,0,IF(I288+G289&lt;=Summary!$B$20,'Loan Sch - No Offset'!I288+G289,Summary!$B$20))</f>
        <v>628.21560806781815</v>
      </c>
      <c r="G289" s="4">
        <f>IF(E289&lt;=0,0,E289*Summary!$B$7/Summary!$B$10)</f>
        <v>276.43023465019678</v>
      </c>
      <c r="H289" s="5">
        <f t="shared" si="25"/>
        <v>351.78537341762137</v>
      </c>
      <c r="I289" s="5">
        <f t="shared" si="26"/>
        <v>359908.16955916968</v>
      </c>
    </row>
    <row r="290" spans="1:9" x14ac:dyDescent="0.25">
      <c r="A290">
        <v>286</v>
      </c>
      <c r="B290">
        <f t="shared" si="27"/>
        <v>286</v>
      </c>
      <c r="C290" s="5">
        <f t="shared" si="24"/>
        <v>359908.16955916968</v>
      </c>
      <c r="D290" s="5">
        <f t="shared" si="29"/>
        <v>0</v>
      </c>
      <c r="E290" s="4">
        <f t="shared" si="28"/>
        <v>359908.16955916968</v>
      </c>
      <c r="F290" s="5">
        <f>IF(C290=0,0,IF(I289+G290&lt;=Summary!$B$20,'Loan Sch - No Offset'!I289+G290,Summary!$B$20))</f>
        <v>628.21560806781815</v>
      </c>
      <c r="G290" s="4">
        <f>IF(E290&lt;=0,0,E290*Summary!$B$7/Summary!$B$10)</f>
        <v>276.16030702713209</v>
      </c>
      <c r="H290" s="5">
        <f t="shared" si="25"/>
        <v>352.05530104068606</v>
      </c>
      <c r="I290" s="5">
        <f t="shared" si="26"/>
        <v>359556.11425812898</v>
      </c>
    </row>
    <row r="291" spans="1:9" x14ac:dyDescent="0.25">
      <c r="A291">
        <v>287</v>
      </c>
      <c r="B291">
        <f t="shared" si="27"/>
        <v>287</v>
      </c>
      <c r="C291" s="5">
        <f t="shared" si="24"/>
        <v>359556.11425812898</v>
      </c>
      <c r="D291" s="5">
        <f t="shared" si="29"/>
        <v>0</v>
      </c>
      <c r="E291" s="4">
        <f t="shared" si="28"/>
        <v>359556.11425812898</v>
      </c>
      <c r="F291" s="5">
        <f>IF(C291=0,0,IF(I290+G291&lt;=Summary!$B$20,'Loan Sch - No Offset'!I290+G291,Summary!$B$20))</f>
        <v>628.21560806781815</v>
      </c>
      <c r="G291" s="4">
        <f>IF(E291&lt;=0,0,E291*Summary!$B$7/Summary!$B$10)</f>
        <v>275.89017228652585</v>
      </c>
      <c r="H291" s="5">
        <f t="shared" si="25"/>
        <v>352.3254357812923</v>
      </c>
      <c r="I291" s="5">
        <f t="shared" si="26"/>
        <v>359203.78882234771</v>
      </c>
    </row>
    <row r="292" spans="1:9" x14ac:dyDescent="0.25">
      <c r="A292">
        <v>288</v>
      </c>
      <c r="B292">
        <f t="shared" si="27"/>
        <v>288</v>
      </c>
      <c r="C292" s="5">
        <f t="shared" si="24"/>
        <v>359203.78882234771</v>
      </c>
      <c r="D292" s="5">
        <f t="shared" si="29"/>
        <v>0</v>
      </c>
      <c r="E292" s="4">
        <f t="shared" si="28"/>
        <v>359203.78882234771</v>
      </c>
      <c r="F292" s="5">
        <f>IF(C292=0,0,IF(I291+G292&lt;=Summary!$B$20,'Loan Sch - No Offset'!I291+G292,Summary!$B$20))</f>
        <v>628.21560806781815</v>
      </c>
      <c r="G292" s="4">
        <f>IF(E292&lt;=0,0,E292*Summary!$B$7/Summary!$B$10)</f>
        <v>275.61983026945524</v>
      </c>
      <c r="H292" s="5">
        <f t="shared" si="25"/>
        <v>352.59577779836292</v>
      </c>
      <c r="I292" s="5">
        <f t="shared" si="26"/>
        <v>358851.19304454932</v>
      </c>
    </row>
    <row r="293" spans="1:9" x14ac:dyDescent="0.25">
      <c r="A293">
        <v>289</v>
      </c>
      <c r="B293">
        <f t="shared" si="27"/>
        <v>289</v>
      </c>
      <c r="C293" s="5">
        <f t="shared" si="24"/>
        <v>358851.19304454932</v>
      </c>
      <c r="D293" s="5">
        <f t="shared" si="29"/>
        <v>0</v>
      </c>
      <c r="E293" s="4">
        <f t="shared" si="28"/>
        <v>358851.19304454932</v>
      </c>
      <c r="F293" s="5">
        <f>IF(C293=0,0,IF(I292+G293&lt;=Summary!$B$20,'Loan Sch - No Offset'!I292+G293,Summary!$B$20))</f>
        <v>628.21560806781815</v>
      </c>
      <c r="G293" s="4">
        <f>IF(E293&lt;=0,0,E293*Summary!$B$7/Summary!$B$10)</f>
        <v>275.34928081687536</v>
      </c>
      <c r="H293" s="5">
        <f t="shared" si="25"/>
        <v>352.86632725094279</v>
      </c>
      <c r="I293" s="5">
        <f t="shared" si="26"/>
        <v>358498.32671729836</v>
      </c>
    </row>
    <row r="294" spans="1:9" x14ac:dyDescent="0.25">
      <c r="A294">
        <v>290</v>
      </c>
      <c r="B294">
        <f t="shared" si="27"/>
        <v>290</v>
      </c>
      <c r="C294" s="5">
        <f t="shared" si="24"/>
        <v>358498.32671729836</v>
      </c>
      <c r="D294" s="5">
        <f t="shared" si="29"/>
        <v>0</v>
      </c>
      <c r="E294" s="4">
        <f t="shared" si="28"/>
        <v>358498.32671729836</v>
      </c>
      <c r="F294" s="5">
        <f>IF(C294=0,0,IF(I293+G294&lt;=Summary!$B$20,'Loan Sch - No Offset'!I293+G294,Summary!$B$20))</f>
        <v>628.21560806781815</v>
      </c>
      <c r="G294" s="4">
        <f>IF(E294&lt;=0,0,E294*Summary!$B$7/Summary!$B$10)</f>
        <v>275.07852376961932</v>
      </c>
      <c r="H294" s="5">
        <f t="shared" si="25"/>
        <v>353.13708429819883</v>
      </c>
      <c r="I294" s="5">
        <f t="shared" si="26"/>
        <v>358145.18963300018</v>
      </c>
    </row>
    <row r="295" spans="1:9" x14ac:dyDescent="0.25">
      <c r="A295">
        <v>291</v>
      </c>
      <c r="B295">
        <f t="shared" si="27"/>
        <v>291</v>
      </c>
      <c r="C295" s="5">
        <f t="shared" si="24"/>
        <v>358145.18963300018</v>
      </c>
      <c r="D295" s="5">
        <f t="shared" si="29"/>
        <v>0</v>
      </c>
      <c r="E295" s="4">
        <f t="shared" si="28"/>
        <v>358145.18963300018</v>
      </c>
      <c r="F295" s="5">
        <f>IF(C295=0,0,IF(I294+G295&lt;=Summary!$B$20,'Loan Sch - No Offset'!I294+G295,Summary!$B$20))</f>
        <v>628.21560806781815</v>
      </c>
      <c r="G295" s="4">
        <f>IF(E295&lt;=0,0,E295*Summary!$B$7/Summary!$B$10)</f>
        <v>274.80755896839821</v>
      </c>
      <c r="H295" s="5">
        <f t="shared" si="25"/>
        <v>353.40804909941994</v>
      </c>
      <c r="I295" s="5">
        <f t="shared" si="26"/>
        <v>357791.78158390074</v>
      </c>
    </row>
    <row r="296" spans="1:9" x14ac:dyDescent="0.25">
      <c r="A296">
        <v>292</v>
      </c>
      <c r="B296">
        <f t="shared" si="27"/>
        <v>292</v>
      </c>
      <c r="C296" s="5">
        <f t="shared" si="24"/>
        <v>357791.78158390074</v>
      </c>
      <c r="D296" s="5">
        <f t="shared" si="29"/>
        <v>0</v>
      </c>
      <c r="E296" s="4">
        <f t="shared" si="28"/>
        <v>357791.78158390074</v>
      </c>
      <c r="F296" s="5">
        <f>IF(C296=0,0,IF(I295+G296&lt;=Summary!$B$20,'Loan Sch - No Offset'!I295+G296,Summary!$B$20))</f>
        <v>628.21560806781815</v>
      </c>
      <c r="G296" s="4">
        <f>IF(E296&lt;=0,0,E296*Summary!$B$7/Summary!$B$10)</f>
        <v>274.53638625380074</v>
      </c>
      <c r="H296" s="5">
        <f t="shared" si="25"/>
        <v>353.67922181401741</v>
      </c>
      <c r="I296" s="5">
        <f t="shared" si="26"/>
        <v>357438.10236208671</v>
      </c>
    </row>
    <row r="297" spans="1:9" x14ac:dyDescent="0.25">
      <c r="A297">
        <v>293</v>
      </c>
      <c r="B297">
        <f t="shared" si="27"/>
        <v>293</v>
      </c>
      <c r="C297" s="5">
        <f t="shared" si="24"/>
        <v>357438.10236208671</v>
      </c>
      <c r="D297" s="5">
        <f t="shared" si="29"/>
        <v>0</v>
      </c>
      <c r="E297" s="4">
        <f t="shared" si="28"/>
        <v>357438.10236208671</v>
      </c>
      <c r="F297" s="5">
        <f>IF(C297=0,0,IF(I296+G297&lt;=Summary!$B$20,'Loan Sch - No Offset'!I296+G297,Summary!$B$20))</f>
        <v>628.21560806781815</v>
      </c>
      <c r="G297" s="4">
        <f>IF(E297&lt;=0,0,E297*Summary!$B$7/Summary!$B$10)</f>
        <v>274.26500546629347</v>
      </c>
      <c r="H297" s="5">
        <f t="shared" si="25"/>
        <v>353.95060260152468</v>
      </c>
      <c r="I297" s="5">
        <f t="shared" si="26"/>
        <v>357084.15175948519</v>
      </c>
    </row>
    <row r="298" spans="1:9" x14ac:dyDescent="0.25">
      <c r="A298">
        <v>294</v>
      </c>
      <c r="B298">
        <f t="shared" si="27"/>
        <v>294</v>
      </c>
      <c r="C298" s="5">
        <f t="shared" si="24"/>
        <v>357084.15175948519</v>
      </c>
      <c r="D298" s="5">
        <f t="shared" si="29"/>
        <v>0</v>
      </c>
      <c r="E298" s="4">
        <f t="shared" si="28"/>
        <v>357084.15175948519</v>
      </c>
      <c r="F298" s="5">
        <f>IF(C298=0,0,IF(I297+G298&lt;=Summary!$B$20,'Loan Sch - No Offset'!I297+G298,Summary!$B$20))</f>
        <v>628.21560806781815</v>
      </c>
      <c r="G298" s="4">
        <f>IF(E298&lt;=0,0,E298*Summary!$B$7/Summary!$B$10)</f>
        <v>273.99341644622035</v>
      </c>
      <c r="H298" s="5">
        <f t="shared" si="25"/>
        <v>354.2221916215978</v>
      </c>
      <c r="I298" s="5">
        <f t="shared" si="26"/>
        <v>356729.92956786358</v>
      </c>
    </row>
    <row r="299" spans="1:9" x14ac:dyDescent="0.25">
      <c r="A299">
        <v>295</v>
      </c>
      <c r="B299">
        <f t="shared" si="27"/>
        <v>295</v>
      </c>
      <c r="C299" s="5">
        <f t="shared" si="24"/>
        <v>356729.92956786358</v>
      </c>
      <c r="D299" s="5">
        <f t="shared" si="29"/>
        <v>0</v>
      </c>
      <c r="E299" s="4">
        <f t="shared" si="28"/>
        <v>356729.92956786358</v>
      </c>
      <c r="F299" s="5">
        <f>IF(C299=0,0,IF(I298+G299&lt;=Summary!$B$20,'Loan Sch - No Offset'!I298+G299,Summary!$B$20))</f>
        <v>628.21560806781815</v>
      </c>
      <c r="G299" s="4">
        <f>IF(E299&lt;=0,0,E299*Summary!$B$7/Summary!$B$10)</f>
        <v>273.72161903380299</v>
      </c>
      <c r="H299" s="5">
        <f t="shared" si="25"/>
        <v>354.49398903401516</v>
      </c>
      <c r="I299" s="5">
        <f t="shared" si="26"/>
        <v>356375.43557882955</v>
      </c>
    </row>
    <row r="300" spans="1:9" x14ac:dyDescent="0.25">
      <c r="A300">
        <v>296</v>
      </c>
      <c r="B300">
        <f t="shared" si="27"/>
        <v>296</v>
      </c>
      <c r="C300" s="5">
        <f t="shared" si="24"/>
        <v>356375.43557882955</v>
      </c>
      <c r="D300" s="5">
        <f t="shared" si="29"/>
        <v>0</v>
      </c>
      <c r="E300" s="4">
        <f t="shared" si="28"/>
        <v>356375.43557882955</v>
      </c>
      <c r="F300" s="5">
        <f>IF(C300=0,0,IF(I299+G300&lt;=Summary!$B$20,'Loan Sch - No Offset'!I299+G300,Summary!$B$20))</f>
        <v>628.21560806781815</v>
      </c>
      <c r="G300" s="4">
        <f>IF(E300&lt;=0,0,E300*Summary!$B$7/Summary!$B$10)</f>
        <v>273.44961306914036</v>
      </c>
      <c r="H300" s="5">
        <f t="shared" si="25"/>
        <v>354.7659949986778</v>
      </c>
      <c r="I300" s="5">
        <f t="shared" si="26"/>
        <v>356020.66958383087</v>
      </c>
    </row>
    <row r="301" spans="1:9" x14ac:dyDescent="0.25">
      <c r="A301">
        <v>297</v>
      </c>
      <c r="B301">
        <f t="shared" si="27"/>
        <v>297</v>
      </c>
      <c r="C301" s="5">
        <f t="shared" si="24"/>
        <v>356020.66958383087</v>
      </c>
      <c r="D301" s="5">
        <f t="shared" si="29"/>
        <v>0</v>
      </c>
      <c r="E301" s="4">
        <f t="shared" si="28"/>
        <v>356020.66958383087</v>
      </c>
      <c r="F301" s="5">
        <f>IF(C301=0,0,IF(I300+G301&lt;=Summary!$B$20,'Loan Sch - No Offset'!I300+G301,Summary!$B$20))</f>
        <v>628.21560806781815</v>
      </c>
      <c r="G301" s="4">
        <f>IF(E301&lt;=0,0,E301*Summary!$B$7/Summary!$B$10)</f>
        <v>273.17739839220866</v>
      </c>
      <c r="H301" s="5">
        <f t="shared" si="25"/>
        <v>355.03820967560949</v>
      </c>
      <c r="I301" s="5">
        <f t="shared" si="26"/>
        <v>355665.63137415523</v>
      </c>
    </row>
    <row r="302" spans="1:9" x14ac:dyDescent="0.25">
      <c r="A302">
        <v>298</v>
      </c>
      <c r="B302">
        <f t="shared" si="27"/>
        <v>298</v>
      </c>
      <c r="C302" s="5">
        <f t="shared" si="24"/>
        <v>355665.63137415523</v>
      </c>
      <c r="D302" s="5">
        <f t="shared" si="29"/>
        <v>0</v>
      </c>
      <c r="E302" s="4">
        <f t="shared" si="28"/>
        <v>355665.63137415523</v>
      </c>
      <c r="F302" s="5">
        <f>IF(C302=0,0,IF(I301+G302&lt;=Summary!$B$20,'Loan Sch - No Offset'!I301+G302,Summary!$B$20))</f>
        <v>628.21560806781815</v>
      </c>
      <c r="G302" s="4">
        <f>IF(E302&lt;=0,0,E302*Summary!$B$7/Summary!$B$10)</f>
        <v>272.90497484286141</v>
      </c>
      <c r="H302" s="5">
        <f t="shared" si="25"/>
        <v>355.31063322495675</v>
      </c>
      <c r="I302" s="5">
        <f t="shared" si="26"/>
        <v>355310.32074093027</v>
      </c>
    </row>
    <row r="303" spans="1:9" x14ac:dyDescent="0.25">
      <c r="A303">
        <v>299</v>
      </c>
      <c r="B303">
        <f t="shared" si="27"/>
        <v>299</v>
      </c>
      <c r="C303" s="5">
        <f t="shared" si="24"/>
        <v>355310.32074093027</v>
      </c>
      <c r="D303" s="5">
        <f t="shared" si="29"/>
        <v>0</v>
      </c>
      <c r="E303" s="4">
        <f t="shared" si="28"/>
        <v>355310.32074093027</v>
      </c>
      <c r="F303" s="5">
        <f>IF(C303=0,0,IF(I302+G303&lt;=Summary!$B$20,'Loan Sch - No Offset'!I302+G303,Summary!$B$20))</f>
        <v>628.21560806781815</v>
      </c>
      <c r="G303" s="4">
        <f>IF(E303&lt;=0,0,E303*Summary!$B$7/Summary!$B$10)</f>
        <v>272.6323422608292</v>
      </c>
      <c r="H303" s="5">
        <f t="shared" si="25"/>
        <v>355.58326580698895</v>
      </c>
      <c r="I303" s="5">
        <f t="shared" si="26"/>
        <v>354954.73747512326</v>
      </c>
    </row>
    <row r="304" spans="1:9" x14ac:dyDescent="0.25">
      <c r="A304">
        <v>300</v>
      </c>
      <c r="B304">
        <f t="shared" si="27"/>
        <v>300</v>
      </c>
      <c r="C304" s="5">
        <f t="shared" si="24"/>
        <v>354954.73747512326</v>
      </c>
      <c r="D304" s="5">
        <f t="shared" si="29"/>
        <v>0</v>
      </c>
      <c r="E304" s="4">
        <f t="shared" si="28"/>
        <v>354954.73747512326</v>
      </c>
      <c r="F304" s="5">
        <f>IF(C304=0,0,IF(I303+G304&lt;=Summary!$B$20,'Loan Sch - No Offset'!I303+G304,Summary!$B$20))</f>
        <v>628.21560806781815</v>
      </c>
      <c r="G304" s="4">
        <f>IF(E304&lt;=0,0,E304*Summary!$B$7/Summary!$B$10)</f>
        <v>272.35950048571954</v>
      </c>
      <c r="H304" s="5">
        <f t="shared" si="25"/>
        <v>355.85610758209862</v>
      </c>
      <c r="I304" s="5">
        <f t="shared" si="26"/>
        <v>354598.88136754115</v>
      </c>
    </row>
    <row r="305" spans="1:9" x14ac:dyDescent="0.25">
      <c r="A305">
        <v>301</v>
      </c>
      <c r="B305">
        <f t="shared" si="27"/>
        <v>301</v>
      </c>
      <c r="C305" s="5">
        <f t="shared" si="24"/>
        <v>354598.88136754115</v>
      </c>
      <c r="D305" s="5">
        <f t="shared" si="29"/>
        <v>0</v>
      </c>
      <c r="E305" s="4">
        <f t="shared" si="28"/>
        <v>354598.88136754115</v>
      </c>
      <c r="F305" s="5">
        <f>IF(C305=0,0,IF(I304+G305&lt;=Summary!$B$20,'Loan Sch - No Offset'!I304+G305,Summary!$B$20))</f>
        <v>628.21560806781815</v>
      </c>
      <c r="G305" s="4">
        <f>IF(E305&lt;=0,0,E305*Summary!$B$7/Summary!$B$10)</f>
        <v>272.08644935701716</v>
      </c>
      <c r="H305" s="5">
        <f t="shared" si="25"/>
        <v>356.12915871080099</v>
      </c>
      <c r="I305" s="5">
        <f t="shared" si="26"/>
        <v>354242.75220883032</v>
      </c>
    </row>
    <row r="306" spans="1:9" x14ac:dyDescent="0.25">
      <c r="A306">
        <v>302</v>
      </c>
      <c r="B306">
        <f t="shared" si="27"/>
        <v>302</v>
      </c>
      <c r="C306" s="5">
        <f t="shared" si="24"/>
        <v>354242.75220883032</v>
      </c>
      <c r="D306" s="5">
        <f t="shared" si="29"/>
        <v>0</v>
      </c>
      <c r="E306" s="4">
        <f t="shared" si="28"/>
        <v>354242.75220883032</v>
      </c>
      <c r="F306" s="5">
        <f>IF(C306=0,0,IF(I305+G306&lt;=Summary!$B$20,'Loan Sch - No Offset'!I305+G306,Summary!$B$20))</f>
        <v>628.21560806781815</v>
      </c>
      <c r="G306" s="4">
        <f>IF(E306&lt;=0,0,E306*Summary!$B$7/Summary!$B$10)</f>
        <v>271.81318871408325</v>
      </c>
      <c r="H306" s="5">
        <f t="shared" si="25"/>
        <v>356.4024193537349</v>
      </c>
      <c r="I306" s="5">
        <f t="shared" si="26"/>
        <v>353886.3497894766</v>
      </c>
    </row>
    <row r="307" spans="1:9" x14ac:dyDescent="0.25">
      <c r="A307">
        <v>303</v>
      </c>
      <c r="B307">
        <f t="shared" si="27"/>
        <v>303</v>
      </c>
      <c r="C307" s="5">
        <f t="shared" si="24"/>
        <v>353886.3497894766</v>
      </c>
      <c r="D307" s="5">
        <f t="shared" si="29"/>
        <v>0</v>
      </c>
      <c r="E307" s="4">
        <f t="shared" si="28"/>
        <v>353886.3497894766</v>
      </c>
      <c r="F307" s="5">
        <f>IF(C307=0,0,IF(I306+G307&lt;=Summary!$B$20,'Loan Sch - No Offset'!I306+G307,Summary!$B$20))</f>
        <v>628.21560806781815</v>
      </c>
      <c r="G307" s="4">
        <f>IF(E307&lt;=0,0,E307*Summary!$B$7/Summary!$B$10)</f>
        <v>271.5397183961561</v>
      </c>
      <c r="H307" s="5">
        <f t="shared" si="25"/>
        <v>356.67588967166205</v>
      </c>
      <c r="I307" s="5">
        <f t="shared" si="26"/>
        <v>353529.67389980494</v>
      </c>
    </row>
    <row r="308" spans="1:9" x14ac:dyDescent="0.25">
      <c r="A308">
        <v>304</v>
      </c>
      <c r="B308">
        <f t="shared" si="27"/>
        <v>304</v>
      </c>
      <c r="C308" s="5">
        <f t="shared" si="24"/>
        <v>353529.67389980494</v>
      </c>
      <c r="D308" s="5">
        <f t="shared" si="29"/>
        <v>0</v>
      </c>
      <c r="E308" s="4">
        <f t="shared" si="28"/>
        <v>353529.67389980494</v>
      </c>
      <c r="F308" s="5">
        <f>IF(C308=0,0,IF(I307+G308&lt;=Summary!$B$20,'Loan Sch - No Offset'!I307+G308,Summary!$B$20))</f>
        <v>628.21560806781815</v>
      </c>
      <c r="G308" s="4">
        <f>IF(E308&lt;=0,0,E308*Summary!$B$7/Summary!$B$10)</f>
        <v>271.26603824235031</v>
      </c>
      <c r="H308" s="5">
        <f t="shared" si="25"/>
        <v>356.94956982546785</v>
      </c>
      <c r="I308" s="5">
        <f t="shared" si="26"/>
        <v>353172.72432997945</v>
      </c>
    </row>
    <row r="309" spans="1:9" x14ac:dyDescent="0.25">
      <c r="A309">
        <v>305</v>
      </c>
      <c r="B309">
        <f t="shared" si="27"/>
        <v>305</v>
      </c>
      <c r="C309" s="5">
        <f t="shared" ref="C309:C372" si="30">I308</f>
        <v>353172.72432997945</v>
      </c>
      <c r="D309" s="5">
        <f t="shared" si="29"/>
        <v>0</v>
      </c>
      <c r="E309" s="4">
        <f t="shared" si="28"/>
        <v>353172.72432997945</v>
      </c>
      <c r="F309" s="5">
        <f>IF(C309=0,0,IF(I308+G309&lt;=Summary!$B$20,'Loan Sch - No Offset'!I308+G309,Summary!$B$20))</f>
        <v>628.21560806781815</v>
      </c>
      <c r="G309" s="4">
        <f>IF(E309&lt;=0,0,E309*Summary!$B$7/Summary!$B$10)</f>
        <v>270.99214809165727</v>
      </c>
      <c r="H309" s="5">
        <f t="shared" ref="H309:H372" si="31">F309-G309</f>
        <v>357.22345997616088</v>
      </c>
      <c r="I309" s="5">
        <f t="shared" ref="I309:I372" si="32">IF(ROUND(C309-H309,0)=0,0,C309-H309)</f>
        <v>352815.50087000331</v>
      </c>
    </row>
    <row r="310" spans="1:9" x14ac:dyDescent="0.25">
      <c r="A310">
        <v>306</v>
      </c>
      <c r="B310">
        <f t="shared" si="27"/>
        <v>306</v>
      </c>
      <c r="C310" s="5">
        <f t="shared" si="30"/>
        <v>352815.50087000331</v>
      </c>
      <c r="D310" s="5">
        <f t="shared" si="29"/>
        <v>0</v>
      </c>
      <c r="E310" s="4">
        <f t="shared" si="28"/>
        <v>352815.50087000331</v>
      </c>
      <c r="F310" s="5">
        <f>IF(C310=0,0,IF(I309+G310&lt;=Summary!$B$20,'Loan Sch - No Offset'!I309+G310,Summary!$B$20))</f>
        <v>628.21560806781815</v>
      </c>
      <c r="G310" s="4">
        <f>IF(E310&lt;=0,0,E310*Summary!$B$7/Summary!$B$10)</f>
        <v>270.71804778294484</v>
      </c>
      <c r="H310" s="5">
        <f t="shared" si="31"/>
        <v>357.49756028487332</v>
      </c>
      <c r="I310" s="5">
        <f t="shared" si="32"/>
        <v>352458.00330971845</v>
      </c>
    </row>
    <row r="311" spans="1:9" x14ac:dyDescent="0.25">
      <c r="A311">
        <v>307</v>
      </c>
      <c r="B311">
        <f t="shared" si="27"/>
        <v>307</v>
      </c>
      <c r="C311" s="5">
        <f t="shared" si="30"/>
        <v>352458.00330971845</v>
      </c>
      <c r="D311" s="5">
        <f t="shared" si="29"/>
        <v>0</v>
      </c>
      <c r="E311" s="4">
        <f t="shared" si="28"/>
        <v>352458.00330971845</v>
      </c>
      <c r="F311" s="5">
        <f>IF(C311=0,0,IF(I310+G311&lt;=Summary!$B$20,'Loan Sch - No Offset'!I310+G311,Summary!$B$20))</f>
        <v>628.21560806781815</v>
      </c>
      <c r="G311" s="4">
        <f>IF(E311&lt;=0,0,E311*Summary!$B$7/Summary!$B$10)</f>
        <v>270.44373715495703</v>
      </c>
      <c r="H311" s="5">
        <f t="shared" si="31"/>
        <v>357.77187091286112</v>
      </c>
      <c r="I311" s="5">
        <f t="shared" si="32"/>
        <v>352100.23143880558</v>
      </c>
    </row>
    <row r="312" spans="1:9" x14ac:dyDescent="0.25">
      <c r="A312">
        <v>308</v>
      </c>
      <c r="B312">
        <f t="shared" si="27"/>
        <v>308</v>
      </c>
      <c r="C312" s="5">
        <f t="shared" si="30"/>
        <v>352100.23143880558</v>
      </c>
      <c r="D312" s="5">
        <f t="shared" si="29"/>
        <v>0</v>
      </c>
      <c r="E312" s="4">
        <f t="shared" si="28"/>
        <v>352100.23143880558</v>
      </c>
      <c r="F312" s="5">
        <f>IF(C312=0,0,IF(I311+G312&lt;=Summary!$B$20,'Loan Sch - No Offset'!I311+G312,Summary!$B$20))</f>
        <v>628.21560806781815</v>
      </c>
      <c r="G312" s="4">
        <f>IF(E312&lt;=0,0,E312*Summary!$B$7/Summary!$B$10)</f>
        <v>270.16921604631426</v>
      </c>
      <c r="H312" s="5">
        <f t="shared" si="31"/>
        <v>358.04639202150389</v>
      </c>
      <c r="I312" s="5">
        <f t="shared" si="32"/>
        <v>351742.18504678406</v>
      </c>
    </row>
    <row r="313" spans="1:9" x14ac:dyDescent="0.25">
      <c r="A313">
        <v>309</v>
      </c>
      <c r="B313">
        <f t="shared" si="27"/>
        <v>309</v>
      </c>
      <c r="C313" s="5">
        <f t="shared" si="30"/>
        <v>351742.18504678406</v>
      </c>
      <c r="D313" s="5">
        <f t="shared" si="29"/>
        <v>0</v>
      </c>
      <c r="E313" s="4">
        <f t="shared" si="28"/>
        <v>351742.18504678406</v>
      </c>
      <c r="F313" s="5">
        <f>IF(C313=0,0,IF(I312+G313&lt;=Summary!$B$20,'Loan Sch - No Offset'!I312+G313,Summary!$B$20))</f>
        <v>628.21560806781815</v>
      </c>
      <c r="G313" s="4">
        <f>IF(E313&lt;=0,0,E313*Summary!$B$7/Summary!$B$10)</f>
        <v>269.89448429551317</v>
      </c>
      <c r="H313" s="5">
        <f t="shared" si="31"/>
        <v>358.32112377230499</v>
      </c>
      <c r="I313" s="5">
        <f t="shared" si="32"/>
        <v>351383.86392301176</v>
      </c>
    </row>
    <row r="314" spans="1:9" x14ac:dyDescent="0.25">
      <c r="A314">
        <v>310</v>
      </c>
      <c r="B314">
        <f t="shared" si="27"/>
        <v>310</v>
      </c>
      <c r="C314" s="5">
        <f t="shared" si="30"/>
        <v>351383.86392301176</v>
      </c>
      <c r="D314" s="5">
        <f t="shared" si="29"/>
        <v>0</v>
      </c>
      <c r="E314" s="4">
        <f t="shared" si="28"/>
        <v>351383.86392301176</v>
      </c>
      <c r="F314" s="5">
        <f>IF(C314=0,0,IF(I313+G314&lt;=Summary!$B$20,'Loan Sch - No Offset'!I313+G314,Summary!$B$20))</f>
        <v>628.21560806781815</v>
      </c>
      <c r="G314" s="4">
        <f>IF(E314&lt;=0,0,E314*Summary!$B$7/Summary!$B$10)</f>
        <v>269.61954174092631</v>
      </c>
      <c r="H314" s="5">
        <f t="shared" si="31"/>
        <v>358.59606632689184</v>
      </c>
      <c r="I314" s="5">
        <f t="shared" si="32"/>
        <v>351025.26785668486</v>
      </c>
    </row>
    <row r="315" spans="1:9" x14ac:dyDescent="0.25">
      <c r="A315">
        <v>311</v>
      </c>
      <c r="B315">
        <f t="shared" si="27"/>
        <v>311</v>
      </c>
      <c r="C315" s="5">
        <f t="shared" si="30"/>
        <v>351025.26785668486</v>
      </c>
      <c r="D315" s="5">
        <f t="shared" si="29"/>
        <v>0</v>
      </c>
      <c r="E315" s="4">
        <f t="shared" si="28"/>
        <v>351025.26785668486</v>
      </c>
      <c r="F315" s="5">
        <f>IF(C315=0,0,IF(I314+G315&lt;=Summary!$B$20,'Loan Sch - No Offset'!I314+G315,Summary!$B$20))</f>
        <v>628.21560806781815</v>
      </c>
      <c r="G315" s="4">
        <f>IF(E315&lt;=0,0,E315*Summary!$B$7/Summary!$B$10)</f>
        <v>269.34438822080244</v>
      </c>
      <c r="H315" s="5">
        <f t="shared" si="31"/>
        <v>358.87121984701571</v>
      </c>
      <c r="I315" s="5">
        <f t="shared" si="32"/>
        <v>350666.39663683786</v>
      </c>
    </row>
    <row r="316" spans="1:9" x14ac:dyDescent="0.25">
      <c r="A316">
        <v>312</v>
      </c>
      <c r="B316">
        <f t="shared" si="27"/>
        <v>312</v>
      </c>
      <c r="C316" s="5">
        <f t="shared" si="30"/>
        <v>350666.39663683786</v>
      </c>
      <c r="D316" s="5">
        <f t="shared" si="29"/>
        <v>0</v>
      </c>
      <c r="E316" s="4">
        <f t="shared" si="28"/>
        <v>350666.39663683786</v>
      </c>
      <c r="F316" s="5">
        <f>IF(C316=0,0,IF(I315+G316&lt;=Summary!$B$20,'Loan Sch - No Offset'!I315+G316,Summary!$B$20))</f>
        <v>628.21560806781815</v>
      </c>
      <c r="G316" s="4">
        <f>IF(E316&lt;=0,0,E316*Summary!$B$7/Summary!$B$10)</f>
        <v>269.06902357326595</v>
      </c>
      <c r="H316" s="5">
        <f t="shared" si="31"/>
        <v>359.1465844945522</v>
      </c>
      <c r="I316" s="5">
        <f t="shared" si="32"/>
        <v>350307.2500523433</v>
      </c>
    </row>
    <row r="317" spans="1:9" x14ac:dyDescent="0.25">
      <c r="A317">
        <v>313</v>
      </c>
      <c r="B317">
        <f t="shared" si="27"/>
        <v>313</v>
      </c>
      <c r="C317" s="5">
        <f t="shared" si="30"/>
        <v>350307.2500523433</v>
      </c>
      <c r="D317" s="5">
        <f t="shared" si="29"/>
        <v>0</v>
      </c>
      <c r="E317" s="4">
        <f t="shared" si="28"/>
        <v>350307.2500523433</v>
      </c>
      <c r="F317" s="5">
        <f>IF(C317=0,0,IF(I316+G317&lt;=Summary!$B$20,'Loan Sch - No Offset'!I316+G317,Summary!$B$20))</f>
        <v>628.21560806781815</v>
      </c>
      <c r="G317" s="4">
        <f>IF(E317&lt;=0,0,E317*Summary!$B$7/Summary!$B$10)</f>
        <v>268.79344763631724</v>
      </c>
      <c r="H317" s="5">
        <f t="shared" si="31"/>
        <v>359.42216043150091</v>
      </c>
      <c r="I317" s="5">
        <f t="shared" si="32"/>
        <v>349947.82789191179</v>
      </c>
    </row>
    <row r="318" spans="1:9" x14ac:dyDescent="0.25">
      <c r="A318">
        <v>314</v>
      </c>
      <c r="B318">
        <f t="shared" si="27"/>
        <v>314</v>
      </c>
      <c r="C318" s="5">
        <f t="shared" si="30"/>
        <v>349947.82789191179</v>
      </c>
      <c r="D318" s="5">
        <f t="shared" si="29"/>
        <v>0</v>
      </c>
      <c r="E318" s="4">
        <f t="shared" si="28"/>
        <v>349947.82789191179</v>
      </c>
      <c r="F318" s="5">
        <f>IF(C318=0,0,IF(I317+G318&lt;=Summary!$B$20,'Loan Sch - No Offset'!I317+G318,Summary!$B$20))</f>
        <v>628.21560806781815</v>
      </c>
      <c r="G318" s="4">
        <f>IF(E318&lt;=0,0,E318*Summary!$B$7/Summary!$B$10)</f>
        <v>268.51766024783234</v>
      </c>
      <c r="H318" s="5">
        <f t="shared" si="31"/>
        <v>359.69794781998581</v>
      </c>
      <c r="I318" s="5">
        <f t="shared" si="32"/>
        <v>349588.12994409178</v>
      </c>
    </row>
    <row r="319" spans="1:9" x14ac:dyDescent="0.25">
      <c r="A319">
        <v>315</v>
      </c>
      <c r="B319">
        <f t="shared" si="27"/>
        <v>315</v>
      </c>
      <c r="C319" s="5">
        <f t="shared" si="30"/>
        <v>349588.12994409178</v>
      </c>
      <c r="D319" s="5">
        <f t="shared" si="29"/>
        <v>0</v>
      </c>
      <c r="E319" s="4">
        <f t="shared" si="28"/>
        <v>349588.12994409178</v>
      </c>
      <c r="F319" s="5">
        <f>IF(C319=0,0,IF(I318+G319&lt;=Summary!$B$20,'Loan Sch - No Offset'!I318+G319,Summary!$B$20))</f>
        <v>628.21560806781815</v>
      </c>
      <c r="G319" s="4">
        <f>IF(E319&lt;=0,0,E319*Summary!$B$7/Summary!$B$10)</f>
        <v>268.24166124556274</v>
      </c>
      <c r="H319" s="5">
        <f t="shared" si="31"/>
        <v>359.97394682225541</v>
      </c>
      <c r="I319" s="5">
        <f t="shared" si="32"/>
        <v>349228.1559972695</v>
      </c>
    </row>
    <row r="320" spans="1:9" x14ac:dyDescent="0.25">
      <c r="A320">
        <v>316</v>
      </c>
      <c r="B320">
        <f t="shared" si="27"/>
        <v>316</v>
      </c>
      <c r="C320" s="5">
        <f t="shared" si="30"/>
        <v>349228.1559972695</v>
      </c>
      <c r="D320" s="5">
        <f t="shared" si="29"/>
        <v>0</v>
      </c>
      <c r="E320" s="4">
        <f t="shared" si="28"/>
        <v>349228.1559972695</v>
      </c>
      <c r="F320" s="5">
        <f>IF(C320=0,0,IF(I319+G320&lt;=Summary!$B$20,'Loan Sch - No Offset'!I319+G320,Summary!$B$20))</f>
        <v>628.21560806781815</v>
      </c>
      <c r="G320" s="4">
        <f>IF(E320&lt;=0,0,E320*Summary!$B$7/Summary!$B$10)</f>
        <v>267.96545046713561</v>
      </c>
      <c r="H320" s="5">
        <f t="shared" si="31"/>
        <v>360.25015760068254</v>
      </c>
      <c r="I320" s="5">
        <f t="shared" si="32"/>
        <v>348867.90583966882</v>
      </c>
    </row>
    <row r="321" spans="1:9" x14ac:dyDescent="0.25">
      <c r="A321">
        <v>317</v>
      </c>
      <c r="B321">
        <f t="shared" si="27"/>
        <v>317</v>
      </c>
      <c r="C321" s="5">
        <f t="shared" si="30"/>
        <v>348867.90583966882</v>
      </c>
      <c r="D321" s="5">
        <f t="shared" si="29"/>
        <v>0</v>
      </c>
      <c r="E321" s="4">
        <f t="shared" si="28"/>
        <v>348867.90583966882</v>
      </c>
      <c r="F321" s="5">
        <f>IF(C321=0,0,IF(I320+G321&lt;=Summary!$B$20,'Loan Sch - No Offset'!I320+G321,Summary!$B$20))</f>
        <v>628.21560806781815</v>
      </c>
      <c r="G321" s="4">
        <f>IF(E321&lt;=0,0,E321*Summary!$B$7/Summary!$B$10)</f>
        <v>267.68902775005358</v>
      </c>
      <c r="H321" s="5">
        <f t="shared" si="31"/>
        <v>360.52658031776457</v>
      </c>
      <c r="I321" s="5">
        <f t="shared" si="32"/>
        <v>348507.37925935106</v>
      </c>
    </row>
    <row r="322" spans="1:9" x14ac:dyDescent="0.25">
      <c r="A322">
        <v>318</v>
      </c>
      <c r="B322">
        <f t="shared" si="27"/>
        <v>318</v>
      </c>
      <c r="C322" s="5">
        <f t="shared" si="30"/>
        <v>348507.37925935106</v>
      </c>
      <c r="D322" s="5">
        <f t="shared" si="29"/>
        <v>0</v>
      </c>
      <c r="E322" s="4">
        <f t="shared" si="28"/>
        <v>348507.37925935106</v>
      </c>
      <c r="F322" s="5">
        <f>IF(C322=0,0,IF(I321+G322&lt;=Summary!$B$20,'Loan Sch - No Offset'!I321+G322,Summary!$B$20))</f>
        <v>628.21560806781815</v>
      </c>
      <c r="G322" s="4">
        <f>IF(E322&lt;=0,0,E322*Summary!$B$7/Summary!$B$10)</f>
        <v>267.41239293169434</v>
      </c>
      <c r="H322" s="5">
        <f t="shared" si="31"/>
        <v>360.80321513612381</v>
      </c>
      <c r="I322" s="5">
        <f t="shared" si="32"/>
        <v>348146.57604421495</v>
      </c>
    </row>
    <row r="323" spans="1:9" x14ac:dyDescent="0.25">
      <c r="A323">
        <v>319</v>
      </c>
      <c r="B323">
        <f t="shared" si="27"/>
        <v>319</v>
      </c>
      <c r="C323" s="5">
        <f t="shared" si="30"/>
        <v>348146.57604421495</v>
      </c>
      <c r="D323" s="5">
        <f t="shared" si="29"/>
        <v>0</v>
      </c>
      <c r="E323" s="4">
        <f t="shared" si="28"/>
        <v>348146.57604421495</v>
      </c>
      <c r="F323" s="5">
        <f>IF(C323=0,0,IF(I322+G323&lt;=Summary!$B$20,'Loan Sch - No Offset'!I322+G323,Summary!$B$20))</f>
        <v>628.21560806781815</v>
      </c>
      <c r="G323" s="4">
        <f>IF(E323&lt;=0,0,E323*Summary!$B$7/Summary!$B$10)</f>
        <v>267.13554584931109</v>
      </c>
      <c r="H323" s="5">
        <f t="shared" si="31"/>
        <v>361.08006221850707</v>
      </c>
      <c r="I323" s="5">
        <f t="shared" si="32"/>
        <v>347785.49598199641</v>
      </c>
    </row>
    <row r="324" spans="1:9" x14ac:dyDescent="0.25">
      <c r="A324">
        <v>320</v>
      </c>
      <c r="B324">
        <f t="shared" si="27"/>
        <v>320</v>
      </c>
      <c r="C324" s="5">
        <f t="shared" si="30"/>
        <v>347785.49598199641</v>
      </c>
      <c r="D324" s="5">
        <f t="shared" si="29"/>
        <v>0</v>
      </c>
      <c r="E324" s="4">
        <f t="shared" si="28"/>
        <v>347785.49598199641</v>
      </c>
      <c r="F324" s="5">
        <f>IF(C324=0,0,IF(I323+G324&lt;=Summary!$B$20,'Loan Sch - No Offset'!I323+G324,Summary!$B$20))</f>
        <v>628.21560806781815</v>
      </c>
      <c r="G324" s="4">
        <f>IF(E324&lt;=0,0,E324*Summary!$B$7/Summary!$B$10)</f>
        <v>266.85848634003185</v>
      </c>
      <c r="H324" s="5">
        <f t="shared" si="31"/>
        <v>361.35712172778631</v>
      </c>
      <c r="I324" s="5">
        <f t="shared" si="32"/>
        <v>347424.13886026863</v>
      </c>
    </row>
    <row r="325" spans="1:9" x14ac:dyDescent="0.25">
      <c r="A325">
        <v>321</v>
      </c>
      <c r="B325">
        <f t="shared" si="27"/>
        <v>321</v>
      </c>
      <c r="C325" s="5">
        <f t="shared" si="30"/>
        <v>347424.13886026863</v>
      </c>
      <c r="D325" s="5">
        <f t="shared" si="29"/>
        <v>0</v>
      </c>
      <c r="E325" s="4">
        <f t="shared" si="28"/>
        <v>347424.13886026863</v>
      </c>
      <c r="F325" s="5">
        <f>IF(C325=0,0,IF(I324+G325&lt;=Summary!$B$20,'Loan Sch - No Offset'!I324+G325,Summary!$B$20))</f>
        <v>628.21560806781815</v>
      </c>
      <c r="G325" s="4">
        <f>IF(E325&lt;=0,0,E325*Summary!$B$7/Summary!$B$10)</f>
        <v>266.58121424085999</v>
      </c>
      <c r="H325" s="5">
        <f t="shared" si="31"/>
        <v>361.63439382695816</v>
      </c>
      <c r="I325" s="5">
        <f t="shared" si="32"/>
        <v>347062.50446644169</v>
      </c>
    </row>
    <row r="326" spans="1:9" x14ac:dyDescent="0.25">
      <c r="A326">
        <v>322</v>
      </c>
      <c r="B326">
        <f t="shared" ref="B326:B389" si="33">IF(C326=0,0,A326)</f>
        <v>322</v>
      </c>
      <c r="C326" s="5">
        <f t="shared" si="30"/>
        <v>347062.50446644169</v>
      </c>
      <c r="D326" s="5">
        <f t="shared" si="29"/>
        <v>0</v>
      </c>
      <c r="E326" s="4">
        <f t="shared" ref="E326:E389" si="34">C326-D326</f>
        <v>347062.50446644169</v>
      </c>
      <c r="F326" s="5">
        <f>IF(C326=0,0,IF(I325+G326&lt;=Summary!$B$20,'Loan Sch - No Offset'!I325+G326,Summary!$B$20))</f>
        <v>628.21560806781815</v>
      </c>
      <c r="G326" s="4">
        <f>IF(E326&lt;=0,0,E326*Summary!$B$7/Summary!$B$10)</f>
        <v>266.30372938867356</v>
      </c>
      <c r="H326" s="5">
        <f t="shared" si="31"/>
        <v>361.91187867914459</v>
      </c>
      <c r="I326" s="5">
        <f t="shared" si="32"/>
        <v>346700.59258776257</v>
      </c>
    </row>
    <row r="327" spans="1:9" x14ac:dyDescent="0.25">
      <c r="A327">
        <v>323</v>
      </c>
      <c r="B327">
        <f t="shared" si="33"/>
        <v>323</v>
      </c>
      <c r="C327" s="5">
        <f t="shared" si="30"/>
        <v>346700.59258776257</v>
      </c>
      <c r="D327" s="5">
        <f t="shared" ref="D327:D390" si="35">IF(C327=0,0,D326)</f>
        <v>0</v>
      </c>
      <c r="E327" s="4">
        <f t="shared" si="34"/>
        <v>346700.59258776257</v>
      </c>
      <c r="F327" s="5">
        <f>IF(C327=0,0,IF(I326+G327&lt;=Summary!$B$20,'Loan Sch - No Offset'!I326+G327,Summary!$B$20))</f>
        <v>628.21560806781815</v>
      </c>
      <c r="G327" s="4">
        <f>IF(E327&lt;=0,0,E327*Summary!$B$7/Summary!$B$10)</f>
        <v>266.02603162022547</v>
      </c>
      <c r="H327" s="5">
        <f t="shared" si="31"/>
        <v>362.18957644759269</v>
      </c>
      <c r="I327" s="5">
        <f t="shared" si="32"/>
        <v>346338.40301131498</v>
      </c>
    </row>
    <row r="328" spans="1:9" x14ac:dyDescent="0.25">
      <c r="A328">
        <v>324</v>
      </c>
      <c r="B328">
        <f t="shared" si="33"/>
        <v>324</v>
      </c>
      <c r="C328" s="5">
        <f t="shared" si="30"/>
        <v>346338.40301131498</v>
      </c>
      <c r="D328" s="5">
        <f t="shared" si="35"/>
        <v>0</v>
      </c>
      <c r="E328" s="4">
        <f t="shared" si="34"/>
        <v>346338.40301131498</v>
      </c>
      <c r="F328" s="5">
        <f>IF(C328=0,0,IF(I327+G328&lt;=Summary!$B$20,'Loan Sch - No Offset'!I327+G328,Summary!$B$20))</f>
        <v>628.21560806781815</v>
      </c>
      <c r="G328" s="4">
        <f>IF(E328&lt;=0,0,E328*Summary!$B$7/Summary!$B$10)</f>
        <v>265.74812077214358</v>
      </c>
      <c r="H328" s="5">
        <f t="shared" si="31"/>
        <v>362.46748729567457</v>
      </c>
      <c r="I328" s="5">
        <f t="shared" si="32"/>
        <v>345975.9355240193</v>
      </c>
    </row>
    <row r="329" spans="1:9" x14ac:dyDescent="0.25">
      <c r="A329">
        <v>325</v>
      </c>
      <c r="B329">
        <f t="shared" si="33"/>
        <v>325</v>
      </c>
      <c r="C329" s="5">
        <f t="shared" si="30"/>
        <v>345975.9355240193</v>
      </c>
      <c r="D329" s="5">
        <f t="shared" si="35"/>
        <v>0</v>
      </c>
      <c r="E329" s="4">
        <f t="shared" si="34"/>
        <v>345975.9355240193</v>
      </c>
      <c r="F329" s="5">
        <f>IF(C329=0,0,IF(I328+G329&lt;=Summary!$B$20,'Loan Sch - No Offset'!I328+G329,Summary!$B$20))</f>
        <v>628.21560806781815</v>
      </c>
      <c r="G329" s="4">
        <f>IF(E329&lt;=0,0,E329*Summary!$B$7/Summary!$B$10)</f>
        <v>265.46999668093019</v>
      </c>
      <c r="H329" s="5">
        <f t="shared" si="31"/>
        <v>362.74561138688796</v>
      </c>
      <c r="I329" s="5">
        <f t="shared" si="32"/>
        <v>345613.1899126324</v>
      </c>
    </row>
    <row r="330" spans="1:9" x14ac:dyDescent="0.25">
      <c r="A330">
        <v>326</v>
      </c>
      <c r="B330">
        <f t="shared" si="33"/>
        <v>326</v>
      </c>
      <c r="C330" s="5">
        <f t="shared" si="30"/>
        <v>345613.1899126324</v>
      </c>
      <c r="D330" s="5">
        <f t="shared" si="35"/>
        <v>0</v>
      </c>
      <c r="E330" s="4">
        <f t="shared" si="34"/>
        <v>345613.1899126324</v>
      </c>
      <c r="F330" s="5">
        <f>IF(C330=0,0,IF(I329+G330&lt;=Summary!$B$20,'Loan Sch - No Offset'!I329+G330,Summary!$B$20))</f>
        <v>628.21560806781815</v>
      </c>
      <c r="G330" s="4">
        <f>IF(E330&lt;=0,0,E330*Summary!$B$7/Summary!$B$10)</f>
        <v>265.19165918296216</v>
      </c>
      <c r="H330" s="5">
        <f t="shared" si="31"/>
        <v>363.023948884856</v>
      </c>
      <c r="I330" s="5">
        <f t="shared" si="32"/>
        <v>345250.16596374754</v>
      </c>
    </row>
    <row r="331" spans="1:9" x14ac:dyDescent="0.25">
      <c r="A331">
        <v>327</v>
      </c>
      <c r="B331">
        <f t="shared" si="33"/>
        <v>327</v>
      </c>
      <c r="C331" s="5">
        <f t="shared" si="30"/>
        <v>345250.16596374754</v>
      </c>
      <c r="D331" s="5">
        <f t="shared" si="35"/>
        <v>0</v>
      </c>
      <c r="E331" s="4">
        <f t="shared" si="34"/>
        <v>345250.16596374754</v>
      </c>
      <c r="F331" s="5">
        <f>IF(C331=0,0,IF(I330+G331&lt;=Summary!$B$20,'Loan Sch - No Offset'!I330+G331,Summary!$B$20))</f>
        <v>628.21560806781815</v>
      </c>
      <c r="G331" s="4">
        <f>IF(E331&lt;=0,0,E331*Summary!$B$7/Summary!$B$10)</f>
        <v>264.91310811449091</v>
      </c>
      <c r="H331" s="5">
        <f t="shared" si="31"/>
        <v>363.30249995332724</v>
      </c>
      <c r="I331" s="5">
        <f t="shared" si="32"/>
        <v>344886.86346379423</v>
      </c>
    </row>
    <row r="332" spans="1:9" x14ac:dyDescent="0.25">
      <c r="A332">
        <v>328</v>
      </c>
      <c r="B332">
        <f t="shared" si="33"/>
        <v>328</v>
      </c>
      <c r="C332" s="5">
        <f t="shared" si="30"/>
        <v>344886.86346379423</v>
      </c>
      <c r="D332" s="5">
        <f t="shared" si="35"/>
        <v>0</v>
      </c>
      <c r="E332" s="4">
        <f t="shared" si="34"/>
        <v>344886.86346379423</v>
      </c>
      <c r="F332" s="5">
        <f>IF(C332=0,0,IF(I331+G332&lt;=Summary!$B$20,'Loan Sch - No Offset'!I331+G332,Summary!$B$20))</f>
        <v>628.21560806781815</v>
      </c>
      <c r="G332" s="4">
        <f>IF(E332&lt;=0,0,E332*Summary!$B$7/Summary!$B$10)</f>
        <v>264.63434331164211</v>
      </c>
      <c r="H332" s="5">
        <f t="shared" si="31"/>
        <v>363.58126475617604</v>
      </c>
      <c r="I332" s="5">
        <f t="shared" si="32"/>
        <v>344523.28219903808</v>
      </c>
    </row>
    <row r="333" spans="1:9" x14ac:dyDescent="0.25">
      <c r="A333">
        <v>329</v>
      </c>
      <c r="B333">
        <f t="shared" si="33"/>
        <v>329</v>
      </c>
      <c r="C333" s="5">
        <f t="shared" si="30"/>
        <v>344523.28219903808</v>
      </c>
      <c r="D333" s="5">
        <f t="shared" si="35"/>
        <v>0</v>
      </c>
      <c r="E333" s="4">
        <f t="shared" si="34"/>
        <v>344523.28219903808</v>
      </c>
      <c r="F333" s="5">
        <f>IF(C333=0,0,IF(I332+G333&lt;=Summary!$B$20,'Loan Sch - No Offset'!I332+G333,Summary!$B$20))</f>
        <v>628.21560806781815</v>
      </c>
      <c r="G333" s="4">
        <f>IF(E333&lt;=0,0,E333*Summary!$B$7/Summary!$B$10)</f>
        <v>264.35536461041573</v>
      </c>
      <c r="H333" s="5">
        <f t="shared" si="31"/>
        <v>363.86024345740242</v>
      </c>
      <c r="I333" s="5">
        <f t="shared" si="32"/>
        <v>344159.42195558065</v>
      </c>
    </row>
    <row r="334" spans="1:9" x14ac:dyDescent="0.25">
      <c r="A334">
        <v>330</v>
      </c>
      <c r="B334">
        <f t="shared" si="33"/>
        <v>330</v>
      </c>
      <c r="C334" s="5">
        <f t="shared" si="30"/>
        <v>344159.42195558065</v>
      </c>
      <c r="D334" s="5">
        <f t="shared" si="35"/>
        <v>0</v>
      </c>
      <c r="E334" s="4">
        <f t="shared" si="34"/>
        <v>344159.42195558065</v>
      </c>
      <c r="F334" s="5">
        <f>IF(C334=0,0,IF(I333+G334&lt;=Summary!$B$20,'Loan Sch - No Offset'!I333+G334,Summary!$B$20))</f>
        <v>628.21560806781815</v>
      </c>
      <c r="G334" s="4">
        <f>IF(E334&lt;=0,0,E334*Summary!$B$7/Summary!$B$10)</f>
        <v>264.0761718466859</v>
      </c>
      <c r="H334" s="5">
        <f t="shared" si="31"/>
        <v>364.13943622113226</v>
      </c>
      <c r="I334" s="5">
        <f t="shared" si="32"/>
        <v>343795.28251935949</v>
      </c>
    </row>
    <row r="335" spans="1:9" x14ac:dyDescent="0.25">
      <c r="A335">
        <v>331</v>
      </c>
      <c r="B335">
        <f t="shared" si="33"/>
        <v>331</v>
      </c>
      <c r="C335" s="5">
        <f t="shared" si="30"/>
        <v>343795.28251935949</v>
      </c>
      <c r="D335" s="5">
        <f t="shared" si="35"/>
        <v>0</v>
      </c>
      <c r="E335" s="4">
        <f t="shared" si="34"/>
        <v>343795.28251935949</v>
      </c>
      <c r="F335" s="5">
        <f>IF(C335=0,0,IF(I334+G335&lt;=Summary!$B$20,'Loan Sch - No Offset'!I334+G335,Summary!$B$20))</f>
        <v>628.21560806781815</v>
      </c>
      <c r="G335" s="4">
        <f>IF(E335&lt;=0,0,E335*Summary!$B$7/Summary!$B$10)</f>
        <v>263.79676485620081</v>
      </c>
      <c r="H335" s="5">
        <f t="shared" si="31"/>
        <v>364.41884321161734</v>
      </c>
      <c r="I335" s="5">
        <f t="shared" si="32"/>
        <v>343430.86367614788</v>
      </c>
    </row>
    <row r="336" spans="1:9" x14ac:dyDescent="0.25">
      <c r="A336">
        <v>332</v>
      </c>
      <c r="B336">
        <f t="shared" si="33"/>
        <v>332</v>
      </c>
      <c r="C336" s="5">
        <f t="shared" si="30"/>
        <v>343430.86367614788</v>
      </c>
      <c r="D336" s="5">
        <f t="shared" si="35"/>
        <v>0</v>
      </c>
      <c r="E336" s="4">
        <f t="shared" si="34"/>
        <v>343430.86367614788</v>
      </c>
      <c r="F336" s="5">
        <f>IF(C336=0,0,IF(I335+G336&lt;=Summary!$B$20,'Loan Sch - No Offset'!I335+G336,Summary!$B$20))</f>
        <v>628.21560806781815</v>
      </c>
      <c r="G336" s="4">
        <f>IF(E336&lt;=0,0,E336*Summary!$B$7/Summary!$B$10)</f>
        <v>263.51714347458267</v>
      </c>
      <c r="H336" s="5">
        <f t="shared" si="31"/>
        <v>364.69846459323549</v>
      </c>
      <c r="I336" s="5">
        <f t="shared" si="32"/>
        <v>343066.16521155467</v>
      </c>
    </row>
    <row r="337" spans="1:9" x14ac:dyDescent="0.25">
      <c r="A337">
        <v>333</v>
      </c>
      <c r="B337">
        <f t="shared" si="33"/>
        <v>333</v>
      </c>
      <c r="C337" s="5">
        <f t="shared" si="30"/>
        <v>343066.16521155467</v>
      </c>
      <c r="D337" s="5">
        <f t="shared" si="35"/>
        <v>0</v>
      </c>
      <c r="E337" s="4">
        <f t="shared" si="34"/>
        <v>343066.16521155467</v>
      </c>
      <c r="F337" s="5">
        <f>IF(C337=0,0,IF(I336+G337&lt;=Summary!$B$20,'Loan Sch - No Offset'!I336+G337,Summary!$B$20))</f>
        <v>628.21560806781815</v>
      </c>
      <c r="G337" s="4">
        <f>IF(E337&lt;=0,0,E337*Summary!$B$7/Summary!$B$10)</f>
        <v>263.23730753732752</v>
      </c>
      <c r="H337" s="5">
        <f t="shared" si="31"/>
        <v>364.97830053049063</v>
      </c>
      <c r="I337" s="5">
        <f t="shared" si="32"/>
        <v>342701.18691102421</v>
      </c>
    </row>
    <row r="338" spans="1:9" x14ac:dyDescent="0.25">
      <c r="A338">
        <v>334</v>
      </c>
      <c r="B338">
        <f t="shared" si="33"/>
        <v>334</v>
      </c>
      <c r="C338" s="5">
        <f t="shared" si="30"/>
        <v>342701.18691102421</v>
      </c>
      <c r="D338" s="5">
        <f t="shared" si="35"/>
        <v>0</v>
      </c>
      <c r="E338" s="4">
        <f t="shared" si="34"/>
        <v>342701.18691102421</v>
      </c>
      <c r="F338" s="5">
        <f>IF(C338=0,0,IF(I337+G338&lt;=Summary!$B$20,'Loan Sch - No Offset'!I337+G338,Summary!$B$20))</f>
        <v>628.21560806781815</v>
      </c>
      <c r="G338" s="4">
        <f>IF(E338&lt;=0,0,E338*Summary!$B$7/Summary!$B$10)</f>
        <v>262.95725687980507</v>
      </c>
      <c r="H338" s="5">
        <f t="shared" si="31"/>
        <v>365.25835118801308</v>
      </c>
      <c r="I338" s="5">
        <f t="shared" si="32"/>
        <v>342335.92855983617</v>
      </c>
    </row>
    <row r="339" spans="1:9" x14ac:dyDescent="0.25">
      <c r="A339">
        <v>335</v>
      </c>
      <c r="B339">
        <f t="shared" si="33"/>
        <v>335</v>
      </c>
      <c r="C339" s="5">
        <f t="shared" si="30"/>
        <v>342335.92855983617</v>
      </c>
      <c r="D339" s="5">
        <f t="shared" si="35"/>
        <v>0</v>
      </c>
      <c r="E339" s="4">
        <f t="shared" si="34"/>
        <v>342335.92855983617</v>
      </c>
      <c r="F339" s="5">
        <f>IF(C339=0,0,IF(I338+G339&lt;=Summary!$B$20,'Loan Sch - No Offset'!I338+G339,Summary!$B$20))</f>
        <v>628.21560806781815</v>
      </c>
      <c r="G339" s="4">
        <f>IF(E339&lt;=0,0,E339*Summary!$B$7/Summary!$B$10)</f>
        <v>262.67699133725887</v>
      </c>
      <c r="H339" s="5">
        <f t="shared" si="31"/>
        <v>365.53861673055928</v>
      </c>
      <c r="I339" s="5">
        <f t="shared" si="32"/>
        <v>341970.38994310563</v>
      </c>
    </row>
    <row r="340" spans="1:9" x14ac:dyDescent="0.25">
      <c r="A340">
        <v>336</v>
      </c>
      <c r="B340">
        <f t="shared" si="33"/>
        <v>336</v>
      </c>
      <c r="C340" s="5">
        <f t="shared" si="30"/>
        <v>341970.38994310563</v>
      </c>
      <c r="D340" s="5">
        <f t="shared" si="35"/>
        <v>0</v>
      </c>
      <c r="E340" s="4">
        <f t="shared" si="34"/>
        <v>341970.38994310563</v>
      </c>
      <c r="F340" s="5">
        <f>IF(C340=0,0,IF(I339+G340&lt;=Summary!$B$20,'Loan Sch - No Offset'!I339+G340,Summary!$B$20))</f>
        <v>628.21560806781815</v>
      </c>
      <c r="G340" s="4">
        <f>IF(E340&lt;=0,0,E340*Summary!$B$7/Summary!$B$10)</f>
        <v>262.39651074480605</v>
      </c>
      <c r="H340" s="5">
        <f t="shared" si="31"/>
        <v>365.8190973230121</v>
      </c>
      <c r="I340" s="5">
        <f t="shared" si="32"/>
        <v>341604.57084578264</v>
      </c>
    </row>
    <row r="341" spans="1:9" x14ac:dyDescent="0.25">
      <c r="A341">
        <v>337</v>
      </c>
      <c r="B341">
        <f t="shared" si="33"/>
        <v>337</v>
      </c>
      <c r="C341" s="5">
        <f t="shared" si="30"/>
        <v>341604.57084578264</v>
      </c>
      <c r="D341" s="5">
        <f t="shared" si="35"/>
        <v>0</v>
      </c>
      <c r="E341" s="4">
        <f t="shared" si="34"/>
        <v>341604.57084578264</v>
      </c>
      <c r="F341" s="5">
        <f>IF(C341=0,0,IF(I340+G341&lt;=Summary!$B$20,'Loan Sch - No Offset'!I340+G341,Summary!$B$20))</f>
        <v>628.21560806781815</v>
      </c>
      <c r="G341" s="4">
        <f>IF(E341&lt;=0,0,E341*Summary!$B$7/Summary!$B$10)</f>
        <v>262.11581493743705</v>
      </c>
      <c r="H341" s="5">
        <f t="shared" si="31"/>
        <v>366.0997931303811</v>
      </c>
      <c r="I341" s="5">
        <f t="shared" si="32"/>
        <v>341238.47105265228</v>
      </c>
    </row>
    <row r="342" spans="1:9" x14ac:dyDescent="0.25">
      <c r="A342">
        <v>338</v>
      </c>
      <c r="B342">
        <f t="shared" si="33"/>
        <v>338</v>
      </c>
      <c r="C342" s="5">
        <f t="shared" si="30"/>
        <v>341238.47105265228</v>
      </c>
      <c r="D342" s="5">
        <f t="shared" si="35"/>
        <v>0</v>
      </c>
      <c r="E342" s="4">
        <f t="shared" si="34"/>
        <v>341238.47105265228</v>
      </c>
      <c r="F342" s="5">
        <f>IF(C342=0,0,IF(I341+G342&lt;=Summary!$B$20,'Loan Sch - No Offset'!I341+G342,Summary!$B$20))</f>
        <v>628.21560806781815</v>
      </c>
      <c r="G342" s="4">
        <f>IF(E342&lt;=0,0,E342*Summary!$B$7/Summary!$B$10)</f>
        <v>261.83490375001588</v>
      </c>
      <c r="H342" s="5">
        <f t="shared" si="31"/>
        <v>366.38070431780227</v>
      </c>
      <c r="I342" s="5">
        <f t="shared" si="32"/>
        <v>340872.09034833446</v>
      </c>
    </row>
    <row r="343" spans="1:9" x14ac:dyDescent="0.25">
      <c r="A343">
        <v>339</v>
      </c>
      <c r="B343">
        <f t="shared" si="33"/>
        <v>339</v>
      </c>
      <c r="C343" s="5">
        <f t="shared" si="30"/>
        <v>340872.09034833446</v>
      </c>
      <c r="D343" s="5">
        <f t="shared" si="35"/>
        <v>0</v>
      </c>
      <c r="E343" s="4">
        <f t="shared" si="34"/>
        <v>340872.09034833446</v>
      </c>
      <c r="F343" s="5">
        <f>IF(C343=0,0,IF(I342+G343&lt;=Summary!$B$20,'Loan Sch - No Offset'!I342+G343,Summary!$B$20))</f>
        <v>628.21560806781815</v>
      </c>
      <c r="G343" s="4">
        <f>IF(E343&lt;=0,0,E343*Summary!$B$7/Summary!$B$10)</f>
        <v>261.55377701727969</v>
      </c>
      <c r="H343" s="5">
        <f t="shared" si="31"/>
        <v>366.66183105053847</v>
      </c>
      <c r="I343" s="5">
        <f t="shared" si="32"/>
        <v>340505.42851728393</v>
      </c>
    </row>
    <row r="344" spans="1:9" x14ac:dyDescent="0.25">
      <c r="A344">
        <v>340</v>
      </c>
      <c r="B344">
        <f t="shared" si="33"/>
        <v>340</v>
      </c>
      <c r="C344" s="5">
        <f t="shared" si="30"/>
        <v>340505.42851728393</v>
      </c>
      <c r="D344" s="5">
        <f t="shared" si="35"/>
        <v>0</v>
      </c>
      <c r="E344" s="4">
        <f t="shared" si="34"/>
        <v>340505.42851728393</v>
      </c>
      <c r="F344" s="5">
        <f>IF(C344=0,0,IF(I343+G344&lt;=Summary!$B$20,'Loan Sch - No Offset'!I343+G344,Summary!$B$20))</f>
        <v>628.21560806781815</v>
      </c>
      <c r="G344" s="4">
        <f>IF(E344&lt;=0,0,E344*Summary!$B$7/Summary!$B$10)</f>
        <v>261.27243457383901</v>
      </c>
      <c r="H344" s="5">
        <f t="shared" si="31"/>
        <v>366.94317349397915</v>
      </c>
      <c r="I344" s="5">
        <f t="shared" si="32"/>
        <v>340138.48534378997</v>
      </c>
    </row>
    <row r="345" spans="1:9" x14ac:dyDescent="0.25">
      <c r="A345">
        <v>341</v>
      </c>
      <c r="B345">
        <f t="shared" si="33"/>
        <v>341</v>
      </c>
      <c r="C345" s="5">
        <f t="shared" si="30"/>
        <v>340138.48534378997</v>
      </c>
      <c r="D345" s="5">
        <f t="shared" si="35"/>
        <v>0</v>
      </c>
      <c r="E345" s="4">
        <f t="shared" si="34"/>
        <v>340138.48534378997</v>
      </c>
      <c r="F345" s="5">
        <f>IF(C345=0,0,IF(I344+G345&lt;=Summary!$B$20,'Loan Sch - No Offset'!I344+G345,Summary!$B$20))</f>
        <v>628.21560806781815</v>
      </c>
      <c r="G345" s="4">
        <f>IF(E345&lt;=0,0,E345*Summary!$B$7/Summary!$B$10)</f>
        <v>260.99087625417729</v>
      </c>
      <c r="H345" s="5">
        <f t="shared" si="31"/>
        <v>367.22473181364086</v>
      </c>
      <c r="I345" s="5">
        <f t="shared" si="32"/>
        <v>339771.26061197632</v>
      </c>
    </row>
    <row r="346" spans="1:9" x14ac:dyDescent="0.25">
      <c r="A346">
        <v>342</v>
      </c>
      <c r="B346">
        <f t="shared" si="33"/>
        <v>342</v>
      </c>
      <c r="C346" s="5">
        <f t="shared" si="30"/>
        <v>339771.26061197632</v>
      </c>
      <c r="D346" s="5">
        <f t="shared" si="35"/>
        <v>0</v>
      </c>
      <c r="E346" s="4">
        <f t="shared" si="34"/>
        <v>339771.26061197632</v>
      </c>
      <c r="F346" s="5">
        <f>IF(C346=0,0,IF(I345+G346&lt;=Summary!$B$20,'Loan Sch - No Offset'!I345+G346,Summary!$B$20))</f>
        <v>628.21560806781815</v>
      </c>
      <c r="G346" s="4">
        <f>IF(E346&lt;=0,0,E346*Summary!$B$7/Summary!$B$10)</f>
        <v>260.70910189265106</v>
      </c>
      <c r="H346" s="5">
        <f t="shared" si="31"/>
        <v>367.50650617516709</v>
      </c>
      <c r="I346" s="5">
        <f t="shared" si="32"/>
        <v>339403.75410580117</v>
      </c>
    </row>
    <row r="347" spans="1:9" x14ac:dyDescent="0.25">
      <c r="A347">
        <v>343</v>
      </c>
      <c r="B347">
        <f t="shared" si="33"/>
        <v>343</v>
      </c>
      <c r="C347" s="5">
        <f t="shared" si="30"/>
        <v>339403.75410580117</v>
      </c>
      <c r="D347" s="5">
        <f t="shared" si="35"/>
        <v>0</v>
      </c>
      <c r="E347" s="4">
        <f t="shared" si="34"/>
        <v>339403.75410580117</v>
      </c>
      <c r="F347" s="5">
        <f>IF(C347=0,0,IF(I346+G347&lt;=Summary!$B$20,'Loan Sch - No Offset'!I346+G347,Summary!$B$20))</f>
        <v>628.21560806781815</v>
      </c>
      <c r="G347" s="4">
        <f>IF(E347&lt;=0,0,E347*Summary!$B$7/Summary!$B$10)</f>
        <v>260.42711132348973</v>
      </c>
      <c r="H347" s="5">
        <f t="shared" si="31"/>
        <v>367.78849674432843</v>
      </c>
      <c r="I347" s="5">
        <f t="shared" si="32"/>
        <v>339035.96560905682</v>
      </c>
    </row>
    <row r="348" spans="1:9" x14ac:dyDescent="0.25">
      <c r="A348">
        <v>344</v>
      </c>
      <c r="B348">
        <f t="shared" si="33"/>
        <v>344</v>
      </c>
      <c r="C348" s="5">
        <f t="shared" si="30"/>
        <v>339035.96560905682</v>
      </c>
      <c r="D348" s="5">
        <f t="shared" si="35"/>
        <v>0</v>
      </c>
      <c r="E348" s="4">
        <f t="shared" si="34"/>
        <v>339035.96560905682</v>
      </c>
      <c r="F348" s="5">
        <f>IF(C348=0,0,IF(I347+G348&lt;=Summary!$B$20,'Loan Sch - No Offset'!I347+G348,Summary!$B$20))</f>
        <v>628.21560806781815</v>
      </c>
      <c r="G348" s="4">
        <f>IF(E348&lt;=0,0,E348*Summary!$B$7/Summary!$B$10)</f>
        <v>260.14490438079554</v>
      </c>
      <c r="H348" s="5">
        <f t="shared" si="31"/>
        <v>368.07070368702261</v>
      </c>
      <c r="I348" s="5">
        <f t="shared" si="32"/>
        <v>338667.89490536979</v>
      </c>
    </row>
    <row r="349" spans="1:9" x14ac:dyDescent="0.25">
      <c r="A349">
        <v>345</v>
      </c>
      <c r="B349">
        <f t="shared" si="33"/>
        <v>345</v>
      </c>
      <c r="C349" s="5">
        <f t="shared" si="30"/>
        <v>338667.89490536979</v>
      </c>
      <c r="D349" s="5">
        <f t="shared" si="35"/>
        <v>0</v>
      </c>
      <c r="E349" s="4">
        <f t="shared" si="34"/>
        <v>338667.89490536979</v>
      </c>
      <c r="F349" s="5">
        <f>IF(C349=0,0,IF(I348+G349&lt;=Summary!$B$20,'Loan Sch - No Offset'!I348+G349,Summary!$B$20))</f>
        <v>628.21560806781815</v>
      </c>
      <c r="G349" s="4">
        <f>IF(E349&lt;=0,0,E349*Summary!$B$7/Summary!$B$10)</f>
        <v>259.86248089854337</v>
      </c>
      <c r="H349" s="5">
        <f t="shared" si="31"/>
        <v>368.35312716927479</v>
      </c>
      <c r="I349" s="5">
        <f t="shared" si="32"/>
        <v>338299.54177820054</v>
      </c>
    </row>
    <row r="350" spans="1:9" x14ac:dyDescent="0.25">
      <c r="A350">
        <v>346</v>
      </c>
      <c r="B350">
        <f t="shared" si="33"/>
        <v>346</v>
      </c>
      <c r="C350" s="5">
        <f t="shared" si="30"/>
        <v>338299.54177820054</v>
      </c>
      <c r="D350" s="5">
        <f t="shared" si="35"/>
        <v>0</v>
      </c>
      <c r="E350" s="4">
        <f t="shared" si="34"/>
        <v>338299.54177820054</v>
      </c>
      <c r="F350" s="5">
        <f>IF(C350=0,0,IF(I349+G350&lt;=Summary!$B$20,'Loan Sch - No Offset'!I349+G350,Summary!$B$20))</f>
        <v>628.21560806781815</v>
      </c>
      <c r="G350" s="4">
        <f>IF(E350&lt;=0,0,E350*Summary!$B$7/Summary!$B$10)</f>
        <v>259.57984071058075</v>
      </c>
      <c r="H350" s="5">
        <f t="shared" si="31"/>
        <v>368.6357673572374</v>
      </c>
      <c r="I350" s="5">
        <f t="shared" si="32"/>
        <v>337930.90601084329</v>
      </c>
    </row>
    <row r="351" spans="1:9" x14ac:dyDescent="0.25">
      <c r="A351">
        <v>347</v>
      </c>
      <c r="B351">
        <f t="shared" si="33"/>
        <v>347</v>
      </c>
      <c r="C351" s="5">
        <f t="shared" si="30"/>
        <v>337930.90601084329</v>
      </c>
      <c r="D351" s="5">
        <f t="shared" si="35"/>
        <v>0</v>
      </c>
      <c r="E351" s="4">
        <f t="shared" si="34"/>
        <v>337930.90601084329</v>
      </c>
      <c r="F351" s="5">
        <f>IF(C351=0,0,IF(I350+G351&lt;=Summary!$B$20,'Loan Sch - No Offset'!I350+G351,Summary!$B$20))</f>
        <v>628.21560806781815</v>
      </c>
      <c r="G351" s="4">
        <f>IF(E351&lt;=0,0,E351*Summary!$B$7/Summary!$B$10)</f>
        <v>259.29698365062779</v>
      </c>
      <c r="H351" s="5">
        <f t="shared" si="31"/>
        <v>368.91862441719036</v>
      </c>
      <c r="I351" s="5">
        <f t="shared" si="32"/>
        <v>337561.98738642607</v>
      </c>
    </row>
    <row r="352" spans="1:9" x14ac:dyDescent="0.25">
      <c r="A352">
        <v>348</v>
      </c>
      <c r="B352">
        <f t="shared" si="33"/>
        <v>348</v>
      </c>
      <c r="C352" s="5">
        <f t="shared" si="30"/>
        <v>337561.98738642607</v>
      </c>
      <c r="D352" s="5">
        <f t="shared" si="35"/>
        <v>0</v>
      </c>
      <c r="E352" s="4">
        <f t="shared" si="34"/>
        <v>337561.98738642607</v>
      </c>
      <c r="F352" s="5">
        <f>IF(C352=0,0,IF(I351+G352&lt;=Summary!$B$20,'Loan Sch - No Offset'!I351+G352,Summary!$B$20))</f>
        <v>628.21560806781815</v>
      </c>
      <c r="G352" s="4">
        <f>IF(E352&lt;=0,0,E352*Summary!$B$7/Summary!$B$10)</f>
        <v>259.01390955227691</v>
      </c>
      <c r="H352" s="5">
        <f t="shared" si="31"/>
        <v>369.20169851554124</v>
      </c>
      <c r="I352" s="5">
        <f t="shared" si="32"/>
        <v>337192.78568791051</v>
      </c>
    </row>
    <row r="353" spans="1:9" x14ac:dyDescent="0.25">
      <c r="A353">
        <v>349</v>
      </c>
      <c r="B353">
        <f t="shared" si="33"/>
        <v>349</v>
      </c>
      <c r="C353" s="5">
        <f t="shared" si="30"/>
        <v>337192.78568791051</v>
      </c>
      <c r="D353" s="5">
        <f t="shared" si="35"/>
        <v>0</v>
      </c>
      <c r="E353" s="4">
        <f t="shared" si="34"/>
        <v>337192.78568791051</v>
      </c>
      <c r="F353" s="5">
        <f>IF(C353=0,0,IF(I352+G353&lt;=Summary!$B$20,'Loan Sch - No Offset'!I352+G353,Summary!$B$20))</f>
        <v>628.21560806781815</v>
      </c>
      <c r="G353" s="4">
        <f>IF(E353&lt;=0,0,E353*Summary!$B$7/Summary!$B$10)</f>
        <v>258.73061824899287</v>
      </c>
      <c r="H353" s="5">
        <f t="shared" si="31"/>
        <v>369.48498981882528</v>
      </c>
      <c r="I353" s="5">
        <f t="shared" si="32"/>
        <v>336823.30069809168</v>
      </c>
    </row>
    <row r="354" spans="1:9" x14ac:dyDescent="0.25">
      <c r="A354">
        <v>350</v>
      </c>
      <c r="B354">
        <f t="shared" si="33"/>
        <v>350</v>
      </c>
      <c r="C354" s="5">
        <f t="shared" si="30"/>
        <v>336823.30069809168</v>
      </c>
      <c r="D354" s="5">
        <f t="shared" si="35"/>
        <v>0</v>
      </c>
      <c r="E354" s="4">
        <f t="shared" si="34"/>
        <v>336823.30069809168</v>
      </c>
      <c r="F354" s="5">
        <f>IF(C354=0,0,IF(I353+G354&lt;=Summary!$B$20,'Loan Sch - No Offset'!I353+G354,Summary!$B$20))</f>
        <v>628.21560806781815</v>
      </c>
      <c r="G354" s="4">
        <f>IF(E354&lt;=0,0,E354*Summary!$B$7/Summary!$B$10)</f>
        <v>258.44710957411269</v>
      </c>
      <c r="H354" s="5">
        <f t="shared" si="31"/>
        <v>369.76849849370547</v>
      </c>
      <c r="I354" s="5">
        <f t="shared" si="32"/>
        <v>336453.53219959798</v>
      </c>
    </row>
    <row r="355" spans="1:9" x14ac:dyDescent="0.25">
      <c r="A355">
        <v>351</v>
      </c>
      <c r="B355">
        <f t="shared" si="33"/>
        <v>351</v>
      </c>
      <c r="C355" s="5">
        <f t="shared" si="30"/>
        <v>336453.53219959798</v>
      </c>
      <c r="D355" s="5">
        <f t="shared" si="35"/>
        <v>0</v>
      </c>
      <c r="E355" s="4">
        <f t="shared" si="34"/>
        <v>336453.53219959798</v>
      </c>
      <c r="F355" s="5">
        <f>IF(C355=0,0,IF(I354+G355&lt;=Summary!$B$20,'Loan Sch - No Offset'!I354+G355,Summary!$B$20))</f>
        <v>628.21560806781815</v>
      </c>
      <c r="G355" s="4">
        <f>IF(E355&lt;=0,0,E355*Summary!$B$7/Summary!$B$10)</f>
        <v>258.16338336084533</v>
      </c>
      <c r="H355" s="5">
        <f t="shared" si="31"/>
        <v>370.05222470697282</v>
      </c>
      <c r="I355" s="5">
        <f t="shared" si="32"/>
        <v>336083.479974891</v>
      </c>
    </row>
    <row r="356" spans="1:9" x14ac:dyDescent="0.25">
      <c r="A356">
        <v>352</v>
      </c>
      <c r="B356">
        <f t="shared" si="33"/>
        <v>352</v>
      </c>
      <c r="C356" s="5">
        <f t="shared" si="30"/>
        <v>336083.479974891</v>
      </c>
      <c r="D356" s="5">
        <f t="shared" si="35"/>
        <v>0</v>
      </c>
      <c r="E356" s="4">
        <f t="shared" si="34"/>
        <v>336083.479974891</v>
      </c>
      <c r="F356" s="5">
        <f>IF(C356=0,0,IF(I355+G356&lt;=Summary!$B$20,'Loan Sch - No Offset'!I355+G356,Summary!$B$20))</f>
        <v>628.21560806781815</v>
      </c>
      <c r="G356" s="4">
        <f>IF(E356&lt;=0,0,E356*Summary!$B$7/Summary!$B$10)</f>
        <v>257.87943944227214</v>
      </c>
      <c r="H356" s="5">
        <f t="shared" si="31"/>
        <v>370.33616862554601</v>
      </c>
      <c r="I356" s="5">
        <f t="shared" si="32"/>
        <v>335713.14380626543</v>
      </c>
    </row>
    <row r="357" spans="1:9" x14ac:dyDescent="0.25">
      <c r="A357">
        <v>353</v>
      </c>
      <c r="B357">
        <f t="shared" si="33"/>
        <v>353</v>
      </c>
      <c r="C357" s="5">
        <f t="shared" si="30"/>
        <v>335713.14380626543</v>
      </c>
      <c r="D357" s="5">
        <f t="shared" si="35"/>
        <v>0</v>
      </c>
      <c r="E357" s="4">
        <f t="shared" si="34"/>
        <v>335713.14380626543</v>
      </c>
      <c r="F357" s="5">
        <f>IF(C357=0,0,IF(I356+G357&lt;=Summary!$B$20,'Loan Sch - No Offset'!I356+G357,Summary!$B$20))</f>
        <v>628.21560806781815</v>
      </c>
      <c r="G357" s="4">
        <f>IF(E357&lt;=0,0,E357*Summary!$B$7/Summary!$B$10)</f>
        <v>257.59527765134595</v>
      </c>
      <c r="H357" s="5">
        <f t="shared" si="31"/>
        <v>370.6203304164722</v>
      </c>
      <c r="I357" s="5">
        <f t="shared" si="32"/>
        <v>335342.52347584895</v>
      </c>
    </row>
    <row r="358" spans="1:9" x14ac:dyDescent="0.25">
      <c r="A358">
        <v>354</v>
      </c>
      <c r="B358">
        <f t="shared" si="33"/>
        <v>354</v>
      </c>
      <c r="C358" s="5">
        <f t="shared" si="30"/>
        <v>335342.52347584895</v>
      </c>
      <c r="D358" s="5">
        <f t="shared" si="35"/>
        <v>0</v>
      </c>
      <c r="E358" s="4">
        <f t="shared" si="34"/>
        <v>335342.52347584895</v>
      </c>
      <c r="F358" s="5">
        <f>IF(C358=0,0,IF(I357+G358&lt;=Summary!$B$20,'Loan Sch - No Offset'!I357+G358,Summary!$B$20))</f>
        <v>628.21560806781815</v>
      </c>
      <c r="G358" s="4">
        <f>IF(E358&lt;=0,0,E358*Summary!$B$7/Summary!$B$10)</f>
        <v>257.3108978208918</v>
      </c>
      <c r="H358" s="5">
        <f t="shared" si="31"/>
        <v>370.90471024692636</v>
      </c>
      <c r="I358" s="5">
        <f t="shared" si="32"/>
        <v>334971.618765602</v>
      </c>
    </row>
    <row r="359" spans="1:9" x14ac:dyDescent="0.25">
      <c r="A359">
        <v>355</v>
      </c>
      <c r="B359">
        <f t="shared" si="33"/>
        <v>355</v>
      </c>
      <c r="C359" s="5">
        <f t="shared" si="30"/>
        <v>334971.618765602</v>
      </c>
      <c r="D359" s="5">
        <f t="shared" si="35"/>
        <v>0</v>
      </c>
      <c r="E359" s="4">
        <f t="shared" si="34"/>
        <v>334971.618765602</v>
      </c>
      <c r="F359" s="5">
        <f>IF(C359=0,0,IF(I358+G359&lt;=Summary!$B$20,'Loan Sch - No Offset'!I358+G359,Summary!$B$20))</f>
        <v>628.21560806781815</v>
      </c>
      <c r="G359" s="4">
        <f>IF(E359&lt;=0,0,E359*Summary!$B$7/Summary!$B$10)</f>
        <v>257.02629978360613</v>
      </c>
      <c r="H359" s="5">
        <f t="shared" si="31"/>
        <v>371.18930828421202</v>
      </c>
      <c r="I359" s="5">
        <f t="shared" si="32"/>
        <v>334600.4294573178</v>
      </c>
    </row>
    <row r="360" spans="1:9" x14ac:dyDescent="0.25">
      <c r="A360">
        <v>356</v>
      </c>
      <c r="B360">
        <f t="shared" si="33"/>
        <v>356</v>
      </c>
      <c r="C360" s="5">
        <f t="shared" si="30"/>
        <v>334600.4294573178</v>
      </c>
      <c r="D360" s="5">
        <f t="shared" si="35"/>
        <v>0</v>
      </c>
      <c r="E360" s="4">
        <f t="shared" si="34"/>
        <v>334600.4294573178</v>
      </c>
      <c r="F360" s="5">
        <f>IF(C360=0,0,IF(I359+G360&lt;=Summary!$B$20,'Loan Sch - No Offset'!I359+G360,Summary!$B$20))</f>
        <v>628.21560806781815</v>
      </c>
      <c r="G360" s="4">
        <f>IF(E360&lt;=0,0,E360*Summary!$B$7/Summary!$B$10)</f>
        <v>256.7414833720573</v>
      </c>
      <c r="H360" s="5">
        <f t="shared" si="31"/>
        <v>371.47412469576085</v>
      </c>
      <c r="I360" s="5">
        <f t="shared" si="32"/>
        <v>334228.95533262205</v>
      </c>
    </row>
    <row r="361" spans="1:9" x14ac:dyDescent="0.25">
      <c r="A361">
        <v>357</v>
      </c>
      <c r="B361">
        <f t="shared" si="33"/>
        <v>357</v>
      </c>
      <c r="C361" s="5">
        <f t="shared" si="30"/>
        <v>334228.95533262205</v>
      </c>
      <c r="D361" s="5">
        <f t="shared" si="35"/>
        <v>0</v>
      </c>
      <c r="E361" s="4">
        <f t="shared" si="34"/>
        <v>334228.95533262205</v>
      </c>
      <c r="F361" s="5">
        <f>IF(C361=0,0,IF(I360+G361&lt;=Summary!$B$20,'Loan Sch - No Offset'!I360+G361,Summary!$B$20))</f>
        <v>628.21560806781815</v>
      </c>
      <c r="G361" s="4">
        <f>IF(E361&lt;=0,0,E361*Summary!$B$7/Summary!$B$10)</f>
        <v>256.456448418685</v>
      </c>
      <c r="H361" s="5">
        <f t="shared" si="31"/>
        <v>371.75915964913315</v>
      </c>
      <c r="I361" s="5">
        <f t="shared" si="32"/>
        <v>333857.19617297291</v>
      </c>
    </row>
    <row r="362" spans="1:9" x14ac:dyDescent="0.25">
      <c r="A362">
        <v>358</v>
      </c>
      <c r="B362">
        <f t="shared" si="33"/>
        <v>358</v>
      </c>
      <c r="C362" s="5">
        <f t="shared" si="30"/>
        <v>333857.19617297291</v>
      </c>
      <c r="D362" s="5">
        <f t="shared" si="35"/>
        <v>0</v>
      </c>
      <c r="E362" s="4">
        <f t="shared" si="34"/>
        <v>333857.19617297291</v>
      </c>
      <c r="F362" s="5">
        <f>IF(C362=0,0,IF(I361+G362&lt;=Summary!$B$20,'Loan Sch - No Offset'!I361+G362,Summary!$B$20))</f>
        <v>628.21560806781815</v>
      </c>
      <c r="G362" s="4">
        <f>IF(E362&lt;=0,0,E362*Summary!$B$7/Summary!$B$10)</f>
        <v>256.17119475580034</v>
      </c>
      <c r="H362" s="5">
        <f t="shared" si="31"/>
        <v>372.04441331201781</v>
      </c>
      <c r="I362" s="5">
        <f t="shared" si="32"/>
        <v>333485.15175966092</v>
      </c>
    </row>
    <row r="363" spans="1:9" x14ac:dyDescent="0.25">
      <c r="A363">
        <v>359</v>
      </c>
      <c r="B363">
        <f t="shared" si="33"/>
        <v>359</v>
      </c>
      <c r="C363" s="5">
        <f t="shared" si="30"/>
        <v>333485.15175966092</v>
      </c>
      <c r="D363" s="5">
        <f t="shared" si="35"/>
        <v>0</v>
      </c>
      <c r="E363" s="4">
        <f t="shared" si="34"/>
        <v>333485.15175966092</v>
      </c>
      <c r="F363" s="5">
        <f>IF(C363=0,0,IF(I362+G363&lt;=Summary!$B$20,'Loan Sch - No Offset'!I362+G363,Summary!$B$20))</f>
        <v>628.21560806781815</v>
      </c>
      <c r="G363" s="4">
        <f>IF(E363&lt;=0,0,E363*Summary!$B$7/Summary!$B$10)</f>
        <v>255.88572221558596</v>
      </c>
      <c r="H363" s="5">
        <f t="shared" si="31"/>
        <v>372.32988585223222</v>
      </c>
      <c r="I363" s="5">
        <f t="shared" si="32"/>
        <v>333112.82187380869</v>
      </c>
    </row>
    <row r="364" spans="1:9" x14ac:dyDescent="0.25">
      <c r="A364">
        <v>360</v>
      </c>
      <c r="B364">
        <f t="shared" si="33"/>
        <v>360</v>
      </c>
      <c r="C364" s="5">
        <f t="shared" si="30"/>
        <v>333112.82187380869</v>
      </c>
      <c r="D364" s="5">
        <f t="shared" si="35"/>
        <v>0</v>
      </c>
      <c r="E364" s="4">
        <f t="shared" si="34"/>
        <v>333112.82187380869</v>
      </c>
      <c r="F364" s="5">
        <f>IF(C364=0,0,IF(I363+G364&lt;=Summary!$B$20,'Loan Sch - No Offset'!I363+G364,Summary!$B$20))</f>
        <v>628.21560806781815</v>
      </c>
      <c r="G364" s="4">
        <f>IF(E364&lt;=0,0,E364*Summary!$B$7/Summary!$B$10)</f>
        <v>255.60003063009552</v>
      </c>
      <c r="H364" s="5">
        <f t="shared" si="31"/>
        <v>372.61557743772266</v>
      </c>
      <c r="I364" s="5">
        <f t="shared" si="32"/>
        <v>332740.20629637095</v>
      </c>
    </row>
    <row r="365" spans="1:9" x14ac:dyDescent="0.25">
      <c r="A365">
        <v>361</v>
      </c>
      <c r="B365">
        <f t="shared" si="33"/>
        <v>361</v>
      </c>
      <c r="C365" s="5">
        <f t="shared" si="30"/>
        <v>332740.20629637095</v>
      </c>
      <c r="D365" s="5">
        <f t="shared" si="35"/>
        <v>0</v>
      </c>
      <c r="E365" s="4">
        <f t="shared" si="34"/>
        <v>332740.20629637095</v>
      </c>
      <c r="F365" s="5">
        <f>IF(C365=0,0,IF(I364+G365&lt;=Summary!$B$20,'Loan Sch - No Offset'!I364+G365,Summary!$B$20))</f>
        <v>628.21560806781815</v>
      </c>
      <c r="G365" s="4">
        <f>IF(E365&lt;=0,0,E365*Summary!$B$7/Summary!$B$10)</f>
        <v>255.31411983125386</v>
      </c>
      <c r="H365" s="5">
        <f t="shared" si="31"/>
        <v>372.90148823656432</v>
      </c>
      <c r="I365" s="5">
        <f t="shared" si="32"/>
        <v>332367.30480813439</v>
      </c>
    </row>
    <row r="366" spans="1:9" x14ac:dyDescent="0.25">
      <c r="A366">
        <v>362</v>
      </c>
      <c r="B366">
        <f t="shared" si="33"/>
        <v>362</v>
      </c>
      <c r="C366" s="5">
        <f t="shared" si="30"/>
        <v>332367.30480813439</v>
      </c>
      <c r="D366" s="5">
        <f t="shared" si="35"/>
        <v>0</v>
      </c>
      <c r="E366" s="4">
        <f t="shared" si="34"/>
        <v>332367.30480813439</v>
      </c>
      <c r="F366" s="5">
        <f>IF(C366=0,0,IF(I365+G366&lt;=Summary!$B$20,'Loan Sch - No Offset'!I365+G366,Summary!$B$20))</f>
        <v>628.21560806781815</v>
      </c>
      <c r="G366" s="4">
        <f>IF(E366&lt;=0,0,E366*Summary!$B$7/Summary!$B$10)</f>
        <v>255.02798965085697</v>
      </c>
      <c r="H366" s="5">
        <f t="shared" si="31"/>
        <v>373.18761841696119</v>
      </c>
      <c r="I366" s="5">
        <f t="shared" si="32"/>
        <v>331994.11718971742</v>
      </c>
    </row>
    <row r="367" spans="1:9" x14ac:dyDescent="0.25">
      <c r="A367">
        <v>363</v>
      </c>
      <c r="B367">
        <f t="shared" si="33"/>
        <v>363</v>
      </c>
      <c r="C367" s="5">
        <f t="shared" si="30"/>
        <v>331994.11718971742</v>
      </c>
      <c r="D367" s="5">
        <f t="shared" si="35"/>
        <v>0</v>
      </c>
      <c r="E367" s="4">
        <f t="shared" si="34"/>
        <v>331994.11718971742</v>
      </c>
      <c r="F367" s="5">
        <f>IF(C367=0,0,IF(I366+G367&lt;=Summary!$B$20,'Loan Sch - No Offset'!I366+G367,Summary!$B$20))</f>
        <v>628.21560806781815</v>
      </c>
      <c r="G367" s="4">
        <f>IF(E367&lt;=0,0,E367*Summary!$B$7/Summary!$B$10)</f>
        <v>254.74163992057163</v>
      </c>
      <c r="H367" s="5">
        <f t="shared" si="31"/>
        <v>373.47396814724652</v>
      </c>
      <c r="I367" s="5">
        <f t="shared" si="32"/>
        <v>331620.64322157018</v>
      </c>
    </row>
    <row r="368" spans="1:9" x14ac:dyDescent="0.25">
      <c r="A368">
        <v>364</v>
      </c>
      <c r="B368">
        <f t="shared" si="33"/>
        <v>364</v>
      </c>
      <c r="C368" s="5">
        <f t="shared" si="30"/>
        <v>331620.64322157018</v>
      </c>
      <c r="D368" s="5">
        <f t="shared" si="35"/>
        <v>0</v>
      </c>
      <c r="E368" s="4">
        <f t="shared" si="34"/>
        <v>331620.64322157018</v>
      </c>
      <c r="F368" s="5">
        <f>IF(C368=0,0,IF(I367+G368&lt;=Summary!$B$20,'Loan Sch - No Offset'!I367+G368,Summary!$B$20))</f>
        <v>628.21560806781815</v>
      </c>
      <c r="G368" s="4">
        <f>IF(E368&lt;=0,0,E368*Summary!$B$7/Summary!$B$10)</f>
        <v>254.45507047193556</v>
      </c>
      <c r="H368" s="5">
        <f t="shared" si="31"/>
        <v>373.76053759588262</v>
      </c>
      <c r="I368" s="5">
        <f t="shared" si="32"/>
        <v>331246.88268397428</v>
      </c>
    </row>
    <row r="369" spans="1:9" x14ac:dyDescent="0.25">
      <c r="A369">
        <v>365</v>
      </c>
      <c r="B369">
        <f t="shared" si="33"/>
        <v>365</v>
      </c>
      <c r="C369" s="5">
        <f t="shared" si="30"/>
        <v>331246.88268397428</v>
      </c>
      <c r="D369" s="5">
        <f t="shared" si="35"/>
        <v>0</v>
      </c>
      <c r="E369" s="4">
        <f t="shared" si="34"/>
        <v>331246.88268397428</v>
      </c>
      <c r="F369" s="5">
        <f>IF(C369=0,0,IF(I368+G369&lt;=Summary!$B$20,'Loan Sch - No Offset'!I368+G369,Summary!$B$20))</f>
        <v>628.21560806781815</v>
      </c>
      <c r="G369" s="4">
        <f>IF(E369&lt;=0,0,E369*Summary!$B$7/Summary!$B$10)</f>
        <v>254.16828113635717</v>
      </c>
      <c r="H369" s="5">
        <f t="shared" si="31"/>
        <v>374.04732693146099</v>
      </c>
      <c r="I369" s="5">
        <f t="shared" si="32"/>
        <v>330872.83535704284</v>
      </c>
    </row>
    <row r="370" spans="1:9" x14ac:dyDescent="0.25">
      <c r="A370">
        <v>366</v>
      </c>
      <c r="B370">
        <f t="shared" si="33"/>
        <v>366</v>
      </c>
      <c r="C370" s="5">
        <f t="shared" si="30"/>
        <v>330872.83535704284</v>
      </c>
      <c r="D370" s="5">
        <f t="shared" si="35"/>
        <v>0</v>
      </c>
      <c r="E370" s="4">
        <f t="shared" si="34"/>
        <v>330872.83535704284</v>
      </c>
      <c r="F370" s="5">
        <f>IF(C370=0,0,IF(I369+G370&lt;=Summary!$B$20,'Loan Sch - No Offset'!I369+G370,Summary!$B$20))</f>
        <v>628.21560806781815</v>
      </c>
      <c r="G370" s="4">
        <f>IF(E370&lt;=0,0,E370*Summary!$B$7/Summary!$B$10)</f>
        <v>253.88127174511555</v>
      </c>
      <c r="H370" s="5">
        <f t="shared" si="31"/>
        <v>374.3343363227026</v>
      </c>
      <c r="I370" s="5">
        <f t="shared" si="32"/>
        <v>330498.50102072017</v>
      </c>
    </row>
    <row r="371" spans="1:9" x14ac:dyDescent="0.25">
      <c r="A371">
        <v>367</v>
      </c>
      <c r="B371">
        <f t="shared" si="33"/>
        <v>367</v>
      </c>
      <c r="C371" s="5">
        <f t="shared" si="30"/>
        <v>330498.50102072017</v>
      </c>
      <c r="D371" s="5">
        <f t="shared" si="35"/>
        <v>0</v>
      </c>
      <c r="E371" s="4">
        <f t="shared" si="34"/>
        <v>330498.50102072017</v>
      </c>
      <c r="F371" s="5">
        <f>IF(C371=0,0,IF(I370+G371&lt;=Summary!$B$20,'Loan Sch - No Offset'!I370+G371,Summary!$B$20))</f>
        <v>628.21560806781815</v>
      </c>
      <c r="G371" s="4">
        <f>IF(E371&lt;=0,0,E371*Summary!$B$7/Summary!$B$10)</f>
        <v>253.59404212936028</v>
      </c>
      <c r="H371" s="5">
        <f t="shared" si="31"/>
        <v>374.62156593845788</v>
      </c>
      <c r="I371" s="5">
        <f t="shared" si="32"/>
        <v>330123.87945478171</v>
      </c>
    </row>
    <row r="372" spans="1:9" x14ac:dyDescent="0.25">
      <c r="A372">
        <v>368</v>
      </c>
      <c r="B372">
        <f t="shared" si="33"/>
        <v>368</v>
      </c>
      <c r="C372" s="5">
        <f t="shared" si="30"/>
        <v>330123.87945478171</v>
      </c>
      <c r="D372" s="5">
        <f t="shared" si="35"/>
        <v>0</v>
      </c>
      <c r="E372" s="4">
        <f t="shared" si="34"/>
        <v>330123.87945478171</v>
      </c>
      <c r="F372" s="5">
        <f>IF(C372=0,0,IF(I371+G372&lt;=Summary!$B$20,'Loan Sch - No Offset'!I371+G372,Summary!$B$20))</f>
        <v>628.21560806781815</v>
      </c>
      <c r="G372" s="4">
        <f>IF(E372&lt;=0,0,E372*Summary!$B$7/Summary!$B$10)</f>
        <v>253.30659212011136</v>
      </c>
      <c r="H372" s="5">
        <f t="shared" si="31"/>
        <v>374.90901594770679</v>
      </c>
      <c r="I372" s="5">
        <f t="shared" si="32"/>
        <v>329748.97043883399</v>
      </c>
    </row>
    <row r="373" spans="1:9" x14ac:dyDescent="0.25">
      <c r="A373">
        <v>369</v>
      </c>
      <c r="B373">
        <f t="shared" si="33"/>
        <v>369</v>
      </c>
      <c r="C373" s="5">
        <f t="shared" ref="C373:C436" si="36">I372</f>
        <v>329748.97043883399</v>
      </c>
      <c r="D373" s="5">
        <f t="shared" si="35"/>
        <v>0</v>
      </c>
      <c r="E373" s="4">
        <f t="shared" si="34"/>
        <v>329748.97043883399</v>
      </c>
      <c r="F373" s="5">
        <f>IF(C373=0,0,IF(I372+G373&lt;=Summary!$B$20,'Loan Sch - No Offset'!I372+G373,Summary!$B$20))</f>
        <v>628.21560806781815</v>
      </c>
      <c r="G373" s="4">
        <f>IF(E373&lt;=0,0,E373*Summary!$B$7/Summary!$B$10)</f>
        <v>253.01892154825916</v>
      </c>
      <c r="H373" s="5">
        <f t="shared" ref="H373:H436" si="37">F373-G373</f>
        <v>375.19668651955897</v>
      </c>
      <c r="I373" s="5">
        <f t="shared" ref="I373:I436" si="38">IF(ROUND(C373-H373,0)=0,0,C373-H373)</f>
        <v>329373.77375231445</v>
      </c>
    </row>
    <row r="374" spans="1:9" x14ac:dyDescent="0.25">
      <c r="A374">
        <v>370</v>
      </c>
      <c r="B374">
        <f t="shared" si="33"/>
        <v>370</v>
      </c>
      <c r="C374" s="5">
        <f t="shared" si="36"/>
        <v>329373.77375231445</v>
      </c>
      <c r="D374" s="5">
        <f t="shared" si="35"/>
        <v>0</v>
      </c>
      <c r="E374" s="4">
        <f t="shared" si="34"/>
        <v>329373.77375231445</v>
      </c>
      <c r="F374" s="5">
        <f>IF(C374=0,0,IF(I373+G374&lt;=Summary!$B$20,'Loan Sch - No Offset'!I373+G374,Summary!$B$20))</f>
        <v>628.21560806781815</v>
      </c>
      <c r="G374" s="4">
        <f>IF(E374&lt;=0,0,E374*Summary!$B$7/Summary!$B$10)</f>
        <v>252.73103024456435</v>
      </c>
      <c r="H374" s="5">
        <f t="shared" si="37"/>
        <v>375.4845778232538</v>
      </c>
      <c r="I374" s="5">
        <f t="shared" si="38"/>
        <v>328998.28917449119</v>
      </c>
    </row>
    <row r="375" spans="1:9" x14ac:dyDescent="0.25">
      <c r="A375">
        <v>371</v>
      </c>
      <c r="B375">
        <f t="shared" si="33"/>
        <v>371</v>
      </c>
      <c r="C375" s="5">
        <f t="shared" si="36"/>
        <v>328998.28917449119</v>
      </c>
      <c r="D375" s="5">
        <f t="shared" si="35"/>
        <v>0</v>
      </c>
      <c r="E375" s="4">
        <f t="shared" si="34"/>
        <v>328998.28917449119</v>
      </c>
      <c r="F375" s="5">
        <f>IF(C375=0,0,IF(I374+G375&lt;=Summary!$B$20,'Loan Sch - No Offset'!I374+G375,Summary!$B$20))</f>
        <v>628.21560806781815</v>
      </c>
      <c r="G375" s="4">
        <f>IF(E375&lt;=0,0,E375*Summary!$B$7/Summary!$B$10)</f>
        <v>252.44291803965766</v>
      </c>
      <c r="H375" s="5">
        <f t="shared" si="37"/>
        <v>375.77269002816047</v>
      </c>
      <c r="I375" s="5">
        <f t="shared" si="38"/>
        <v>328622.51648446301</v>
      </c>
    </row>
    <row r="376" spans="1:9" x14ac:dyDescent="0.25">
      <c r="A376">
        <v>372</v>
      </c>
      <c r="B376">
        <f t="shared" si="33"/>
        <v>372</v>
      </c>
      <c r="C376" s="5">
        <f t="shared" si="36"/>
        <v>328622.51648446301</v>
      </c>
      <c r="D376" s="5">
        <f t="shared" si="35"/>
        <v>0</v>
      </c>
      <c r="E376" s="4">
        <f t="shared" si="34"/>
        <v>328622.51648446301</v>
      </c>
      <c r="F376" s="5">
        <f>IF(C376=0,0,IF(I375+G376&lt;=Summary!$B$20,'Loan Sch - No Offset'!I375+G376,Summary!$B$20))</f>
        <v>628.21560806781815</v>
      </c>
      <c r="G376" s="4">
        <f>IF(E376&lt;=0,0,E376*Summary!$B$7/Summary!$B$10)</f>
        <v>252.15458476403987</v>
      </c>
      <c r="H376" s="5">
        <f t="shared" si="37"/>
        <v>376.06102330377826</v>
      </c>
      <c r="I376" s="5">
        <f t="shared" si="38"/>
        <v>328246.45546115923</v>
      </c>
    </row>
    <row r="377" spans="1:9" x14ac:dyDescent="0.25">
      <c r="A377">
        <v>373</v>
      </c>
      <c r="B377">
        <f t="shared" si="33"/>
        <v>373</v>
      </c>
      <c r="C377" s="5">
        <f t="shared" si="36"/>
        <v>328246.45546115923</v>
      </c>
      <c r="D377" s="5">
        <f t="shared" si="35"/>
        <v>0</v>
      </c>
      <c r="E377" s="4">
        <f t="shared" si="34"/>
        <v>328246.45546115923</v>
      </c>
      <c r="F377" s="5">
        <f>IF(C377=0,0,IF(I376+G377&lt;=Summary!$B$20,'Loan Sch - No Offset'!I376+G377,Summary!$B$20))</f>
        <v>628.21560806781815</v>
      </c>
      <c r="G377" s="4">
        <f>IF(E377&lt;=0,0,E377*Summary!$B$7/Summary!$B$10)</f>
        <v>251.86603024808178</v>
      </c>
      <c r="H377" s="5">
        <f t="shared" si="37"/>
        <v>376.3495778197364</v>
      </c>
      <c r="I377" s="5">
        <f t="shared" si="38"/>
        <v>327870.10588333948</v>
      </c>
    </row>
    <row r="378" spans="1:9" x14ac:dyDescent="0.25">
      <c r="A378">
        <v>374</v>
      </c>
      <c r="B378">
        <f t="shared" si="33"/>
        <v>374</v>
      </c>
      <c r="C378" s="5">
        <f t="shared" si="36"/>
        <v>327870.10588333948</v>
      </c>
      <c r="D378" s="5">
        <f t="shared" si="35"/>
        <v>0</v>
      </c>
      <c r="E378" s="4">
        <f t="shared" si="34"/>
        <v>327870.10588333948</v>
      </c>
      <c r="F378" s="5">
        <f>IF(C378=0,0,IF(I377+G378&lt;=Summary!$B$20,'Loan Sch - No Offset'!I377+G378,Summary!$B$20))</f>
        <v>628.21560806781815</v>
      </c>
      <c r="G378" s="4">
        <f>IF(E378&lt;=0,0,E378*Summary!$B$7/Summary!$B$10)</f>
        <v>251.57725432202395</v>
      </c>
      <c r="H378" s="5">
        <f t="shared" si="37"/>
        <v>376.63835374579423</v>
      </c>
      <c r="I378" s="5">
        <f t="shared" si="38"/>
        <v>327493.46752959368</v>
      </c>
    </row>
    <row r="379" spans="1:9" x14ac:dyDescent="0.25">
      <c r="A379">
        <v>375</v>
      </c>
      <c r="B379">
        <f t="shared" si="33"/>
        <v>375</v>
      </c>
      <c r="C379" s="5">
        <f t="shared" si="36"/>
        <v>327493.46752959368</v>
      </c>
      <c r="D379" s="5">
        <f t="shared" si="35"/>
        <v>0</v>
      </c>
      <c r="E379" s="4">
        <f t="shared" si="34"/>
        <v>327493.46752959368</v>
      </c>
      <c r="F379" s="5">
        <f>IF(C379=0,0,IF(I378+G379&lt;=Summary!$B$20,'Loan Sch - No Offset'!I378+G379,Summary!$B$20))</f>
        <v>628.21560806781815</v>
      </c>
      <c r="G379" s="4">
        <f>IF(E379&lt;=0,0,E379*Summary!$B$7/Summary!$B$10)</f>
        <v>251.28825681597667</v>
      </c>
      <c r="H379" s="5">
        <f t="shared" si="37"/>
        <v>376.92735125184151</v>
      </c>
      <c r="I379" s="5">
        <f t="shared" si="38"/>
        <v>327116.54017834185</v>
      </c>
    </row>
    <row r="380" spans="1:9" x14ac:dyDescent="0.25">
      <c r="A380">
        <v>376</v>
      </c>
      <c r="B380">
        <f t="shared" si="33"/>
        <v>376</v>
      </c>
      <c r="C380" s="5">
        <f t="shared" si="36"/>
        <v>327116.54017834185</v>
      </c>
      <c r="D380" s="5">
        <f t="shared" si="35"/>
        <v>0</v>
      </c>
      <c r="E380" s="4">
        <f t="shared" si="34"/>
        <v>327116.54017834185</v>
      </c>
      <c r="F380" s="5">
        <f>IF(C380=0,0,IF(I379+G380&lt;=Summary!$B$20,'Loan Sch - No Offset'!I379+G380,Summary!$B$20))</f>
        <v>628.21560806781815</v>
      </c>
      <c r="G380" s="4">
        <f>IF(E380&lt;=0,0,E380*Summary!$B$7/Summary!$B$10)</f>
        <v>250.99903755992</v>
      </c>
      <c r="H380" s="5">
        <f t="shared" si="37"/>
        <v>377.21657050789815</v>
      </c>
      <c r="I380" s="5">
        <f t="shared" si="38"/>
        <v>326739.32360783394</v>
      </c>
    </row>
    <row r="381" spans="1:9" x14ac:dyDescent="0.25">
      <c r="A381">
        <v>377</v>
      </c>
      <c r="B381">
        <f t="shared" si="33"/>
        <v>377</v>
      </c>
      <c r="C381" s="5">
        <f t="shared" si="36"/>
        <v>326739.32360783394</v>
      </c>
      <c r="D381" s="5">
        <f t="shared" si="35"/>
        <v>0</v>
      </c>
      <c r="E381" s="4">
        <f t="shared" si="34"/>
        <v>326739.32360783394</v>
      </c>
      <c r="F381" s="5">
        <f>IF(C381=0,0,IF(I380+G381&lt;=Summary!$B$20,'Loan Sch - No Offset'!I380+G381,Summary!$B$20))</f>
        <v>628.21560806781815</v>
      </c>
      <c r="G381" s="4">
        <f>IF(E381&lt;=0,0,E381*Summary!$B$7/Summary!$B$10)</f>
        <v>250.70959638370334</v>
      </c>
      <c r="H381" s="5">
        <f t="shared" si="37"/>
        <v>377.50601168411481</v>
      </c>
      <c r="I381" s="5">
        <f t="shared" si="38"/>
        <v>326361.81759614981</v>
      </c>
    </row>
    <row r="382" spans="1:9" x14ac:dyDescent="0.25">
      <c r="A382">
        <v>378</v>
      </c>
      <c r="B382">
        <f t="shared" si="33"/>
        <v>378</v>
      </c>
      <c r="C382" s="5">
        <f t="shared" si="36"/>
        <v>326361.81759614981</v>
      </c>
      <c r="D382" s="5">
        <f t="shared" si="35"/>
        <v>0</v>
      </c>
      <c r="E382" s="4">
        <f t="shared" si="34"/>
        <v>326361.81759614981</v>
      </c>
      <c r="F382" s="5">
        <f>IF(C382=0,0,IF(I381+G382&lt;=Summary!$B$20,'Loan Sch - No Offset'!I381+G382,Summary!$B$20))</f>
        <v>628.21560806781815</v>
      </c>
      <c r="G382" s="4">
        <f>IF(E382&lt;=0,0,E382*Summary!$B$7/Summary!$B$10)</f>
        <v>250.4199331170457</v>
      </c>
      <c r="H382" s="5">
        <f t="shared" si="37"/>
        <v>377.79567495077242</v>
      </c>
      <c r="I382" s="5">
        <f t="shared" si="38"/>
        <v>325984.02192119905</v>
      </c>
    </row>
    <row r="383" spans="1:9" x14ac:dyDescent="0.25">
      <c r="A383">
        <v>379</v>
      </c>
      <c r="B383">
        <f t="shared" si="33"/>
        <v>379</v>
      </c>
      <c r="C383" s="5">
        <f t="shared" si="36"/>
        <v>325984.02192119905</v>
      </c>
      <c r="D383" s="5">
        <f t="shared" si="35"/>
        <v>0</v>
      </c>
      <c r="E383" s="4">
        <f t="shared" si="34"/>
        <v>325984.02192119905</v>
      </c>
      <c r="F383" s="5">
        <f>IF(C383=0,0,IF(I382+G383&lt;=Summary!$B$20,'Loan Sch - No Offset'!I382+G383,Summary!$B$20))</f>
        <v>628.21560806781815</v>
      </c>
      <c r="G383" s="4">
        <f>IF(E383&lt;=0,0,E383*Summary!$B$7/Summary!$B$10)</f>
        <v>250.13004758953542</v>
      </c>
      <c r="H383" s="5">
        <f t="shared" si="37"/>
        <v>378.08556047828273</v>
      </c>
      <c r="I383" s="5">
        <f t="shared" si="38"/>
        <v>325605.93636072078</v>
      </c>
    </row>
    <row r="384" spans="1:9" x14ac:dyDescent="0.25">
      <c r="A384">
        <v>380</v>
      </c>
      <c r="B384">
        <f t="shared" si="33"/>
        <v>380</v>
      </c>
      <c r="C384" s="5">
        <f t="shared" si="36"/>
        <v>325605.93636072078</v>
      </c>
      <c r="D384" s="5">
        <f t="shared" si="35"/>
        <v>0</v>
      </c>
      <c r="E384" s="4">
        <f t="shared" si="34"/>
        <v>325605.93636072078</v>
      </c>
      <c r="F384" s="5">
        <f>IF(C384=0,0,IF(I383+G384&lt;=Summary!$B$20,'Loan Sch - No Offset'!I383+G384,Summary!$B$20))</f>
        <v>628.21560806781815</v>
      </c>
      <c r="G384" s="4">
        <f>IF(E384&lt;=0,0,E384*Summary!$B$7/Summary!$B$10)</f>
        <v>249.83993963062997</v>
      </c>
      <c r="H384" s="5">
        <f t="shared" si="37"/>
        <v>378.37566843718821</v>
      </c>
      <c r="I384" s="5">
        <f t="shared" si="38"/>
        <v>325227.56069228362</v>
      </c>
    </row>
    <row r="385" spans="1:9" x14ac:dyDescent="0.25">
      <c r="A385">
        <v>381</v>
      </c>
      <c r="B385">
        <f t="shared" si="33"/>
        <v>381</v>
      </c>
      <c r="C385" s="5">
        <f t="shared" si="36"/>
        <v>325227.56069228362</v>
      </c>
      <c r="D385" s="5">
        <f t="shared" si="35"/>
        <v>0</v>
      </c>
      <c r="E385" s="4">
        <f t="shared" si="34"/>
        <v>325227.56069228362</v>
      </c>
      <c r="F385" s="5">
        <f>IF(C385=0,0,IF(I384+G385&lt;=Summary!$B$20,'Loan Sch - No Offset'!I384+G385,Summary!$B$20))</f>
        <v>628.21560806781815</v>
      </c>
      <c r="G385" s="4">
        <f>IF(E385&lt;=0,0,E385*Summary!$B$7/Summary!$B$10)</f>
        <v>249.54960906965607</v>
      </c>
      <c r="H385" s="5">
        <f t="shared" si="37"/>
        <v>378.66599899816208</v>
      </c>
      <c r="I385" s="5">
        <f t="shared" si="38"/>
        <v>324848.89469328546</v>
      </c>
    </row>
    <row r="386" spans="1:9" x14ac:dyDescent="0.25">
      <c r="A386">
        <v>382</v>
      </c>
      <c r="B386">
        <f t="shared" si="33"/>
        <v>382</v>
      </c>
      <c r="C386" s="5">
        <f t="shared" si="36"/>
        <v>324848.89469328546</v>
      </c>
      <c r="D386" s="5">
        <f t="shared" si="35"/>
        <v>0</v>
      </c>
      <c r="E386" s="4">
        <f t="shared" si="34"/>
        <v>324848.89469328546</v>
      </c>
      <c r="F386" s="5">
        <f>IF(C386=0,0,IF(I385+G386&lt;=Summary!$B$20,'Loan Sch - No Offset'!I385+G386,Summary!$B$20))</f>
        <v>628.21560806781815</v>
      </c>
      <c r="G386" s="4">
        <f>IF(E386&lt;=0,0,E386*Summary!$B$7/Summary!$B$10)</f>
        <v>249.2590557358094</v>
      </c>
      <c r="H386" s="5">
        <f t="shared" si="37"/>
        <v>378.95655233200876</v>
      </c>
      <c r="I386" s="5">
        <f t="shared" si="38"/>
        <v>324469.93814095343</v>
      </c>
    </row>
    <row r="387" spans="1:9" x14ac:dyDescent="0.25">
      <c r="A387">
        <v>383</v>
      </c>
      <c r="B387">
        <f t="shared" si="33"/>
        <v>383</v>
      </c>
      <c r="C387" s="5">
        <f t="shared" si="36"/>
        <v>324469.93814095343</v>
      </c>
      <c r="D387" s="5">
        <f t="shared" si="35"/>
        <v>0</v>
      </c>
      <c r="E387" s="4">
        <f t="shared" si="34"/>
        <v>324469.93814095343</v>
      </c>
      <c r="F387" s="5">
        <f>IF(C387=0,0,IF(I386+G387&lt;=Summary!$B$20,'Loan Sch - No Offset'!I386+G387,Summary!$B$20))</f>
        <v>628.21560806781815</v>
      </c>
      <c r="G387" s="4">
        <f>IF(E387&lt;=0,0,E387*Summary!$B$7/Summary!$B$10)</f>
        <v>248.96827945815463</v>
      </c>
      <c r="H387" s="5">
        <f t="shared" si="37"/>
        <v>379.24732860966355</v>
      </c>
      <c r="I387" s="5">
        <f t="shared" si="38"/>
        <v>324090.69081234379</v>
      </c>
    </row>
    <row r="388" spans="1:9" x14ac:dyDescent="0.25">
      <c r="A388">
        <v>384</v>
      </c>
      <c r="B388">
        <f t="shared" si="33"/>
        <v>384</v>
      </c>
      <c r="C388" s="5">
        <f t="shared" si="36"/>
        <v>324090.69081234379</v>
      </c>
      <c r="D388" s="5">
        <f t="shared" si="35"/>
        <v>0</v>
      </c>
      <c r="E388" s="4">
        <f t="shared" si="34"/>
        <v>324090.69081234379</v>
      </c>
      <c r="F388" s="5">
        <f>IF(C388=0,0,IF(I387+G388&lt;=Summary!$B$20,'Loan Sch - No Offset'!I387+G388,Summary!$B$20))</f>
        <v>628.21560806781815</v>
      </c>
      <c r="G388" s="4">
        <f>IF(E388&lt;=0,0,E388*Summary!$B$7/Summary!$B$10)</f>
        <v>248.67728006562533</v>
      </c>
      <c r="H388" s="5">
        <f t="shared" si="37"/>
        <v>379.53832800219283</v>
      </c>
      <c r="I388" s="5">
        <f t="shared" si="38"/>
        <v>323711.15248434158</v>
      </c>
    </row>
    <row r="389" spans="1:9" x14ac:dyDescent="0.25">
      <c r="A389">
        <v>385</v>
      </c>
      <c r="B389">
        <f t="shared" si="33"/>
        <v>385</v>
      </c>
      <c r="C389" s="5">
        <f t="shared" si="36"/>
        <v>323711.15248434158</v>
      </c>
      <c r="D389" s="5">
        <f t="shared" si="35"/>
        <v>0</v>
      </c>
      <c r="E389" s="4">
        <f t="shared" si="34"/>
        <v>323711.15248434158</v>
      </c>
      <c r="F389" s="5">
        <f>IF(C389=0,0,IF(I388+G389&lt;=Summary!$B$20,'Loan Sch - No Offset'!I388+G389,Summary!$B$20))</f>
        <v>628.21560806781815</v>
      </c>
      <c r="G389" s="4">
        <f>IF(E389&lt;=0,0,E389*Summary!$B$7/Summary!$B$10)</f>
        <v>248.38605738702364</v>
      </c>
      <c r="H389" s="5">
        <f t="shared" si="37"/>
        <v>379.82955068079451</v>
      </c>
      <c r="I389" s="5">
        <f t="shared" si="38"/>
        <v>323331.32293366076</v>
      </c>
    </row>
    <row r="390" spans="1:9" x14ac:dyDescent="0.25">
      <c r="A390">
        <v>386</v>
      </c>
      <c r="B390">
        <f t="shared" ref="B390:B453" si="39">IF(C390=0,0,A390)</f>
        <v>386</v>
      </c>
      <c r="C390" s="5">
        <f t="shared" si="36"/>
        <v>323331.32293366076</v>
      </c>
      <c r="D390" s="5">
        <f t="shared" si="35"/>
        <v>0</v>
      </c>
      <c r="E390" s="4">
        <f t="shared" ref="E390:E453" si="40">C390-D390</f>
        <v>323331.32293366076</v>
      </c>
      <c r="F390" s="5">
        <f>IF(C390=0,0,IF(I389+G390&lt;=Summary!$B$20,'Loan Sch - No Offset'!I389+G390,Summary!$B$20))</f>
        <v>628.21560806781815</v>
      </c>
      <c r="G390" s="4">
        <f>IF(E390&lt;=0,0,E390*Summary!$B$7/Summary!$B$10)</f>
        <v>248.09461125102047</v>
      </c>
      <c r="H390" s="5">
        <f t="shared" si="37"/>
        <v>380.12099681679769</v>
      </c>
      <c r="I390" s="5">
        <f t="shared" si="38"/>
        <v>322951.20193684398</v>
      </c>
    </row>
    <row r="391" spans="1:9" x14ac:dyDescent="0.25">
      <c r="A391">
        <v>387</v>
      </c>
      <c r="B391">
        <f t="shared" si="39"/>
        <v>387</v>
      </c>
      <c r="C391" s="5">
        <f t="shared" si="36"/>
        <v>322951.20193684398</v>
      </c>
      <c r="D391" s="5">
        <f t="shared" ref="D391:D454" si="41">IF(C391=0,0,D390)</f>
        <v>0</v>
      </c>
      <c r="E391" s="4">
        <f t="shared" si="40"/>
        <v>322951.20193684398</v>
      </c>
      <c r="F391" s="5">
        <f>IF(C391=0,0,IF(I390+G391&lt;=Summary!$B$20,'Loan Sch - No Offset'!I390+G391,Summary!$B$20))</f>
        <v>628.21560806781815</v>
      </c>
      <c r="G391" s="4">
        <f>IF(E391&lt;=0,0,E391*Summary!$B$7/Summary!$B$10)</f>
        <v>247.80294148615528</v>
      </c>
      <c r="H391" s="5">
        <f t="shared" si="37"/>
        <v>380.41266658166285</v>
      </c>
      <c r="I391" s="5">
        <f t="shared" si="38"/>
        <v>322570.78927026229</v>
      </c>
    </row>
    <row r="392" spans="1:9" x14ac:dyDescent="0.25">
      <c r="A392">
        <v>388</v>
      </c>
      <c r="B392">
        <f t="shared" si="39"/>
        <v>388</v>
      </c>
      <c r="C392" s="5">
        <f t="shared" si="36"/>
        <v>322570.78927026229</v>
      </c>
      <c r="D392" s="5">
        <f t="shared" si="41"/>
        <v>0</v>
      </c>
      <c r="E392" s="4">
        <f t="shared" si="40"/>
        <v>322570.78927026229</v>
      </c>
      <c r="F392" s="5">
        <f>IF(C392=0,0,IF(I391+G392&lt;=Summary!$B$20,'Loan Sch - No Offset'!I391+G392,Summary!$B$20))</f>
        <v>628.21560806781815</v>
      </c>
      <c r="G392" s="4">
        <f>IF(E392&lt;=0,0,E392*Summary!$B$7/Summary!$B$10)</f>
        <v>247.51104792083586</v>
      </c>
      <c r="H392" s="5">
        <f t="shared" si="37"/>
        <v>380.70456014698232</v>
      </c>
      <c r="I392" s="5">
        <f t="shared" si="38"/>
        <v>322190.08471011533</v>
      </c>
    </row>
    <row r="393" spans="1:9" x14ac:dyDescent="0.25">
      <c r="A393">
        <v>389</v>
      </c>
      <c r="B393">
        <f t="shared" si="39"/>
        <v>389</v>
      </c>
      <c r="C393" s="5">
        <f t="shared" si="36"/>
        <v>322190.08471011533</v>
      </c>
      <c r="D393" s="5">
        <f t="shared" si="41"/>
        <v>0</v>
      </c>
      <c r="E393" s="4">
        <f t="shared" si="40"/>
        <v>322190.08471011533</v>
      </c>
      <c r="F393" s="5">
        <f>IF(C393=0,0,IF(I392+G393&lt;=Summary!$B$20,'Loan Sch - No Offset'!I392+G393,Summary!$B$20))</f>
        <v>628.21560806781815</v>
      </c>
      <c r="G393" s="4">
        <f>IF(E393&lt;=0,0,E393*Summary!$B$7/Summary!$B$10)</f>
        <v>247.21893038333849</v>
      </c>
      <c r="H393" s="5">
        <f t="shared" si="37"/>
        <v>380.99667768447966</v>
      </c>
      <c r="I393" s="5">
        <f t="shared" si="38"/>
        <v>321809.08803243085</v>
      </c>
    </row>
    <row r="394" spans="1:9" x14ac:dyDescent="0.25">
      <c r="A394">
        <v>390</v>
      </c>
      <c r="B394">
        <f t="shared" si="39"/>
        <v>390</v>
      </c>
      <c r="C394" s="5">
        <f t="shared" si="36"/>
        <v>321809.08803243085</v>
      </c>
      <c r="D394" s="5">
        <f t="shared" si="41"/>
        <v>0</v>
      </c>
      <c r="E394" s="4">
        <f t="shared" si="40"/>
        <v>321809.08803243085</v>
      </c>
      <c r="F394" s="5">
        <f>IF(C394=0,0,IF(I393+G394&lt;=Summary!$B$20,'Loan Sch - No Offset'!I393+G394,Summary!$B$20))</f>
        <v>628.21560806781815</v>
      </c>
      <c r="G394" s="4">
        <f>IF(E394&lt;=0,0,E394*Summary!$B$7/Summary!$B$10)</f>
        <v>246.9265887018075</v>
      </c>
      <c r="H394" s="5">
        <f t="shared" si="37"/>
        <v>381.28901936601062</v>
      </c>
      <c r="I394" s="5">
        <f t="shared" si="38"/>
        <v>321427.79901306482</v>
      </c>
    </row>
    <row r="395" spans="1:9" x14ac:dyDescent="0.25">
      <c r="A395">
        <v>391</v>
      </c>
      <c r="B395">
        <f t="shared" si="39"/>
        <v>391</v>
      </c>
      <c r="C395" s="5">
        <f t="shared" si="36"/>
        <v>321427.79901306482</v>
      </c>
      <c r="D395" s="5">
        <f t="shared" si="41"/>
        <v>0</v>
      </c>
      <c r="E395" s="4">
        <f t="shared" si="40"/>
        <v>321427.79901306482</v>
      </c>
      <c r="F395" s="5">
        <f>IF(C395=0,0,IF(I394+G395&lt;=Summary!$B$20,'Loan Sch - No Offset'!I394+G395,Summary!$B$20))</f>
        <v>628.21560806781815</v>
      </c>
      <c r="G395" s="4">
        <f>IF(E395&lt;=0,0,E395*Summary!$B$7/Summary!$B$10)</f>
        <v>246.63402270425547</v>
      </c>
      <c r="H395" s="5">
        <f t="shared" si="37"/>
        <v>381.58158536356268</v>
      </c>
      <c r="I395" s="5">
        <f t="shared" si="38"/>
        <v>321046.21742770128</v>
      </c>
    </row>
    <row r="396" spans="1:9" x14ac:dyDescent="0.25">
      <c r="A396">
        <v>392</v>
      </c>
      <c r="B396">
        <f t="shared" si="39"/>
        <v>392</v>
      </c>
      <c r="C396" s="5">
        <f t="shared" si="36"/>
        <v>321046.21742770128</v>
      </c>
      <c r="D396" s="5">
        <f t="shared" si="41"/>
        <v>0</v>
      </c>
      <c r="E396" s="4">
        <f t="shared" si="40"/>
        <v>321046.21742770128</v>
      </c>
      <c r="F396" s="5">
        <f>IF(C396=0,0,IF(I395+G396&lt;=Summary!$B$20,'Loan Sch - No Offset'!I395+G396,Summary!$B$20))</f>
        <v>628.21560806781815</v>
      </c>
      <c r="G396" s="4">
        <f>IF(E396&lt;=0,0,E396*Summary!$B$7/Summary!$B$10)</f>
        <v>246.34123221856311</v>
      </c>
      <c r="H396" s="5">
        <f t="shared" si="37"/>
        <v>381.87437584925505</v>
      </c>
      <c r="I396" s="5">
        <f t="shared" si="38"/>
        <v>320664.34305185202</v>
      </c>
    </row>
    <row r="397" spans="1:9" x14ac:dyDescent="0.25">
      <c r="A397">
        <v>393</v>
      </c>
      <c r="B397">
        <f t="shared" si="39"/>
        <v>393</v>
      </c>
      <c r="C397" s="5">
        <f t="shared" si="36"/>
        <v>320664.34305185202</v>
      </c>
      <c r="D397" s="5">
        <f t="shared" si="41"/>
        <v>0</v>
      </c>
      <c r="E397" s="4">
        <f t="shared" si="40"/>
        <v>320664.34305185202</v>
      </c>
      <c r="F397" s="5">
        <f>IF(C397=0,0,IF(I396+G397&lt;=Summary!$B$20,'Loan Sch - No Offset'!I396+G397,Summary!$B$20))</f>
        <v>628.21560806781815</v>
      </c>
      <c r="G397" s="4">
        <f>IF(E397&lt;=0,0,E397*Summary!$B$7/Summary!$B$10)</f>
        <v>246.04821707247874</v>
      </c>
      <c r="H397" s="5">
        <f t="shared" si="37"/>
        <v>382.16739099533942</v>
      </c>
      <c r="I397" s="5">
        <f t="shared" si="38"/>
        <v>320282.17566085665</v>
      </c>
    </row>
    <row r="398" spans="1:9" x14ac:dyDescent="0.25">
      <c r="A398">
        <v>394</v>
      </c>
      <c r="B398">
        <f t="shared" si="39"/>
        <v>394</v>
      </c>
      <c r="C398" s="5">
        <f t="shared" si="36"/>
        <v>320282.17566085665</v>
      </c>
      <c r="D398" s="5">
        <f t="shared" si="41"/>
        <v>0</v>
      </c>
      <c r="E398" s="4">
        <f t="shared" si="40"/>
        <v>320282.17566085665</v>
      </c>
      <c r="F398" s="5">
        <f>IF(C398=0,0,IF(I397+G398&lt;=Summary!$B$20,'Loan Sch - No Offset'!I397+G398,Summary!$B$20))</f>
        <v>628.21560806781815</v>
      </c>
      <c r="G398" s="4">
        <f>IF(E398&lt;=0,0,E398*Summary!$B$7/Summary!$B$10)</f>
        <v>245.75497709361886</v>
      </c>
      <c r="H398" s="5">
        <f t="shared" si="37"/>
        <v>382.46063097419926</v>
      </c>
      <c r="I398" s="5">
        <f t="shared" si="38"/>
        <v>319899.71502988244</v>
      </c>
    </row>
    <row r="399" spans="1:9" x14ac:dyDescent="0.25">
      <c r="A399">
        <v>395</v>
      </c>
      <c r="B399">
        <f t="shared" si="39"/>
        <v>395</v>
      </c>
      <c r="C399" s="5">
        <f t="shared" si="36"/>
        <v>319899.71502988244</v>
      </c>
      <c r="D399" s="5">
        <f t="shared" si="41"/>
        <v>0</v>
      </c>
      <c r="E399" s="4">
        <f t="shared" si="40"/>
        <v>319899.71502988244</v>
      </c>
      <c r="F399" s="5">
        <f>IF(C399=0,0,IF(I398+G399&lt;=Summary!$B$20,'Loan Sch - No Offset'!I398+G399,Summary!$B$20))</f>
        <v>628.21560806781815</v>
      </c>
      <c r="G399" s="4">
        <f>IF(E399&lt;=0,0,E399*Summary!$B$7/Summary!$B$10)</f>
        <v>245.46151210946749</v>
      </c>
      <c r="H399" s="5">
        <f t="shared" si="37"/>
        <v>382.75409595835066</v>
      </c>
      <c r="I399" s="5">
        <f t="shared" si="38"/>
        <v>319516.96093392407</v>
      </c>
    </row>
    <row r="400" spans="1:9" x14ac:dyDescent="0.25">
      <c r="A400">
        <v>396</v>
      </c>
      <c r="B400">
        <f t="shared" si="39"/>
        <v>396</v>
      </c>
      <c r="C400" s="5">
        <f t="shared" si="36"/>
        <v>319516.96093392407</v>
      </c>
      <c r="D400" s="5">
        <f t="shared" si="41"/>
        <v>0</v>
      </c>
      <c r="E400" s="4">
        <f t="shared" si="40"/>
        <v>319516.96093392407</v>
      </c>
      <c r="F400" s="5">
        <f>IF(C400=0,0,IF(I399+G400&lt;=Summary!$B$20,'Loan Sch - No Offset'!I399+G400,Summary!$B$20))</f>
        <v>628.21560806781815</v>
      </c>
      <c r="G400" s="4">
        <f>IF(E400&lt;=0,0,E400*Summary!$B$7/Summary!$B$10)</f>
        <v>245.16782194737635</v>
      </c>
      <c r="H400" s="5">
        <f t="shared" si="37"/>
        <v>383.0477861204418</v>
      </c>
      <c r="I400" s="5">
        <f t="shared" si="38"/>
        <v>319133.91314780363</v>
      </c>
    </row>
    <row r="401" spans="1:9" x14ac:dyDescent="0.25">
      <c r="A401">
        <v>397</v>
      </c>
      <c r="B401">
        <f t="shared" si="39"/>
        <v>397</v>
      </c>
      <c r="C401" s="5">
        <f t="shared" si="36"/>
        <v>319133.91314780363</v>
      </c>
      <c r="D401" s="5">
        <f t="shared" si="41"/>
        <v>0</v>
      </c>
      <c r="E401" s="4">
        <f t="shared" si="40"/>
        <v>319133.91314780363</v>
      </c>
      <c r="F401" s="5">
        <f>IF(C401=0,0,IF(I400+G401&lt;=Summary!$B$20,'Loan Sch - No Offset'!I400+G401,Summary!$B$20))</f>
        <v>628.21560806781815</v>
      </c>
      <c r="G401" s="4">
        <f>IF(E401&lt;=0,0,E401*Summary!$B$7/Summary!$B$10)</f>
        <v>244.8739064345647</v>
      </c>
      <c r="H401" s="5">
        <f t="shared" si="37"/>
        <v>383.34170163325348</v>
      </c>
      <c r="I401" s="5">
        <f t="shared" si="38"/>
        <v>318750.57144617039</v>
      </c>
    </row>
    <row r="402" spans="1:9" x14ac:dyDescent="0.25">
      <c r="A402">
        <v>398</v>
      </c>
      <c r="B402">
        <f t="shared" si="39"/>
        <v>398</v>
      </c>
      <c r="C402" s="5">
        <f t="shared" si="36"/>
        <v>318750.57144617039</v>
      </c>
      <c r="D402" s="5">
        <f t="shared" si="41"/>
        <v>0</v>
      </c>
      <c r="E402" s="4">
        <f t="shared" si="40"/>
        <v>318750.57144617039</v>
      </c>
      <c r="F402" s="5">
        <f>IF(C402=0,0,IF(I401+G402&lt;=Summary!$B$20,'Loan Sch - No Offset'!I401+G402,Summary!$B$20))</f>
        <v>628.21560806781815</v>
      </c>
      <c r="G402" s="4">
        <f>IF(E402&lt;=0,0,E402*Summary!$B$7/Summary!$B$10)</f>
        <v>244.57976539811918</v>
      </c>
      <c r="H402" s="5">
        <f t="shared" si="37"/>
        <v>383.63584266969895</v>
      </c>
      <c r="I402" s="5">
        <f t="shared" si="38"/>
        <v>318366.93560350069</v>
      </c>
    </row>
    <row r="403" spans="1:9" x14ac:dyDescent="0.25">
      <c r="A403">
        <v>399</v>
      </c>
      <c r="B403">
        <f t="shared" si="39"/>
        <v>399</v>
      </c>
      <c r="C403" s="5">
        <f t="shared" si="36"/>
        <v>318366.93560350069</v>
      </c>
      <c r="D403" s="5">
        <f t="shared" si="41"/>
        <v>0</v>
      </c>
      <c r="E403" s="4">
        <f t="shared" si="40"/>
        <v>318366.93560350069</v>
      </c>
      <c r="F403" s="5">
        <f>IF(C403=0,0,IF(I402+G403&lt;=Summary!$B$20,'Loan Sch - No Offset'!I402+G403,Summary!$B$20))</f>
        <v>628.21560806781815</v>
      </c>
      <c r="G403" s="4">
        <f>IF(E403&lt;=0,0,E403*Summary!$B$7/Summary!$B$10)</f>
        <v>244.28539866499381</v>
      </c>
      <c r="H403" s="5">
        <f t="shared" si="37"/>
        <v>383.93020940282435</v>
      </c>
      <c r="I403" s="5">
        <f t="shared" si="38"/>
        <v>317983.00539409788</v>
      </c>
    </row>
    <row r="404" spans="1:9" x14ac:dyDescent="0.25">
      <c r="A404">
        <v>400</v>
      </c>
      <c r="B404">
        <f t="shared" si="39"/>
        <v>400</v>
      </c>
      <c r="C404" s="5">
        <f t="shared" si="36"/>
        <v>317983.00539409788</v>
      </c>
      <c r="D404" s="5">
        <f t="shared" si="41"/>
        <v>0</v>
      </c>
      <c r="E404" s="4">
        <f t="shared" si="40"/>
        <v>317983.00539409788</v>
      </c>
      <c r="F404" s="5">
        <f>IF(C404=0,0,IF(I403+G404&lt;=Summary!$B$20,'Loan Sch - No Offset'!I403+G404,Summary!$B$20))</f>
        <v>628.21560806781815</v>
      </c>
      <c r="G404" s="4">
        <f>IF(E404&lt;=0,0,E404*Summary!$B$7/Summary!$B$10)</f>
        <v>243.99080606200971</v>
      </c>
      <c r="H404" s="5">
        <f t="shared" si="37"/>
        <v>384.22480200580844</v>
      </c>
      <c r="I404" s="5">
        <f t="shared" si="38"/>
        <v>317598.78059209208</v>
      </c>
    </row>
    <row r="405" spans="1:9" x14ac:dyDescent="0.25">
      <c r="A405">
        <v>401</v>
      </c>
      <c r="B405">
        <f t="shared" si="39"/>
        <v>401</v>
      </c>
      <c r="C405" s="5">
        <f t="shared" si="36"/>
        <v>317598.78059209208</v>
      </c>
      <c r="D405" s="5">
        <f t="shared" si="41"/>
        <v>0</v>
      </c>
      <c r="E405" s="4">
        <f t="shared" si="40"/>
        <v>317598.78059209208</v>
      </c>
      <c r="F405" s="5">
        <f>IF(C405=0,0,IF(I404+G405&lt;=Summary!$B$20,'Loan Sch - No Offset'!I404+G405,Summary!$B$20))</f>
        <v>628.21560806781815</v>
      </c>
      <c r="G405" s="4">
        <f>IF(E405&lt;=0,0,E405*Summary!$B$7/Summary!$B$10)</f>
        <v>243.69598741585526</v>
      </c>
      <c r="H405" s="5">
        <f t="shared" si="37"/>
        <v>384.5196206519629</v>
      </c>
      <c r="I405" s="5">
        <f t="shared" si="38"/>
        <v>317214.26097144012</v>
      </c>
    </row>
    <row r="406" spans="1:9" x14ac:dyDescent="0.25">
      <c r="A406">
        <v>402</v>
      </c>
      <c r="B406">
        <f t="shared" si="39"/>
        <v>402</v>
      </c>
      <c r="C406" s="5">
        <f t="shared" si="36"/>
        <v>317214.26097144012</v>
      </c>
      <c r="D406" s="5">
        <f t="shared" si="41"/>
        <v>0</v>
      </c>
      <c r="E406" s="4">
        <f t="shared" si="40"/>
        <v>317214.26097144012</v>
      </c>
      <c r="F406" s="5">
        <f>IF(C406=0,0,IF(I405+G406&lt;=Summary!$B$20,'Loan Sch - No Offset'!I405+G406,Summary!$B$20))</f>
        <v>628.21560806781815</v>
      </c>
      <c r="G406" s="4">
        <f>IF(E406&lt;=0,0,E406*Summary!$B$7/Summary!$B$10)</f>
        <v>243.40094255308577</v>
      </c>
      <c r="H406" s="5">
        <f t="shared" si="37"/>
        <v>384.81466551473238</v>
      </c>
      <c r="I406" s="5">
        <f t="shared" si="38"/>
        <v>316829.44630592538</v>
      </c>
    </row>
    <row r="407" spans="1:9" x14ac:dyDescent="0.25">
      <c r="A407">
        <v>403</v>
      </c>
      <c r="B407">
        <f t="shared" si="39"/>
        <v>403</v>
      </c>
      <c r="C407" s="5">
        <f t="shared" si="36"/>
        <v>316829.44630592538</v>
      </c>
      <c r="D407" s="5">
        <f t="shared" si="41"/>
        <v>0</v>
      </c>
      <c r="E407" s="4">
        <f t="shared" si="40"/>
        <v>316829.44630592538</v>
      </c>
      <c r="F407" s="5">
        <f>IF(C407=0,0,IF(I406+G407&lt;=Summary!$B$20,'Loan Sch - No Offset'!I406+G407,Summary!$B$20))</f>
        <v>628.21560806781815</v>
      </c>
      <c r="G407" s="4">
        <f>IF(E407&lt;=0,0,E407*Summary!$B$7/Summary!$B$10)</f>
        <v>243.1056713001235</v>
      </c>
      <c r="H407" s="5">
        <f t="shared" si="37"/>
        <v>385.10993676769465</v>
      </c>
      <c r="I407" s="5">
        <f t="shared" si="38"/>
        <v>316444.33636915765</v>
      </c>
    </row>
    <row r="408" spans="1:9" x14ac:dyDescent="0.25">
      <c r="A408">
        <v>404</v>
      </c>
      <c r="B408">
        <f t="shared" si="39"/>
        <v>404</v>
      </c>
      <c r="C408" s="5">
        <f t="shared" si="36"/>
        <v>316444.33636915765</v>
      </c>
      <c r="D408" s="5">
        <f t="shared" si="41"/>
        <v>0</v>
      </c>
      <c r="E408" s="4">
        <f t="shared" si="40"/>
        <v>316444.33636915765</v>
      </c>
      <c r="F408" s="5">
        <f>IF(C408=0,0,IF(I407+G408&lt;=Summary!$B$20,'Loan Sch - No Offset'!I407+G408,Summary!$B$20))</f>
        <v>628.21560806781815</v>
      </c>
      <c r="G408" s="4">
        <f>IF(E408&lt;=0,0,E408*Summary!$B$7/Summary!$B$10)</f>
        <v>242.81017348325747</v>
      </c>
      <c r="H408" s="5">
        <f t="shared" si="37"/>
        <v>385.40543458456068</v>
      </c>
      <c r="I408" s="5">
        <f t="shared" si="38"/>
        <v>316058.93093457312</v>
      </c>
    </row>
    <row r="409" spans="1:9" x14ac:dyDescent="0.25">
      <c r="A409">
        <v>405</v>
      </c>
      <c r="B409">
        <f t="shared" si="39"/>
        <v>405</v>
      </c>
      <c r="C409" s="5">
        <f t="shared" si="36"/>
        <v>316058.93093457312</v>
      </c>
      <c r="D409" s="5">
        <f t="shared" si="41"/>
        <v>0</v>
      </c>
      <c r="E409" s="4">
        <f t="shared" si="40"/>
        <v>316058.93093457312</v>
      </c>
      <c r="F409" s="5">
        <f>IF(C409=0,0,IF(I408+G409&lt;=Summary!$B$20,'Loan Sch - No Offset'!I408+G409,Summary!$B$20))</f>
        <v>628.21560806781815</v>
      </c>
      <c r="G409" s="4">
        <f>IF(E409&lt;=0,0,E409*Summary!$B$7/Summary!$B$10)</f>
        <v>242.51444892864359</v>
      </c>
      <c r="H409" s="5">
        <f t="shared" si="37"/>
        <v>385.70115913917459</v>
      </c>
      <c r="I409" s="5">
        <f t="shared" si="38"/>
        <v>315673.22977543395</v>
      </c>
    </row>
    <row r="410" spans="1:9" x14ac:dyDescent="0.25">
      <c r="A410">
        <v>406</v>
      </c>
      <c r="B410">
        <f t="shared" si="39"/>
        <v>406</v>
      </c>
      <c r="C410" s="5">
        <f t="shared" si="36"/>
        <v>315673.22977543395</v>
      </c>
      <c r="D410" s="5">
        <f t="shared" si="41"/>
        <v>0</v>
      </c>
      <c r="E410" s="4">
        <f t="shared" si="40"/>
        <v>315673.22977543395</v>
      </c>
      <c r="F410" s="5">
        <f>IF(C410=0,0,IF(I409+G410&lt;=Summary!$B$20,'Loan Sch - No Offset'!I409+G410,Summary!$B$20))</f>
        <v>628.21560806781815</v>
      </c>
      <c r="G410" s="4">
        <f>IF(E410&lt;=0,0,E410*Summary!$B$7/Summary!$B$10)</f>
        <v>242.21849746230413</v>
      </c>
      <c r="H410" s="5">
        <f t="shared" si="37"/>
        <v>385.99711060551402</v>
      </c>
      <c r="I410" s="5">
        <f t="shared" si="38"/>
        <v>315287.23266482842</v>
      </c>
    </row>
    <row r="411" spans="1:9" x14ac:dyDescent="0.25">
      <c r="A411">
        <v>407</v>
      </c>
      <c r="B411">
        <f t="shared" si="39"/>
        <v>407</v>
      </c>
      <c r="C411" s="5">
        <f t="shared" si="36"/>
        <v>315287.23266482842</v>
      </c>
      <c r="D411" s="5">
        <f t="shared" si="41"/>
        <v>0</v>
      </c>
      <c r="E411" s="4">
        <f t="shared" si="40"/>
        <v>315287.23266482842</v>
      </c>
      <c r="F411" s="5">
        <f>IF(C411=0,0,IF(I410+G411&lt;=Summary!$B$20,'Loan Sch - No Offset'!I410+G411,Summary!$B$20))</f>
        <v>628.21560806781815</v>
      </c>
      <c r="G411" s="4">
        <f>IF(E411&lt;=0,0,E411*Summary!$B$7/Summary!$B$10)</f>
        <v>241.92231891012796</v>
      </c>
      <c r="H411" s="5">
        <f t="shared" si="37"/>
        <v>386.2932891576902</v>
      </c>
      <c r="I411" s="5">
        <f t="shared" si="38"/>
        <v>314900.93937567074</v>
      </c>
    </row>
    <row r="412" spans="1:9" x14ac:dyDescent="0.25">
      <c r="A412">
        <v>408</v>
      </c>
      <c r="B412">
        <f t="shared" si="39"/>
        <v>408</v>
      </c>
      <c r="C412" s="5">
        <f t="shared" si="36"/>
        <v>314900.93937567074</v>
      </c>
      <c r="D412" s="5">
        <f t="shared" si="41"/>
        <v>0</v>
      </c>
      <c r="E412" s="4">
        <f t="shared" si="40"/>
        <v>314900.93937567074</v>
      </c>
      <c r="F412" s="5">
        <f>IF(C412=0,0,IF(I411+G412&lt;=Summary!$B$20,'Loan Sch - No Offset'!I411+G412,Summary!$B$20))</f>
        <v>628.21560806781815</v>
      </c>
      <c r="G412" s="4">
        <f>IF(E412&lt;=0,0,E412*Summary!$B$7/Summary!$B$10)</f>
        <v>241.62591309787044</v>
      </c>
      <c r="H412" s="5">
        <f t="shared" si="37"/>
        <v>386.58969496994769</v>
      </c>
      <c r="I412" s="5">
        <f t="shared" si="38"/>
        <v>314514.34968070081</v>
      </c>
    </row>
    <row r="413" spans="1:9" x14ac:dyDescent="0.25">
      <c r="A413">
        <v>409</v>
      </c>
      <c r="B413">
        <f t="shared" si="39"/>
        <v>409</v>
      </c>
      <c r="C413" s="5">
        <f t="shared" si="36"/>
        <v>314514.34968070081</v>
      </c>
      <c r="D413" s="5">
        <f t="shared" si="41"/>
        <v>0</v>
      </c>
      <c r="E413" s="4">
        <f t="shared" si="40"/>
        <v>314514.34968070081</v>
      </c>
      <c r="F413" s="5">
        <f>IF(C413=0,0,IF(I412+G413&lt;=Summary!$B$20,'Loan Sch - No Offset'!I412+G413,Summary!$B$20))</f>
        <v>628.21560806781815</v>
      </c>
      <c r="G413" s="4">
        <f>IF(E413&lt;=0,0,E413*Summary!$B$7/Summary!$B$10)</f>
        <v>241.3292798511531</v>
      </c>
      <c r="H413" s="5">
        <f t="shared" si="37"/>
        <v>386.88632821666505</v>
      </c>
      <c r="I413" s="5">
        <f t="shared" si="38"/>
        <v>314127.46335248416</v>
      </c>
    </row>
    <row r="414" spans="1:9" x14ac:dyDescent="0.25">
      <c r="A414">
        <v>410</v>
      </c>
      <c r="B414">
        <f t="shared" si="39"/>
        <v>410</v>
      </c>
      <c r="C414" s="5">
        <f t="shared" si="36"/>
        <v>314127.46335248416</v>
      </c>
      <c r="D414" s="5">
        <f t="shared" si="41"/>
        <v>0</v>
      </c>
      <c r="E414" s="4">
        <f t="shared" si="40"/>
        <v>314127.46335248416</v>
      </c>
      <c r="F414" s="5">
        <f>IF(C414=0,0,IF(I413+G414&lt;=Summary!$B$20,'Loan Sch - No Offset'!I413+G414,Summary!$B$20))</f>
        <v>628.21560806781815</v>
      </c>
      <c r="G414" s="4">
        <f>IF(E414&lt;=0,0,E414*Summary!$B$7/Summary!$B$10)</f>
        <v>241.03241899546381</v>
      </c>
      <c r="H414" s="5">
        <f t="shared" si="37"/>
        <v>387.18318907235437</v>
      </c>
      <c r="I414" s="5">
        <f t="shared" si="38"/>
        <v>313740.28016341181</v>
      </c>
    </row>
    <row r="415" spans="1:9" x14ac:dyDescent="0.25">
      <c r="A415">
        <v>411</v>
      </c>
      <c r="B415">
        <f t="shared" si="39"/>
        <v>411</v>
      </c>
      <c r="C415" s="5">
        <f t="shared" si="36"/>
        <v>313740.28016341181</v>
      </c>
      <c r="D415" s="5">
        <f t="shared" si="41"/>
        <v>0</v>
      </c>
      <c r="E415" s="4">
        <f t="shared" si="40"/>
        <v>313740.28016341181</v>
      </c>
      <c r="F415" s="5">
        <f>IF(C415=0,0,IF(I414+G415&lt;=Summary!$B$20,'Loan Sch - No Offset'!I414+G415,Summary!$B$20))</f>
        <v>628.21560806781815</v>
      </c>
      <c r="G415" s="4">
        <f>IF(E415&lt;=0,0,E415*Summary!$B$7/Summary!$B$10)</f>
        <v>240.73533035615634</v>
      </c>
      <c r="H415" s="5">
        <f t="shared" si="37"/>
        <v>387.48027771166181</v>
      </c>
      <c r="I415" s="5">
        <f t="shared" si="38"/>
        <v>313352.79988570017</v>
      </c>
    </row>
    <row r="416" spans="1:9" x14ac:dyDescent="0.25">
      <c r="A416">
        <v>412</v>
      </c>
      <c r="B416">
        <f t="shared" si="39"/>
        <v>412</v>
      </c>
      <c r="C416" s="5">
        <f t="shared" si="36"/>
        <v>313352.79988570017</v>
      </c>
      <c r="D416" s="5">
        <f t="shared" si="41"/>
        <v>0</v>
      </c>
      <c r="E416" s="4">
        <f t="shared" si="40"/>
        <v>313352.79988570017</v>
      </c>
      <c r="F416" s="5">
        <f>IF(C416=0,0,IF(I415+G416&lt;=Summary!$B$20,'Loan Sch - No Offset'!I415+G416,Summary!$B$20))</f>
        <v>628.21560806781815</v>
      </c>
      <c r="G416" s="4">
        <f>IF(E416&lt;=0,0,E416*Summary!$B$7/Summary!$B$10)</f>
        <v>240.43801375845072</v>
      </c>
      <c r="H416" s="5">
        <f t="shared" si="37"/>
        <v>387.77759430936743</v>
      </c>
      <c r="I416" s="5">
        <f t="shared" si="38"/>
        <v>312965.02229139081</v>
      </c>
    </row>
    <row r="417" spans="1:9" x14ac:dyDescent="0.25">
      <c r="A417">
        <v>413</v>
      </c>
      <c r="B417">
        <f t="shared" si="39"/>
        <v>413</v>
      </c>
      <c r="C417" s="5">
        <f t="shared" si="36"/>
        <v>312965.02229139081</v>
      </c>
      <c r="D417" s="5">
        <f t="shared" si="41"/>
        <v>0</v>
      </c>
      <c r="E417" s="4">
        <f t="shared" si="40"/>
        <v>312965.02229139081</v>
      </c>
      <c r="F417" s="5">
        <f>IF(C417=0,0,IF(I416+G417&lt;=Summary!$B$20,'Loan Sch - No Offset'!I416+G417,Summary!$B$20))</f>
        <v>628.21560806781815</v>
      </c>
      <c r="G417" s="4">
        <f>IF(E417&lt;=0,0,E417*Summary!$B$7/Summary!$B$10)</f>
        <v>240.14046902743254</v>
      </c>
      <c r="H417" s="5">
        <f t="shared" si="37"/>
        <v>388.07513904038558</v>
      </c>
      <c r="I417" s="5">
        <f t="shared" si="38"/>
        <v>312576.94715235045</v>
      </c>
    </row>
    <row r="418" spans="1:9" x14ac:dyDescent="0.25">
      <c r="A418">
        <v>414</v>
      </c>
      <c r="B418">
        <f t="shared" si="39"/>
        <v>414</v>
      </c>
      <c r="C418" s="5">
        <f t="shared" si="36"/>
        <v>312576.94715235045</v>
      </c>
      <c r="D418" s="5">
        <f t="shared" si="41"/>
        <v>0</v>
      </c>
      <c r="E418" s="4">
        <f t="shared" si="40"/>
        <v>312576.94715235045</v>
      </c>
      <c r="F418" s="5">
        <f>IF(C418=0,0,IF(I417+G418&lt;=Summary!$B$20,'Loan Sch - No Offset'!I417+G418,Summary!$B$20))</f>
        <v>628.21560806781815</v>
      </c>
      <c r="G418" s="4">
        <f>IF(E418&lt;=0,0,E418*Summary!$B$7/Summary!$B$10)</f>
        <v>239.84269598805349</v>
      </c>
      <c r="H418" s="5">
        <f t="shared" si="37"/>
        <v>388.37291207976466</v>
      </c>
      <c r="I418" s="5">
        <f t="shared" si="38"/>
        <v>312188.57424027071</v>
      </c>
    </row>
    <row r="419" spans="1:9" x14ac:dyDescent="0.25">
      <c r="A419">
        <v>415</v>
      </c>
      <c r="B419">
        <f t="shared" si="39"/>
        <v>415</v>
      </c>
      <c r="C419" s="5">
        <f t="shared" si="36"/>
        <v>312188.57424027071</v>
      </c>
      <c r="D419" s="5">
        <f t="shared" si="41"/>
        <v>0</v>
      </c>
      <c r="E419" s="4">
        <f t="shared" si="40"/>
        <v>312188.57424027071</v>
      </c>
      <c r="F419" s="5">
        <f>IF(C419=0,0,IF(I418+G419&lt;=Summary!$B$20,'Loan Sch - No Offset'!I418+G419,Summary!$B$20))</f>
        <v>628.21560806781815</v>
      </c>
      <c r="G419" s="4">
        <f>IF(E419&lt;=0,0,E419*Summary!$B$7/Summary!$B$10)</f>
        <v>239.54469446513079</v>
      </c>
      <c r="H419" s="5">
        <f t="shared" si="37"/>
        <v>388.67091360268739</v>
      </c>
      <c r="I419" s="5">
        <f t="shared" si="38"/>
        <v>311799.90332666802</v>
      </c>
    </row>
    <row r="420" spans="1:9" x14ac:dyDescent="0.25">
      <c r="A420">
        <v>416</v>
      </c>
      <c r="B420">
        <f t="shared" si="39"/>
        <v>416</v>
      </c>
      <c r="C420" s="5">
        <f t="shared" si="36"/>
        <v>311799.90332666802</v>
      </c>
      <c r="D420" s="5">
        <f t="shared" si="41"/>
        <v>0</v>
      </c>
      <c r="E420" s="4">
        <f t="shared" si="40"/>
        <v>311799.90332666802</v>
      </c>
      <c r="F420" s="5">
        <f>IF(C420=0,0,IF(I419+G420&lt;=Summary!$B$20,'Loan Sch - No Offset'!I419+G420,Summary!$B$20))</f>
        <v>628.21560806781815</v>
      </c>
      <c r="G420" s="4">
        <f>IF(E420&lt;=0,0,E420*Summary!$B$7/Summary!$B$10)</f>
        <v>239.24646428334717</v>
      </c>
      <c r="H420" s="5">
        <f t="shared" si="37"/>
        <v>388.96914378447099</v>
      </c>
      <c r="I420" s="5">
        <f t="shared" si="38"/>
        <v>311410.93418288353</v>
      </c>
    </row>
    <row r="421" spans="1:9" x14ac:dyDescent="0.25">
      <c r="A421">
        <v>417</v>
      </c>
      <c r="B421">
        <f t="shared" si="39"/>
        <v>417</v>
      </c>
      <c r="C421" s="5">
        <f t="shared" si="36"/>
        <v>311410.93418288353</v>
      </c>
      <c r="D421" s="5">
        <f t="shared" si="41"/>
        <v>0</v>
      </c>
      <c r="E421" s="4">
        <f t="shared" si="40"/>
        <v>311410.93418288353</v>
      </c>
      <c r="F421" s="5">
        <f>IF(C421=0,0,IF(I420+G421&lt;=Summary!$B$20,'Loan Sch - No Offset'!I420+G421,Summary!$B$20))</f>
        <v>628.21560806781815</v>
      </c>
      <c r="G421" s="4">
        <f>IF(E421&lt;=0,0,E421*Summary!$B$7/Summary!$B$10)</f>
        <v>238.94800526725101</v>
      </c>
      <c r="H421" s="5">
        <f t="shared" si="37"/>
        <v>389.26760280056715</v>
      </c>
      <c r="I421" s="5">
        <f t="shared" si="38"/>
        <v>311021.66658008297</v>
      </c>
    </row>
    <row r="422" spans="1:9" x14ac:dyDescent="0.25">
      <c r="A422">
        <v>418</v>
      </c>
      <c r="B422">
        <f t="shared" si="39"/>
        <v>418</v>
      </c>
      <c r="C422" s="5">
        <f t="shared" si="36"/>
        <v>311021.66658008297</v>
      </c>
      <c r="D422" s="5">
        <f t="shared" si="41"/>
        <v>0</v>
      </c>
      <c r="E422" s="4">
        <f t="shared" si="40"/>
        <v>311021.66658008297</v>
      </c>
      <c r="F422" s="5">
        <f>IF(C422=0,0,IF(I421+G422&lt;=Summary!$B$20,'Loan Sch - No Offset'!I421+G422,Summary!$B$20))</f>
        <v>628.21560806781815</v>
      </c>
      <c r="G422" s="4">
        <f>IF(E422&lt;=0,0,E422*Summary!$B$7/Summary!$B$10)</f>
        <v>238.64931724125594</v>
      </c>
      <c r="H422" s="5">
        <f t="shared" si="37"/>
        <v>389.56629082656218</v>
      </c>
      <c r="I422" s="5">
        <f t="shared" si="38"/>
        <v>310632.10028925643</v>
      </c>
    </row>
    <row r="423" spans="1:9" x14ac:dyDescent="0.25">
      <c r="A423">
        <v>419</v>
      </c>
      <c r="B423">
        <f t="shared" si="39"/>
        <v>419</v>
      </c>
      <c r="C423" s="5">
        <f t="shared" si="36"/>
        <v>310632.10028925643</v>
      </c>
      <c r="D423" s="5">
        <f t="shared" si="41"/>
        <v>0</v>
      </c>
      <c r="E423" s="4">
        <f t="shared" si="40"/>
        <v>310632.10028925643</v>
      </c>
      <c r="F423" s="5">
        <f>IF(C423=0,0,IF(I422+G423&lt;=Summary!$B$20,'Loan Sch - No Offset'!I422+G423,Summary!$B$20))</f>
        <v>628.21560806781815</v>
      </c>
      <c r="G423" s="4">
        <f>IF(E423&lt;=0,0,E423*Summary!$B$7/Summary!$B$10)</f>
        <v>238.35040002964098</v>
      </c>
      <c r="H423" s="5">
        <f t="shared" si="37"/>
        <v>389.86520803817717</v>
      </c>
      <c r="I423" s="5">
        <f t="shared" si="38"/>
        <v>310242.23508121824</v>
      </c>
    </row>
    <row r="424" spans="1:9" x14ac:dyDescent="0.25">
      <c r="A424">
        <v>420</v>
      </c>
      <c r="B424">
        <f t="shared" si="39"/>
        <v>420</v>
      </c>
      <c r="C424" s="5">
        <f t="shared" si="36"/>
        <v>310242.23508121824</v>
      </c>
      <c r="D424" s="5">
        <f t="shared" si="41"/>
        <v>0</v>
      </c>
      <c r="E424" s="4">
        <f t="shared" si="40"/>
        <v>310242.23508121824</v>
      </c>
      <c r="F424" s="5">
        <f>IF(C424=0,0,IF(I423+G424&lt;=Summary!$B$20,'Loan Sch - No Offset'!I423+G424,Summary!$B$20))</f>
        <v>628.21560806781815</v>
      </c>
      <c r="G424" s="4">
        <f>IF(E424&lt;=0,0,E424*Summary!$B$7/Summary!$B$10)</f>
        <v>238.05125345655011</v>
      </c>
      <c r="H424" s="5">
        <f t="shared" si="37"/>
        <v>390.16435461126804</v>
      </c>
      <c r="I424" s="5">
        <f t="shared" si="38"/>
        <v>309852.07072660699</v>
      </c>
    </row>
    <row r="425" spans="1:9" x14ac:dyDescent="0.25">
      <c r="A425">
        <v>421</v>
      </c>
      <c r="B425">
        <f t="shared" si="39"/>
        <v>421</v>
      </c>
      <c r="C425" s="5">
        <f t="shared" si="36"/>
        <v>309852.07072660699</v>
      </c>
      <c r="D425" s="5">
        <f t="shared" si="41"/>
        <v>0</v>
      </c>
      <c r="E425" s="4">
        <f t="shared" si="40"/>
        <v>309852.07072660699</v>
      </c>
      <c r="F425" s="5">
        <f>IF(C425=0,0,IF(I424+G425&lt;=Summary!$B$20,'Loan Sch - No Offset'!I424+G425,Summary!$B$20))</f>
        <v>628.21560806781815</v>
      </c>
      <c r="G425" s="4">
        <f>IF(E425&lt;=0,0,E425*Summary!$B$7/Summary!$B$10)</f>
        <v>237.75187734599268</v>
      </c>
      <c r="H425" s="5">
        <f t="shared" si="37"/>
        <v>390.46373072182547</v>
      </c>
      <c r="I425" s="5">
        <f t="shared" si="38"/>
        <v>309461.60699588514</v>
      </c>
    </row>
    <row r="426" spans="1:9" x14ac:dyDescent="0.25">
      <c r="A426">
        <v>422</v>
      </c>
      <c r="B426">
        <f t="shared" si="39"/>
        <v>422</v>
      </c>
      <c r="C426" s="5">
        <f t="shared" si="36"/>
        <v>309461.60699588514</v>
      </c>
      <c r="D426" s="5">
        <f t="shared" si="41"/>
        <v>0</v>
      </c>
      <c r="E426" s="4">
        <f t="shared" si="40"/>
        <v>309461.60699588514</v>
      </c>
      <c r="F426" s="5">
        <f>IF(C426=0,0,IF(I425+G426&lt;=Summary!$B$20,'Loan Sch - No Offset'!I425+G426,Summary!$B$20))</f>
        <v>628.21560806781815</v>
      </c>
      <c r="G426" s="4">
        <f>IF(E426&lt;=0,0,E426*Summary!$B$7/Summary!$B$10)</f>
        <v>237.45227152184265</v>
      </c>
      <c r="H426" s="5">
        <f t="shared" si="37"/>
        <v>390.76333654597551</v>
      </c>
      <c r="I426" s="5">
        <f t="shared" si="38"/>
        <v>309070.84365933918</v>
      </c>
    </row>
    <row r="427" spans="1:9" x14ac:dyDescent="0.25">
      <c r="A427">
        <v>423</v>
      </c>
      <c r="B427">
        <f t="shared" si="39"/>
        <v>423</v>
      </c>
      <c r="C427" s="5">
        <f t="shared" si="36"/>
        <v>309070.84365933918</v>
      </c>
      <c r="D427" s="5">
        <f t="shared" si="41"/>
        <v>0</v>
      </c>
      <c r="E427" s="4">
        <f t="shared" si="40"/>
        <v>309070.84365933918</v>
      </c>
      <c r="F427" s="5">
        <f>IF(C427=0,0,IF(I426+G427&lt;=Summary!$B$20,'Loan Sch - No Offset'!I426+G427,Summary!$B$20))</f>
        <v>628.21560806781815</v>
      </c>
      <c r="G427" s="4">
        <f>IF(E427&lt;=0,0,E427*Summary!$B$7/Summary!$B$10)</f>
        <v>237.15243580783908</v>
      </c>
      <c r="H427" s="5">
        <f t="shared" si="37"/>
        <v>391.06317225997907</v>
      </c>
      <c r="I427" s="5">
        <f t="shared" si="38"/>
        <v>308679.78048707923</v>
      </c>
    </row>
    <row r="428" spans="1:9" x14ac:dyDescent="0.25">
      <c r="A428">
        <v>424</v>
      </c>
      <c r="B428">
        <f t="shared" si="39"/>
        <v>424</v>
      </c>
      <c r="C428" s="5">
        <f t="shared" si="36"/>
        <v>308679.78048707923</v>
      </c>
      <c r="D428" s="5">
        <f t="shared" si="41"/>
        <v>0</v>
      </c>
      <c r="E428" s="4">
        <f t="shared" si="40"/>
        <v>308679.78048707923</v>
      </c>
      <c r="F428" s="5">
        <f>IF(C428=0,0,IF(I427+G428&lt;=Summary!$B$20,'Loan Sch - No Offset'!I427+G428,Summary!$B$20))</f>
        <v>628.21560806781815</v>
      </c>
      <c r="G428" s="4">
        <f>IF(E428&lt;=0,0,E428*Summary!$B$7/Summary!$B$10)</f>
        <v>236.85237002758578</v>
      </c>
      <c r="H428" s="5">
        <f t="shared" si="37"/>
        <v>391.36323804023237</v>
      </c>
      <c r="I428" s="5">
        <f t="shared" si="38"/>
        <v>308288.41724903899</v>
      </c>
    </row>
    <row r="429" spans="1:9" x14ac:dyDescent="0.25">
      <c r="A429">
        <v>425</v>
      </c>
      <c r="B429">
        <f t="shared" si="39"/>
        <v>425</v>
      </c>
      <c r="C429" s="5">
        <f t="shared" si="36"/>
        <v>308288.41724903899</v>
      </c>
      <c r="D429" s="5">
        <f t="shared" si="41"/>
        <v>0</v>
      </c>
      <c r="E429" s="4">
        <f t="shared" si="40"/>
        <v>308288.41724903899</v>
      </c>
      <c r="F429" s="5">
        <f>IF(C429=0,0,IF(I428+G429&lt;=Summary!$B$20,'Loan Sch - No Offset'!I428+G429,Summary!$B$20))</f>
        <v>628.21560806781815</v>
      </c>
      <c r="G429" s="4">
        <f>IF(E429&lt;=0,0,E429*Summary!$B$7/Summary!$B$10)</f>
        <v>236.55207400455103</v>
      </c>
      <c r="H429" s="5">
        <f t="shared" si="37"/>
        <v>391.66353406326709</v>
      </c>
      <c r="I429" s="5">
        <f t="shared" si="38"/>
        <v>307896.75371497573</v>
      </c>
    </row>
    <row r="430" spans="1:9" x14ac:dyDescent="0.25">
      <c r="A430">
        <v>426</v>
      </c>
      <c r="B430">
        <f t="shared" si="39"/>
        <v>426</v>
      </c>
      <c r="C430" s="5">
        <f t="shared" si="36"/>
        <v>307896.75371497573</v>
      </c>
      <c r="D430" s="5">
        <f t="shared" si="41"/>
        <v>0</v>
      </c>
      <c r="E430" s="4">
        <f t="shared" si="40"/>
        <v>307896.75371497573</v>
      </c>
      <c r="F430" s="5">
        <f>IF(C430=0,0,IF(I429+G430&lt;=Summary!$B$20,'Loan Sch - No Offset'!I429+G430,Summary!$B$20))</f>
        <v>628.21560806781815</v>
      </c>
      <c r="G430" s="4">
        <f>IF(E430&lt;=0,0,E430*Summary!$B$7/Summary!$B$10)</f>
        <v>236.25154756206788</v>
      </c>
      <c r="H430" s="5">
        <f t="shared" si="37"/>
        <v>391.96406050575024</v>
      </c>
      <c r="I430" s="5">
        <f t="shared" si="38"/>
        <v>307504.78965446999</v>
      </c>
    </row>
    <row r="431" spans="1:9" x14ac:dyDescent="0.25">
      <c r="A431">
        <v>427</v>
      </c>
      <c r="B431">
        <f t="shared" si="39"/>
        <v>427</v>
      </c>
      <c r="C431" s="5">
        <f t="shared" si="36"/>
        <v>307504.78965446999</v>
      </c>
      <c r="D431" s="5">
        <f t="shared" si="41"/>
        <v>0</v>
      </c>
      <c r="E431" s="4">
        <f t="shared" si="40"/>
        <v>307504.78965446999</v>
      </c>
      <c r="F431" s="5">
        <f>IF(C431=0,0,IF(I430+G431&lt;=Summary!$B$20,'Loan Sch - No Offset'!I430+G431,Summary!$B$20))</f>
        <v>628.21560806781815</v>
      </c>
      <c r="G431" s="4">
        <f>IF(E431&lt;=0,0,E431*Summary!$B$7/Summary!$B$10)</f>
        <v>235.95079052333369</v>
      </c>
      <c r="H431" s="5">
        <f t="shared" si="37"/>
        <v>392.26481754448446</v>
      </c>
      <c r="I431" s="5">
        <f t="shared" si="38"/>
        <v>307112.5248369255</v>
      </c>
    </row>
    <row r="432" spans="1:9" x14ac:dyDescent="0.25">
      <c r="A432">
        <v>428</v>
      </c>
      <c r="B432">
        <f t="shared" si="39"/>
        <v>428</v>
      </c>
      <c r="C432" s="5">
        <f t="shared" si="36"/>
        <v>307112.5248369255</v>
      </c>
      <c r="D432" s="5">
        <f t="shared" si="41"/>
        <v>0</v>
      </c>
      <c r="E432" s="4">
        <f t="shared" si="40"/>
        <v>307112.5248369255</v>
      </c>
      <c r="F432" s="5">
        <f>IF(C432=0,0,IF(I431+G432&lt;=Summary!$B$20,'Loan Sch - No Offset'!I431+G432,Summary!$B$20))</f>
        <v>628.21560806781815</v>
      </c>
      <c r="G432" s="4">
        <f>IF(E432&lt;=0,0,E432*Summary!$B$7/Summary!$B$10)</f>
        <v>235.64980271141013</v>
      </c>
      <c r="H432" s="5">
        <f t="shared" si="37"/>
        <v>392.56580535640802</v>
      </c>
      <c r="I432" s="5">
        <f t="shared" si="38"/>
        <v>306719.95903156907</v>
      </c>
    </row>
    <row r="433" spans="1:9" x14ac:dyDescent="0.25">
      <c r="A433">
        <v>429</v>
      </c>
      <c r="B433">
        <f t="shared" si="39"/>
        <v>429</v>
      </c>
      <c r="C433" s="5">
        <f t="shared" si="36"/>
        <v>306719.95903156907</v>
      </c>
      <c r="D433" s="5">
        <f t="shared" si="41"/>
        <v>0</v>
      </c>
      <c r="E433" s="4">
        <f t="shared" si="40"/>
        <v>306719.95903156907</v>
      </c>
      <c r="F433" s="5">
        <f>IF(C433=0,0,IF(I432+G433&lt;=Summary!$B$20,'Loan Sch - No Offset'!I432+G433,Summary!$B$20))</f>
        <v>628.21560806781815</v>
      </c>
      <c r="G433" s="4">
        <f>IF(E433&lt;=0,0,E433*Summary!$B$7/Summary!$B$10)</f>
        <v>235.34858394922318</v>
      </c>
      <c r="H433" s="5">
        <f t="shared" si="37"/>
        <v>392.86702411859494</v>
      </c>
      <c r="I433" s="5">
        <f t="shared" si="38"/>
        <v>306327.09200745047</v>
      </c>
    </row>
    <row r="434" spans="1:9" x14ac:dyDescent="0.25">
      <c r="A434">
        <v>430</v>
      </c>
      <c r="B434">
        <f t="shared" si="39"/>
        <v>430</v>
      </c>
      <c r="C434" s="5">
        <f t="shared" si="36"/>
        <v>306327.09200745047</v>
      </c>
      <c r="D434" s="5">
        <f t="shared" si="41"/>
        <v>0</v>
      </c>
      <c r="E434" s="4">
        <f t="shared" si="40"/>
        <v>306327.09200745047</v>
      </c>
      <c r="F434" s="5">
        <f>IF(C434=0,0,IF(I433+G434&lt;=Summary!$B$20,'Loan Sch - No Offset'!I433+G434,Summary!$B$20))</f>
        <v>628.21560806781815</v>
      </c>
      <c r="G434" s="4">
        <f>IF(E434&lt;=0,0,E434*Summary!$B$7/Summary!$B$10)</f>
        <v>235.04713405956292</v>
      </c>
      <c r="H434" s="5">
        <f t="shared" si="37"/>
        <v>393.1684740082552</v>
      </c>
      <c r="I434" s="5">
        <f t="shared" si="38"/>
        <v>305933.9235334422</v>
      </c>
    </row>
    <row r="435" spans="1:9" x14ac:dyDescent="0.25">
      <c r="A435">
        <v>431</v>
      </c>
      <c r="B435">
        <f t="shared" si="39"/>
        <v>431</v>
      </c>
      <c r="C435" s="5">
        <f t="shared" si="36"/>
        <v>305933.9235334422</v>
      </c>
      <c r="D435" s="5">
        <f t="shared" si="41"/>
        <v>0</v>
      </c>
      <c r="E435" s="4">
        <f t="shared" si="40"/>
        <v>305933.9235334422</v>
      </c>
      <c r="F435" s="5">
        <f>IF(C435=0,0,IF(I434+G435&lt;=Summary!$B$20,'Loan Sch - No Offset'!I434+G435,Summary!$B$20))</f>
        <v>628.21560806781815</v>
      </c>
      <c r="G435" s="4">
        <f>IF(E435&lt;=0,0,E435*Summary!$B$7/Summary!$B$10)</f>
        <v>234.74545286508354</v>
      </c>
      <c r="H435" s="5">
        <f t="shared" si="37"/>
        <v>393.47015520273465</v>
      </c>
      <c r="I435" s="5">
        <f t="shared" si="38"/>
        <v>305540.45337823947</v>
      </c>
    </row>
    <row r="436" spans="1:9" x14ac:dyDescent="0.25">
      <c r="A436">
        <v>432</v>
      </c>
      <c r="B436">
        <f t="shared" si="39"/>
        <v>432</v>
      </c>
      <c r="C436" s="5">
        <f t="shared" si="36"/>
        <v>305540.45337823947</v>
      </c>
      <c r="D436" s="5">
        <f t="shared" si="41"/>
        <v>0</v>
      </c>
      <c r="E436" s="4">
        <f t="shared" si="40"/>
        <v>305540.45337823947</v>
      </c>
      <c r="F436" s="5">
        <f>IF(C436=0,0,IF(I435+G436&lt;=Summary!$B$20,'Loan Sch - No Offset'!I435+G436,Summary!$B$20))</f>
        <v>628.21560806781815</v>
      </c>
      <c r="G436" s="4">
        <f>IF(E436&lt;=0,0,E436*Summary!$B$7/Summary!$B$10)</f>
        <v>234.44354018830296</v>
      </c>
      <c r="H436" s="5">
        <f t="shared" si="37"/>
        <v>393.77206787951519</v>
      </c>
      <c r="I436" s="5">
        <f t="shared" si="38"/>
        <v>305146.68131035997</v>
      </c>
    </row>
    <row r="437" spans="1:9" x14ac:dyDescent="0.25">
      <c r="A437">
        <v>433</v>
      </c>
      <c r="B437">
        <f t="shared" si="39"/>
        <v>433</v>
      </c>
      <c r="C437" s="5">
        <f t="shared" ref="C437:C500" si="42">I436</f>
        <v>305146.68131035997</v>
      </c>
      <c r="D437" s="5">
        <f t="shared" si="41"/>
        <v>0</v>
      </c>
      <c r="E437" s="4">
        <f t="shared" si="40"/>
        <v>305146.68131035997</v>
      </c>
      <c r="F437" s="5">
        <f>IF(C437=0,0,IF(I436+G437&lt;=Summary!$B$20,'Loan Sch - No Offset'!I436+G437,Summary!$B$20))</f>
        <v>628.21560806781815</v>
      </c>
      <c r="G437" s="4">
        <f>IF(E437&lt;=0,0,E437*Summary!$B$7/Summary!$B$10)</f>
        <v>234.14139585160314</v>
      </c>
      <c r="H437" s="5">
        <f t="shared" ref="H437:H500" si="43">F437-G437</f>
        <v>394.07421221621502</v>
      </c>
      <c r="I437" s="5">
        <f t="shared" ref="I437:I500" si="44">IF(ROUND(C437-H437,0)=0,0,C437-H437)</f>
        <v>304752.60709814378</v>
      </c>
    </row>
    <row r="438" spans="1:9" x14ac:dyDescent="0.25">
      <c r="A438">
        <v>434</v>
      </c>
      <c r="B438">
        <f t="shared" si="39"/>
        <v>434</v>
      </c>
      <c r="C438" s="5">
        <f t="shared" si="42"/>
        <v>304752.60709814378</v>
      </c>
      <c r="D438" s="5">
        <f t="shared" si="41"/>
        <v>0</v>
      </c>
      <c r="E438" s="4">
        <f t="shared" si="40"/>
        <v>304752.60709814378</v>
      </c>
      <c r="F438" s="5">
        <f>IF(C438=0,0,IF(I437+G438&lt;=Summary!$B$20,'Loan Sch - No Offset'!I437+G438,Summary!$B$20))</f>
        <v>628.21560806781815</v>
      </c>
      <c r="G438" s="4">
        <f>IF(E438&lt;=0,0,E438*Summary!$B$7/Summary!$B$10)</f>
        <v>233.83901967722952</v>
      </c>
      <c r="H438" s="5">
        <f t="shared" si="43"/>
        <v>394.37658839058861</v>
      </c>
      <c r="I438" s="5">
        <f t="shared" si="44"/>
        <v>304358.23050975316</v>
      </c>
    </row>
    <row r="439" spans="1:9" x14ac:dyDescent="0.25">
      <c r="A439">
        <v>435</v>
      </c>
      <c r="B439">
        <f t="shared" si="39"/>
        <v>435</v>
      </c>
      <c r="C439" s="5">
        <f t="shared" si="42"/>
        <v>304358.23050975316</v>
      </c>
      <c r="D439" s="5">
        <f t="shared" si="41"/>
        <v>0</v>
      </c>
      <c r="E439" s="4">
        <f t="shared" si="40"/>
        <v>304358.23050975316</v>
      </c>
      <c r="F439" s="5">
        <f>IF(C439=0,0,IF(I438+G439&lt;=Summary!$B$20,'Loan Sch - No Offset'!I438+G439,Summary!$B$20))</f>
        <v>628.21560806781815</v>
      </c>
      <c r="G439" s="4">
        <f>IF(E439&lt;=0,0,E439*Summary!$B$7/Summary!$B$10)</f>
        <v>233.53641148729136</v>
      </c>
      <c r="H439" s="5">
        <f t="shared" si="43"/>
        <v>394.67919658052676</v>
      </c>
      <c r="I439" s="5">
        <f t="shared" si="44"/>
        <v>303963.55131317262</v>
      </c>
    </row>
    <row r="440" spans="1:9" x14ac:dyDescent="0.25">
      <c r="A440">
        <v>436</v>
      </c>
      <c r="B440">
        <f t="shared" si="39"/>
        <v>436</v>
      </c>
      <c r="C440" s="5">
        <f t="shared" si="42"/>
        <v>303963.55131317262</v>
      </c>
      <c r="D440" s="5">
        <f t="shared" si="41"/>
        <v>0</v>
      </c>
      <c r="E440" s="4">
        <f t="shared" si="40"/>
        <v>303963.55131317262</v>
      </c>
      <c r="F440" s="5">
        <f>IF(C440=0,0,IF(I439+G440&lt;=Summary!$B$20,'Loan Sch - No Offset'!I439+G440,Summary!$B$20))</f>
        <v>628.21560806781815</v>
      </c>
      <c r="G440" s="4">
        <f>IF(E440&lt;=0,0,E440*Summary!$B$7/Summary!$B$10)</f>
        <v>233.23357110376128</v>
      </c>
      <c r="H440" s="5">
        <f t="shared" si="43"/>
        <v>394.98203696405687</v>
      </c>
      <c r="I440" s="5">
        <f t="shared" si="44"/>
        <v>303568.56927620858</v>
      </c>
    </row>
    <row r="441" spans="1:9" x14ac:dyDescent="0.25">
      <c r="A441">
        <v>437</v>
      </c>
      <c r="B441">
        <f t="shared" si="39"/>
        <v>437</v>
      </c>
      <c r="C441" s="5">
        <f t="shared" si="42"/>
        <v>303568.56927620858</v>
      </c>
      <c r="D441" s="5">
        <f t="shared" si="41"/>
        <v>0</v>
      </c>
      <c r="E441" s="4">
        <f t="shared" si="40"/>
        <v>303568.56927620858</v>
      </c>
      <c r="F441" s="5">
        <f>IF(C441=0,0,IF(I440+G441&lt;=Summary!$B$20,'Loan Sch - No Offset'!I440+G441,Summary!$B$20))</f>
        <v>628.21560806781815</v>
      </c>
      <c r="G441" s="4">
        <f>IF(E441&lt;=0,0,E441*Summary!$B$7/Summary!$B$10)</f>
        <v>232.9304983484754</v>
      </c>
      <c r="H441" s="5">
        <f t="shared" si="43"/>
        <v>395.28510971934276</v>
      </c>
      <c r="I441" s="5">
        <f t="shared" si="44"/>
        <v>303173.28416648926</v>
      </c>
    </row>
    <row r="442" spans="1:9" x14ac:dyDescent="0.25">
      <c r="A442">
        <v>438</v>
      </c>
      <c r="B442">
        <f t="shared" si="39"/>
        <v>438</v>
      </c>
      <c r="C442" s="5">
        <f t="shared" si="42"/>
        <v>303173.28416648926</v>
      </c>
      <c r="D442" s="5">
        <f t="shared" si="41"/>
        <v>0</v>
      </c>
      <c r="E442" s="4">
        <f t="shared" si="40"/>
        <v>303173.28416648926</v>
      </c>
      <c r="F442" s="5">
        <f>IF(C442=0,0,IF(I441+G442&lt;=Summary!$B$20,'Loan Sch - No Offset'!I441+G442,Summary!$B$20))</f>
        <v>628.21560806781815</v>
      </c>
      <c r="G442" s="4">
        <f>IF(E442&lt;=0,0,E442*Summary!$B$7/Summary!$B$10)</f>
        <v>232.62719304313308</v>
      </c>
      <c r="H442" s="5">
        <f t="shared" si="43"/>
        <v>395.5884150246851</v>
      </c>
      <c r="I442" s="5">
        <f t="shared" si="44"/>
        <v>302777.69575146458</v>
      </c>
    </row>
    <row r="443" spans="1:9" x14ac:dyDescent="0.25">
      <c r="A443">
        <v>439</v>
      </c>
      <c r="B443">
        <f t="shared" si="39"/>
        <v>439</v>
      </c>
      <c r="C443" s="5">
        <f t="shared" si="42"/>
        <v>302777.69575146458</v>
      </c>
      <c r="D443" s="5">
        <f t="shared" si="41"/>
        <v>0</v>
      </c>
      <c r="E443" s="4">
        <f t="shared" si="40"/>
        <v>302777.69575146458</v>
      </c>
      <c r="F443" s="5">
        <f>IF(C443=0,0,IF(I442+G443&lt;=Summary!$B$20,'Loan Sch - No Offset'!I442+G443,Summary!$B$20))</f>
        <v>628.21560806781815</v>
      </c>
      <c r="G443" s="4">
        <f>IF(E443&lt;=0,0,E443*Summary!$B$7/Summary!$B$10)</f>
        <v>232.32365500929686</v>
      </c>
      <c r="H443" s="5">
        <f t="shared" si="43"/>
        <v>395.89195305852127</v>
      </c>
      <c r="I443" s="5">
        <f t="shared" si="44"/>
        <v>302381.80379840604</v>
      </c>
    </row>
    <row r="444" spans="1:9" x14ac:dyDescent="0.25">
      <c r="A444">
        <v>440</v>
      </c>
      <c r="B444">
        <f t="shared" si="39"/>
        <v>440</v>
      </c>
      <c r="C444" s="5">
        <f t="shared" si="42"/>
        <v>302381.80379840604</v>
      </c>
      <c r="D444" s="5">
        <f t="shared" si="41"/>
        <v>0</v>
      </c>
      <c r="E444" s="4">
        <f t="shared" si="40"/>
        <v>302381.80379840604</v>
      </c>
      <c r="F444" s="5">
        <f>IF(C444=0,0,IF(I443+G444&lt;=Summary!$B$20,'Loan Sch - No Offset'!I443+G444,Summary!$B$20))</f>
        <v>628.21560806781815</v>
      </c>
      <c r="G444" s="4">
        <f>IF(E444&lt;=0,0,E444*Summary!$B$7/Summary!$B$10)</f>
        <v>232.01988406839232</v>
      </c>
      <c r="H444" s="5">
        <f t="shared" si="43"/>
        <v>396.19572399942581</v>
      </c>
      <c r="I444" s="5">
        <f t="shared" si="44"/>
        <v>301985.60807440663</v>
      </c>
    </row>
    <row r="445" spans="1:9" x14ac:dyDescent="0.25">
      <c r="A445">
        <v>441</v>
      </c>
      <c r="B445">
        <f t="shared" si="39"/>
        <v>441</v>
      </c>
      <c r="C445" s="5">
        <f t="shared" si="42"/>
        <v>301985.60807440663</v>
      </c>
      <c r="D445" s="5">
        <f t="shared" si="41"/>
        <v>0</v>
      </c>
      <c r="E445" s="4">
        <f t="shared" si="40"/>
        <v>301985.60807440663</v>
      </c>
      <c r="F445" s="5">
        <f>IF(C445=0,0,IF(I444+G445&lt;=Summary!$B$20,'Loan Sch - No Offset'!I444+G445,Summary!$B$20))</f>
        <v>628.21560806781815</v>
      </c>
      <c r="G445" s="4">
        <f>IF(E445&lt;=0,0,E445*Summary!$B$7/Summary!$B$10)</f>
        <v>231.71588004170815</v>
      </c>
      <c r="H445" s="5">
        <f t="shared" si="43"/>
        <v>396.49972802611001</v>
      </c>
      <c r="I445" s="5">
        <f t="shared" si="44"/>
        <v>301589.10834638053</v>
      </c>
    </row>
    <row r="446" spans="1:9" x14ac:dyDescent="0.25">
      <c r="A446">
        <v>442</v>
      </c>
      <c r="B446">
        <f t="shared" si="39"/>
        <v>442</v>
      </c>
      <c r="C446" s="5">
        <f t="shared" si="42"/>
        <v>301589.10834638053</v>
      </c>
      <c r="D446" s="5">
        <f t="shared" si="41"/>
        <v>0</v>
      </c>
      <c r="E446" s="4">
        <f t="shared" si="40"/>
        <v>301589.10834638053</v>
      </c>
      <c r="F446" s="5">
        <f>IF(C446=0,0,IF(I445+G446&lt;=Summary!$B$20,'Loan Sch - No Offset'!I445+G446,Summary!$B$20))</f>
        <v>628.21560806781815</v>
      </c>
      <c r="G446" s="4">
        <f>IF(E446&lt;=0,0,E446*Summary!$B$7/Summary!$B$10)</f>
        <v>231.4116427503958</v>
      </c>
      <c r="H446" s="5">
        <f t="shared" si="43"/>
        <v>396.80396531742235</v>
      </c>
      <c r="I446" s="5">
        <f t="shared" si="44"/>
        <v>301192.30438106309</v>
      </c>
    </row>
    <row r="447" spans="1:9" x14ac:dyDescent="0.25">
      <c r="A447">
        <v>443</v>
      </c>
      <c r="B447">
        <f t="shared" si="39"/>
        <v>443</v>
      </c>
      <c r="C447" s="5">
        <f t="shared" si="42"/>
        <v>301192.30438106309</v>
      </c>
      <c r="D447" s="5">
        <f t="shared" si="41"/>
        <v>0</v>
      </c>
      <c r="E447" s="4">
        <f t="shared" si="40"/>
        <v>301192.30438106309</v>
      </c>
      <c r="F447" s="5">
        <f>IF(C447=0,0,IF(I446+G447&lt;=Summary!$B$20,'Loan Sch - No Offset'!I446+G447,Summary!$B$20))</f>
        <v>628.21560806781815</v>
      </c>
      <c r="G447" s="4">
        <f>IF(E447&lt;=0,0,E447*Summary!$B$7/Summary!$B$10)</f>
        <v>231.10717201546956</v>
      </c>
      <c r="H447" s="5">
        <f t="shared" si="43"/>
        <v>397.10843605234857</v>
      </c>
      <c r="I447" s="5">
        <f t="shared" si="44"/>
        <v>300795.19594501075</v>
      </c>
    </row>
    <row r="448" spans="1:9" x14ac:dyDescent="0.25">
      <c r="A448">
        <v>444</v>
      </c>
      <c r="B448">
        <f t="shared" si="39"/>
        <v>444</v>
      </c>
      <c r="C448" s="5">
        <f t="shared" si="42"/>
        <v>300795.19594501075</v>
      </c>
      <c r="D448" s="5">
        <f t="shared" si="41"/>
        <v>0</v>
      </c>
      <c r="E448" s="4">
        <f t="shared" si="40"/>
        <v>300795.19594501075</v>
      </c>
      <c r="F448" s="5">
        <f>IF(C448=0,0,IF(I447+G448&lt;=Summary!$B$20,'Loan Sch - No Offset'!I447+G448,Summary!$B$20))</f>
        <v>628.21560806781815</v>
      </c>
      <c r="G448" s="4">
        <f>IF(E448&lt;=0,0,E448*Summary!$B$7/Summary!$B$10)</f>
        <v>230.80246765780632</v>
      </c>
      <c r="H448" s="5">
        <f t="shared" si="43"/>
        <v>397.41314041001181</v>
      </c>
      <c r="I448" s="5">
        <f t="shared" si="44"/>
        <v>300397.78280460072</v>
      </c>
    </row>
    <row r="449" spans="1:9" x14ac:dyDescent="0.25">
      <c r="A449">
        <v>445</v>
      </c>
      <c r="B449">
        <f t="shared" si="39"/>
        <v>445</v>
      </c>
      <c r="C449" s="5">
        <f t="shared" si="42"/>
        <v>300397.78280460072</v>
      </c>
      <c r="D449" s="5">
        <f t="shared" si="41"/>
        <v>0</v>
      </c>
      <c r="E449" s="4">
        <f t="shared" si="40"/>
        <v>300397.78280460072</v>
      </c>
      <c r="F449" s="5">
        <f>IF(C449=0,0,IF(I448+G449&lt;=Summary!$B$20,'Loan Sch - No Offset'!I448+G449,Summary!$B$20))</f>
        <v>628.21560806781815</v>
      </c>
      <c r="G449" s="4">
        <f>IF(E449&lt;=0,0,E449*Summary!$B$7/Summary!$B$10)</f>
        <v>230.49752949814552</v>
      </c>
      <c r="H449" s="5">
        <f t="shared" si="43"/>
        <v>397.71807856967263</v>
      </c>
      <c r="I449" s="5">
        <f t="shared" si="44"/>
        <v>300000.06472603104</v>
      </c>
    </row>
    <row r="450" spans="1:9" x14ac:dyDescent="0.25">
      <c r="A450">
        <v>446</v>
      </c>
      <c r="B450">
        <f t="shared" si="39"/>
        <v>446</v>
      </c>
      <c r="C450" s="5">
        <f t="shared" si="42"/>
        <v>300000.06472603104</v>
      </c>
      <c r="D450" s="5">
        <f t="shared" si="41"/>
        <v>0</v>
      </c>
      <c r="E450" s="4">
        <f t="shared" si="40"/>
        <v>300000.06472603104</v>
      </c>
      <c r="F450" s="5">
        <f>IF(C450=0,0,IF(I449+G450&lt;=Summary!$B$20,'Loan Sch - No Offset'!I449+G450,Summary!$B$20))</f>
        <v>628.21560806781815</v>
      </c>
      <c r="G450" s="4">
        <f>IF(E450&lt;=0,0,E450*Summary!$B$7/Summary!$B$10)</f>
        <v>230.19235735708918</v>
      </c>
      <c r="H450" s="5">
        <f t="shared" si="43"/>
        <v>398.02325071072897</v>
      </c>
      <c r="I450" s="5">
        <f t="shared" si="44"/>
        <v>299602.04147532029</v>
      </c>
    </row>
    <row r="451" spans="1:9" x14ac:dyDescent="0.25">
      <c r="A451">
        <v>447</v>
      </c>
      <c r="B451">
        <f t="shared" si="39"/>
        <v>447</v>
      </c>
      <c r="C451" s="5">
        <f t="shared" si="42"/>
        <v>299602.04147532029</v>
      </c>
      <c r="D451" s="5">
        <f t="shared" si="41"/>
        <v>0</v>
      </c>
      <c r="E451" s="4">
        <f t="shared" si="40"/>
        <v>299602.04147532029</v>
      </c>
      <c r="F451" s="5">
        <f>IF(C451=0,0,IF(I450+G451&lt;=Summary!$B$20,'Loan Sch - No Offset'!I450+G451,Summary!$B$20))</f>
        <v>628.21560806781815</v>
      </c>
      <c r="G451" s="4">
        <f>IF(E451&lt;=0,0,E451*Summary!$B$7/Summary!$B$10)</f>
        <v>229.88695105510152</v>
      </c>
      <c r="H451" s="5">
        <f t="shared" si="43"/>
        <v>398.32865701271663</v>
      </c>
      <c r="I451" s="5">
        <f t="shared" si="44"/>
        <v>299203.71281830757</v>
      </c>
    </row>
    <row r="452" spans="1:9" x14ac:dyDescent="0.25">
      <c r="A452">
        <v>448</v>
      </c>
      <c r="B452">
        <f t="shared" si="39"/>
        <v>448</v>
      </c>
      <c r="C452" s="5">
        <f t="shared" si="42"/>
        <v>299203.71281830757</v>
      </c>
      <c r="D452" s="5">
        <f t="shared" si="41"/>
        <v>0</v>
      </c>
      <c r="E452" s="4">
        <f t="shared" si="40"/>
        <v>299203.71281830757</v>
      </c>
      <c r="F452" s="5">
        <f>IF(C452=0,0,IF(I451+G452&lt;=Summary!$B$20,'Loan Sch - No Offset'!I451+G452,Summary!$B$20))</f>
        <v>628.21560806781815</v>
      </c>
      <c r="G452" s="4">
        <f>IF(E452&lt;=0,0,E452*Summary!$B$7/Summary!$B$10)</f>
        <v>229.58131041250905</v>
      </c>
      <c r="H452" s="5">
        <f t="shared" si="43"/>
        <v>398.63429765530907</v>
      </c>
      <c r="I452" s="5">
        <f t="shared" si="44"/>
        <v>298805.07852065226</v>
      </c>
    </row>
    <row r="453" spans="1:9" x14ac:dyDescent="0.25">
      <c r="A453">
        <v>449</v>
      </c>
      <c r="B453">
        <f t="shared" si="39"/>
        <v>449</v>
      </c>
      <c r="C453" s="5">
        <f t="shared" si="42"/>
        <v>298805.07852065226</v>
      </c>
      <c r="D453" s="5">
        <f t="shared" si="41"/>
        <v>0</v>
      </c>
      <c r="E453" s="4">
        <f t="shared" si="40"/>
        <v>298805.07852065226</v>
      </c>
      <c r="F453" s="5">
        <f>IF(C453=0,0,IF(I452+G453&lt;=Summary!$B$20,'Loan Sch - No Offset'!I452+G453,Summary!$B$20))</f>
        <v>628.21560806781815</v>
      </c>
      <c r="G453" s="4">
        <f>IF(E453&lt;=0,0,E453*Summary!$B$7/Summary!$B$10)</f>
        <v>229.27543524950048</v>
      </c>
      <c r="H453" s="5">
        <f t="shared" si="43"/>
        <v>398.94017281831771</v>
      </c>
      <c r="I453" s="5">
        <f t="shared" si="44"/>
        <v>298406.13834783394</v>
      </c>
    </row>
    <row r="454" spans="1:9" x14ac:dyDescent="0.25">
      <c r="A454">
        <v>450</v>
      </c>
      <c r="B454">
        <f t="shared" ref="B454:B517" si="45">IF(C454=0,0,A454)</f>
        <v>450</v>
      </c>
      <c r="C454" s="5">
        <f t="shared" si="42"/>
        <v>298406.13834783394</v>
      </c>
      <c r="D454" s="5">
        <f t="shared" si="41"/>
        <v>0</v>
      </c>
      <c r="E454" s="4">
        <f t="shared" ref="E454:E517" si="46">C454-D454</f>
        <v>298406.13834783394</v>
      </c>
      <c r="F454" s="5">
        <f>IF(C454=0,0,IF(I453+G454&lt;=Summary!$B$20,'Loan Sch - No Offset'!I453+G454,Summary!$B$20))</f>
        <v>628.21560806781815</v>
      </c>
      <c r="G454" s="4">
        <f>IF(E454&lt;=0,0,E454*Summary!$B$7/Summary!$B$10)</f>
        <v>228.96932538612643</v>
      </c>
      <c r="H454" s="5">
        <f t="shared" si="43"/>
        <v>399.2462826816917</v>
      </c>
      <c r="I454" s="5">
        <f t="shared" si="44"/>
        <v>298006.89206515223</v>
      </c>
    </row>
    <row r="455" spans="1:9" x14ac:dyDescent="0.25">
      <c r="A455">
        <v>451</v>
      </c>
      <c r="B455">
        <f t="shared" si="45"/>
        <v>451</v>
      </c>
      <c r="C455" s="5">
        <f t="shared" si="42"/>
        <v>298006.89206515223</v>
      </c>
      <c r="D455" s="5">
        <f t="shared" ref="D455:D518" si="47">IF(C455=0,0,D454)</f>
        <v>0</v>
      </c>
      <c r="E455" s="4">
        <f t="shared" si="46"/>
        <v>298006.89206515223</v>
      </c>
      <c r="F455" s="5">
        <f>IF(C455=0,0,IF(I454+G455&lt;=Summary!$B$20,'Loan Sch - No Offset'!I454+G455,Summary!$B$20))</f>
        <v>628.21560806781815</v>
      </c>
      <c r="G455" s="4">
        <f>IF(E455&lt;=0,0,E455*Summary!$B$7/Summary!$B$10)</f>
        <v>228.66298064229949</v>
      </c>
      <c r="H455" s="5">
        <f t="shared" si="43"/>
        <v>399.55262742551866</v>
      </c>
      <c r="I455" s="5">
        <f t="shared" si="44"/>
        <v>297607.33943772671</v>
      </c>
    </row>
    <row r="456" spans="1:9" x14ac:dyDescent="0.25">
      <c r="A456">
        <v>452</v>
      </c>
      <c r="B456">
        <f t="shared" si="45"/>
        <v>452</v>
      </c>
      <c r="C456" s="5">
        <f t="shared" si="42"/>
        <v>297607.33943772671</v>
      </c>
      <c r="D456" s="5">
        <f t="shared" si="47"/>
        <v>0</v>
      </c>
      <c r="E456" s="4">
        <f t="shared" si="46"/>
        <v>297607.33943772671</v>
      </c>
      <c r="F456" s="5">
        <f>IF(C456=0,0,IF(I455+G456&lt;=Summary!$B$20,'Loan Sch - No Offset'!I455+G456,Summary!$B$20))</f>
        <v>628.21560806781815</v>
      </c>
      <c r="G456" s="4">
        <f>IF(E456&lt;=0,0,E456*Summary!$B$7/Summary!$B$10)</f>
        <v>228.35640083779415</v>
      </c>
      <c r="H456" s="5">
        <f t="shared" si="43"/>
        <v>399.85920723002403</v>
      </c>
      <c r="I456" s="5">
        <f t="shared" si="44"/>
        <v>297207.48023049667</v>
      </c>
    </row>
    <row r="457" spans="1:9" x14ac:dyDescent="0.25">
      <c r="A457">
        <v>453</v>
      </c>
      <c r="B457">
        <f t="shared" si="45"/>
        <v>453</v>
      </c>
      <c r="C457" s="5">
        <f t="shared" si="42"/>
        <v>297207.48023049667</v>
      </c>
      <c r="D457" s="5">
        <f t="shared" si="47"/>
        <v>0</v>
      </c>
      <c r="E457" s="4">
        <f t="shared" si="46"/>
        <v>297207.48023049667</v>
      </c>
      <c r="F457" s="5">
        <f>IF(C457=0,0,IF(I456+G457&lt;=Summary!$B$20,'Loan Sch - No Offset'!I456+G457,Summary!$B$20))</f>
        <v>628.21560806781815</v>
      </c>
      <c r="G457" s="4">
        <f>IF(E457&lt;=0,0,E457*Summary!$B$7/Summary!$B$10)</f>
        <v>228.04958579224649</v>
      </c>
      <c r="H457" s="5">
        <f t="shared" si="43"/>
        <v>400.16602227557166</v>
      </c>
      <c r="I457" s="5">
        <f t="shared" si="44"/>
        <v>296807.3142082211</v>
      </c>
    </row>
    <row r="458" spans="1:9" x14ac:dyDescent="0.25">
      <c r="A458">
        <v>454</v>
      </c>
      <c r="B458">
        <f t="shared" si="45"/>
        <v>454</v>
      </c>
      <c r="C458" s="5">
        <f t="shared" si="42"/>
        <v>296807.3142082211</v>
      </c>
      <c r="D458" s="5">
        <f t="shared" si="47"/>
        <v>0</v>
      </c>
      <c r="E458" s="4">
        <f t="shared" si="46"/>
        <v>296807.3142082211</v>
      </c>
      <c r="F458" s="5">
        <f>IF(C458=0,0,IF(I457+G458&lt;=Summary!$B$20,'Loan Sch - No Offset'!I457+G458,Summary!$B$20))</f>
        <v>628.21560806781815</v>
      </c>
      <c r="G458" s="4">
        <f>IF(E458&lt;=0,0,E458*Summary!$B$7/Summary!$B$10)</f>
        <v>227.74253532515425</v>
      </c>
      <c r="H458" s="5">
        <f t="shared" si="43"/>
        <v>400.47307274266393</v>
      </c>
      <c r="I458" s="5">
        <f t="shared" si="44"/>
        <v>296406.84113547846</v>
      </c>
    </row>
    <row r="459" spans="1:9" x14ac:dyDescent="0.25">
      <c r="A459">
        <v>455</v>
      </c>
      <c r="B459">
        <f t="shared" si="45"/>
        <v>455</v>
      </c>
      <c r="C459" s="5">
        <f t="shared" si="42"/>
        <v>296406.84113547846</v>
      </c>
      <c r="D459" s="5">
        <f t="shared" si="47"/>
        <v>0</v>
      </c>
      <c r="E459" s="4">
        <f t="shared" si="46"/>
        <v>296406.84113547846</v>
      </c>
      <c r="F459" s="5">
        <f>IF(C459=0,0,IF(I458+G459&lt;=Summary!$B$20,'Loan Sch - No Offset'!I458+G459,Summary!$B$20))</f>
        <v>628.21560806781815</v>
      </c>
      <c r="G459" s="4">
        <f>IF(E459&lt;=0,0,E459*Summary!$B$7/Summary!$B$10)</f>
        <v>227.43524925587673</v>
      </c>
      <c r="H459" s="5">
        <f t="shared" si="43"/>
        <v>400.78035881194143</v>
      </c>
      <c r="I459" s="5">
        <f t="shared" si="44"/>
        <v>296006.06077666651</v>
      </c>
    </row>
    <row r="460" spans="1:9" x14ac:dyDescent="0.25">
      <c r="A460">
        <v>456</v>
      </c>
      <c r="B460">
        <f t="shared" si="45"/>
        <v>456</v>
      </c>
      <c r="C460" s="5">
        <f t="shared" si="42"/>
        <v>296006.06077666651</v>
      </c>
      <c r="D460" s="5">
        <f t="shared" si="47"/>
        <v>0</v>
      </c>
      <c r="E460" s="4">
        <f t="shared" si="46"/>
        <v>296006.06077666651</v>
      </c>
      <c r="F460" s="5">
        <f>IF(C460=0,0,IF(I459+G460&lt;=Summary!$B$20,'Loan Sch - No Offset'!I459+G460,Summary!$B$20))</f>
        <v>628.21560806781815</v>
      </c>
      <c r="G460" s="4">
        <f>IF(E460&lt;=0,0,E460*Summary!$B$7/Summary!$B$10)</f>
        <v>227.12772740363445</v>
      </c>
      <c r="H460" s="5">
        <f t="shared" si="43"/>
        <v>401.08788066418367</v>
      </c>
      <c r="I460" s="5">
        <f t="shared" si="44"/>
        <v>295604.97289600235</v>
      </c>
    </row>
    <row r="461" spans="1:9" x14ac:dyDescent="0.25">
      <c r="A461">
        <v>457</v>
      </c>
      <c r="B461">
        <f t="shared" si="45"/>
        <v>457</v>
      </c>
      <c r="C461" s="5">
        <f t="shared" si="42"/>
        <v>295604.97289600235</v>
      </c>
      <c r="D461" s="5">
        <f t="shared" si="47"/>
        <v>0</v>
      </c>
      <c r="E461" s="4">
        <f t="shared" si="46"/>
        <v>295604.97289600235</v>
      </c>
      <c r="F461" s="5">
        <f>IF(C461=0,0,IF(I460+G461&lt;=Summary!$B$20,'Loan Sch - No Offset'!I460+G461,Summary!$B$20))</f>
        <v>628.21560806781815</v>
      </c>
      <c r="G461" s="4">
        <f>IF(E461&lt;=0,0,E461*Summary!$B$7/Summary!$B$10)</f>
        <v>226.81996958750949</v>
      </c>
      <c r="H461" s="5">
        <f t="shared" si="43"/>
        <v>401.39563848030866</v>
      </c>
      <c r="I461" s="5">
        <f t="shared" si="44"/>
        <v>295203.57725752203</v>
      </c>
    </row>
    <row r="462" spans="1:9" x14ac:dyDescent="0.25">
      <c r="A462">
        <v>458</v>
      </c>
      <c r="B462">
        <f t="shared" si="45"/>
        <v>458</v>
      </c>
      <c r="C462" s="5">
        <f t="shared" si="42"/>
        <v>295203.57725752203</v>
      </c>
      <c r="D462" s="5">
        <f t="shared" si="47"/>
        <v>0</v>
      </c>
      <c r="E462" s="4">
        <f t="shared" si="46"/>
        <v>295203.57725752203</v>
      </c>
      <c r="F462" s="5">
        <f>IF(C462=0,0,IF(I461+G462&lt;=Summary!$B$20,'Loan Sch - No Offset'!I461+G462,Summary!$B$20))</f>
        <v>628.21560806781815</v>
      </c>
      <c r="G462" s="4">
        <f>IF(E462&lt;=0,0,E462*Summary!$B$7/Summary!$B$10)</f>
        <v>226.51197562644478</v>
      </c>
      <c r="H462" s="5">
        <f t="shared" si="43"/>
        <v>401.70363244137337</v>
      </c>
      <c r="I462" s="5">
        <f t="shared" si="44"/>
        <v>294801.87362508068</v>
      </c>
    </row>
    <row r="463" spans="1:9" x14ac:dyDescent="0.25">
      <c r="A463">
        <v>459</v>
      </c>
      <c r="B463">
        <f t="shared" si="45"/>
        <v>459</v>
      </c>
      <c r="C463" s="5">
        <f t="shared" si="42"/>
        <v>294801.87362508068</v>
      </c>
      <c r="D463" s="5">
        <f t="shared" si="47"/>
        <v>0</v>
      </c>
      <c r="E463" s="4">
        <f t="shared" si="46"/>
        <v>294801.87362508068</v>
      </c>
      <c r="F463" s="5">
        <f>IF(C463=0,0,IF(I462+G463&lt;=Summary!$B$20,'Loan Sch - No Offset'!I462+G463,Summary!$B$20))</f>
        <v>628.21560806781815</v>
      </c>
      <c r="G463" s="4">
        <f>IF(E463&lt;=0,0,E463*Summary!$B$7/Summary!$B$10)</f>
        <v>226.20374533924456</v>
      </c>
      <c r="H463" s="5">
        <f t="shared" si="43"/>
        <v>402.01186272857359</v>
      </c>
      <c r="I463" s="5">
        <f t="shared" si="44"/>
        <v>294399.86176235211</v>
      </c>
    </row>
    <row r="464" spans="1:9" x14ac:dyDescent="0.25">
      <c r="A464">
        <v>460</v>
      </c>
      <c r="B464">
        <f t="shared" si="45"/>
        <v>460</v>
      </c>
      <c r="C464" s="5">
        <f t="shared" si="42"/>
        <v>294399.86176235211</v>
      </c>
      <c r="D464" s="5">
        <f t="shared" si="47"/>
        <v>0</v>
      </c>
      <c r="E464" s="4">
        <f t="shared" si="46"/>
        <v>294399.86176235211</v>
      </c>
      <c r="F464" s="5">
        <f>IF(C464=0,0,IF(I463+G464&lt;=Summary!$B$20,'Loan Sch - No Offset'!I463+G464,Summary!$B$20))</f>
        <v>628.21560806781815</v>
      </c>
      <c r="G464" s="4">
        <f>IF(E464&lt;=0,0,E464*Summary!$B$7/Summary!$B$10)</f>
        <v>225.89527854457401</v>
      </c>
      <c r="H464" s="5">
        <f t="shared" si="43"/>
        <v>402.32032952324414</v>
      </c>
      <c r="I464" s="5">
        <f t="shared" si="44"/>
        <v>293997.54143282888</v>
      </c>
    </row>
    <row r="465" spans="1:9" x14ac:dyDescent="0.25">
      <c r="A465">
        <v>461</v>
      </c>
      <c r="B465">
        <f t="shared" si="45"/>
        <v>461</v>
      </c>
      <c r="C465" s="5">
        <f t="shared" si="42"/>
        <v>293997.54143282888</v>
      </c>
      <c r="D465" s="5">
        <f t="shared" si="47"/>
        <v>0</v>
      </c>
      <c r="E465" s="4">
        <f t="shared" si="46"/>
        <v>293997.54143282888</v>
      </c>
      <c r="F465" s="5">
        <f>IF(C465=0,0,IF(I464+G465&lt;=Summary!$B$20,'Loan Sch - No Offset'!I464+G465,Summary!$B$20))</f>
        <v>628.21560806781815</v>
      </c>
      <c r="G465" s="4">
        <f>IF(E465&lt;=0,0,E465*Summary!$B$7/Summary!$B$10)</f>
        <v>225.58657506095909</v>
      </c>
      <c r="H465" s="5">
        <f t="shared" si="43"/>
        <v>402.62903300685906</v>
      </c>
      <c r="I465" s="5">
        <f t="shared" si="44"/>
        <v>293594.91239982203</v>
      </c>
    </row>
    <row r="466" spans="1:9" x14ac:dyDescent="0.25">
      <c r="A466">
        <v>462</v>
      </c>
      <c r="B466">
        <f t="shared" si="45"/>
        <v>462</v>
      </c>
      <c r="C466" s="5">
        <f t="shared" si="42"/>
        <v>293594.91239982203</v>
      </c>
      <c r="D466" s="5">
        <f t="shared" si="47"/>
        <v>0</v>
      </c>
      <c r="E466" s="4">
        <f t="shared" si="46"/>
        <v>293594.91239982203</v>
      </c>
      <c r="F466" s="5">
        <f>IF(C466=0,0,IF(I465+G466&lt;=Summary!$B$20,'Loan Sch - No Offset'!I465+G466,Summary!$B$20))</f>
        <v>628.21560806781815</v>
      </c>
      <c r="G466" s="4">
        <f>IF(E466&lt;=0,0,E466*Summary!$B$7/Summary!$B$10)</f>
        <v>225.27763470678653</v>
      </c>
      <c r="H466" s="5">
        <f t="shared" si="43"/>
        <v>402.9379733610316</v>
      </c>
      <c r="I466" s="5">
        <f t="shared" si="44"/>
        <v>293191.97442646098</v>
      </c>
    </row>
    <row r="467" spans="1:9" x14ac:dyDescent="0.25">
      <c r="A467">
        <v>463</v>
      </c>
      <c r="B467">
        <f t="shared" si="45"/>
        <v>463</v>
      </c>
      <c r="C467" s="5">
        <f t="shared" si="42"/>
        <v>293191.97442646098</v>
      </c>
      <c r="D467" s="5">
        <f t="shared" si="47"/>
        <v>0</v>
      </c>
      <c r="E467" s="4">
        <f t="shared" si="46"/>
        <v>293191.97442646098</v>
      </c>
      <c r="F467" s="5">
        <f>IF(C467=0,0,IF(I466+G467&lt;=Summary!$B$20,'Loan Sch - No Offset'!I466+G467,Summary!$B$20))</f>
        <v>628.21560806781815</v>
      </c>
      <c r="G467" s="4">
        <f>IF(E467&lt;=0,0,E467*Summary!$B$7/Summary!$B$10)</f>
        <v>224.9684573003037</v>
      </c>
      <c r="H467" s="5">
        <f t="shared" si="43"/>
        <v>403.24715076751443</v>
      </c>
      <c r="I467" s="5">
        <f t="shared" si="44"/>
        <v>292788.72727569344</v>
      </c>
    </row>
    <row r="468" spans="1:9" x14ac:dyDescent="0.25">
      <c r="A468">
        <v>464</v>
      </c>
      <c r="B468">
        <f t="shared" si="45"/>
        <v>464</v>
      </c>
      <c r="C468" s="5">
        <f t="shared" si="42"/>
        <v>292788.72727569344</v>
      </c>
      <c r="D468" s="5">
        <f t="shared" si="47"/>
        <v>0</v>
      </c>
      <c r="E468" s="4">
        <f t="shared" si="46"/>
        <v>292788.72727569344</v>
      </c>
      <c r="F468" s="5">
        <f>IF(C468=0,0,IF(I467+G468&lt;=Summary!$B$20,'Loan Sch - No Offset'!I467+G468,Summary!$B$20))</f>
        <v>628.21560806781815</v>
      </c>
      <c r="G468" s="4">
        <f>IF(E468&lt;=0,0,E468*Summary!$B$7/Summary!$B$10)</f>
        <v>224.65904265961859</v>
      </c>
      <c r="H468" s="5">
        <f t="shared" si="43"/>
        <v>403.55656540819956</v>
      </c>
      <c r="I468" s="5">
        <f t="shared" si="44"/>
        <v>292385.17071028525</v>
      </c>
    </row>
    <row r="469" spans="1:9" x14ac:dyDescent="0.25">
      <c r="A469">
        <v>465</v>
      </c>
      <c r="B469">
        <f t="shared" si="45"/>
        <v>465</v>
      </c>
      <c r="C469" s="5">
        <f t="shared" si="42"/>
        <v>292385.17071028525</v>
      </c>
      <c r="D469" s="5">
        <f t="shared" si="47"/>
        <v>0</v>
      </c>
      <c r="E469" s="4">
        <f t="shared" si="46"/>
        <v>292385.17071028525</v>
      </c>
      <c r="F469" s="5">
        <f>IF(C469=0,0,IF(I468+G469&lt;=Summary!$B$20,'Loan Sch - No Offset'!I468+G469,Summary!$B$20))</f>
        <v>628.21560806781815</v>
      </c>
      <c r="G469" s="4">
        <f>IF(E469&lt;=0,0,E469*Summary!$B$7/Summary!$B$10)</f>
        <v>224.34939060269966</v>
      </c>
      <c r="H469" s="5">
        <f t="shared" si="43"/>
        <v>403.8662174651185</v>
      </c>
      <c r="I469" s="5">
        <f t="shared" si="44"/>
        <v>291981.30449282011</v>
      </c>
    </row>
    <row r="470" spans="1:9" x14ac:dyDescent="0.25">
      <c r="A470">
        <v>466</v>
      </c>
      <c r="B470">
        <f t="shared" si="45"/>
        <v>466</v>
      </c>
      <c r="C470" s="5">
        <f t="shared" si="42"/>
        <v>291981.30449282011</v>
      </c>
      <c r="D470" s="5">
        <f t="shared" si="47"/>
        <v>0</v>
      </c>
      <c r="E470" s="4">
        <f t="shared" si="46"/>
        <v>291981.30449282011</v>
      </c>
      <c r="F470" s="5">
        <f>IF(C470=0,0,IF(I469+G470&lt;=Summary!$B$20,'Loan Sch - No Offset'!I469+G470,Summary!$B$20))</f>
        <v>628.21560806781815</v>
      </c>
      <c r="G470" s="4">
        <f>IF(E470&lt;=0,0,E470*Summary!$B$7/Summary!$B$10)</f>
        <v>224.03950094737544</v>
      </c>
      <c r="H470" s="5">
        <f t="shared" si="43"/>
        <v>404.17610712044268</v>
      </c>
      <c r="I470" s="5">
        <f t="shared" si="44"/>
        <v>291577.12838569965</v>
      </c>
    </row>
    <row r="471" spans="1:9" x14ac:dyDescent="0.25">
      <c r="A471">
        <v>467</v>
      </c>
      <c r="B471">
        <f t="shared" si="45"/>
        <v>467</v>
      </c>
      <c r="C471" s="5">
        <f t="shared" si="42"/>
        <v>291577.12838569965</v>
      </c>
      <c r="D471" s="5">
        <f t="shared" si="47"/>
        <v>0</v>
      </c>
      <c r="E471" s="4">
        <f t="shared" si="46"/>
        <v>291577.12838569965</v>
      </c>
      <c r="F471" s="5">
        <f>IF(C471=0,0,IF(I470+G471&lt;=Summary!$B$20,'Loan Sch - No Offset'!I470+G471,Summary!$B$20))</f>
        <v>628.21560806781815</v>
      </c>
      <c r="G471" s="4">
        <f>IF(E471&lt;=0,0,E471*Summary!$B$7/Summary!$B$10)</f>
        <v>223.7293735113349</v>
      </c>
      <c r="H471" s="5">
        <f t="shared" si="43"/>
        <v>404.48623455648328</v>
      </c>
      <c r="I471" s="5">
        <f t="shared" si="44"/>
        <v>291172.64215114317</v>
      </c>
    </row>
    <row r="472" spans="1:9" x14ac:dyDescent="0.25">
      <c r="A472">
        <v>468</v>
      </c>
      <c r="B472">
        <f t="shared" si="45"/>
        <v>468</v>
      </c>
      <c r="C472" s="5">
        <f t="shared" si="42"/>
        <v>291172.64215114317</v>
      </c>
      <c r="D472" s="5">
        <f t="shared" si="47"/>
        <v>0</v>
      </c>
      <c r="E472" s="4">
        <f t="shared" si="46"/>
        <v>291172.64215114317</v>
      </c>
      <c r="F472" s="5">
        <f>IF(C472=0,0,IF(I471+G472&lt;=Summary!$B$20,'Loan Sch - No Offset'!I471+G472,Summary!$B$20))</f>
        <v>628.21560806781815</v>
      </c>
      <c r="G472" s="4">
        <f>IF(E472&lt;=0,0,E472*Summary!$B$7/Summary!$B$10)</f>
        <v>223.41900811212716</v>
      </c>
      <c r="H472" s="5">
        <f t="shared" si="43"/>
        <v>404.79659995569102</v>
      </c>
      <c r="I472" s="5">
        <f t="shared" si="44"/>
        <v>290767.84555118746</v>
      </c>
    </row>
    <row r="473" spans="1:9" x14ac:dyDescent="0.25">
      <c r="A473">
        <v>469</v>
      </c>
      <c r="B473">
        <f t="shared" si="45"/>
        <v>469</v>
      </c>
      <c r="C473" s="5">
        <f t="shared" si="42"/>
        <v>290767.84555118746</v>
      </c>
      <c r="D473" s="5">
        <f t="shared" si="47"/>
        <v>0</v>
      </c>
      <c r="E473" s="4">
        <f t="shared" si="46"/>
        <v>290767.84555118746</v>
      </c>
      <c r="F473" s="5">
        <f>IF(C473=0,0,IF(I472+G473&lt;=Summary!$B$20,'Loan Sch - No Offset'!I472+G473,Summary!$B$20))</f>
        <v>628.21560806781815</v>
      </c>
      <c r="G473" s="4">
        <f>IF(E473&lt;=0,0,E473*Summary!$B$7/Summary!$B$10)</f>
        <v>223.10840456716113</v>
      </c>
      <c r="H473" s="5">
        <f t="shared" si="43"/>
        <v>405.10720350065702</v>
      </c>
      <c r="I473" s="5">
        <f t="shared" si="44"/>
        <v>290362.73834768683</v>
      </c>
    </row>
    <row r="474" spans="1:9" x14ac:dyDescent="0.25">
      <c r="A474">
        <v>470</v>
      </c>
      <c r="B474">
        <f t="shared" si="45"/>
        <v>470</v>
      </c>
      <c r="C474" s="5">
        <f t="shared" si="42"/>
        <v>290362.73834768683</v>
      </c>
      <c r="D474" s="5">
        <f t="shared" si="47"/>
        <v>0</v>
      </c>
      <c r="E474" s="4">
        <f t="shared" si="46"/>
        <v>290362.73834768683</v>
      </c>
      <c r="F474" s="5">
        <f>IF(C474=0,0,IF(I473+G474&lt;=Summary!$B$20,'Loan Sch - No Offset'!I473+G474,Summary!$B$20))</f>
        <v>628.21560806781815</v>
      </c>
      <c r="G474" s="4">
        <f>IF(E474&lt;=0,0,E474*Summary!$B$7/Summary!$B$10)</f>
        <v>222.79756269370586</v>
      </c>
      <c r="H474" s="5">
        <f t="shared" si="43"/>
        <v>405.4180453741123</v>
      </c>
      <c r="I474" s="5">
        <f t="shared" si="44"/>
        <v>289957.32030231273</v>
      </c>
    </row>
    <row r="475" spans="1:9" x14ac:dyDescent="0.25">
      <c r="A475">
        <v>471</v>
      </c>
      <c r="B475">
        <f t="shared" si="45"/>
        <v>471</v>
      </c>
      <c r="C475" s="5">
        <f t="shared" si="42"/>
        <v>289957.32030231273</v>
      </c>
      <c r="D475" s="5">
        <f t="shared" si="47"/>
        <v>0</v>
      </c>
      <c r="E475" s="4">
        <f t="shared" si="46"/>
        <v>289957.32030231273</v>
      </c>
      <c r="F475" s="5">
        <f>IF(C475=0,0,IF(I474+G475&lt;=Summary!$B$20,'Loan Sch - No Offset'!I474+G475,Summary!$B$20))</f>
        <v>628.21560806781815</v>
      </c>
      <c r="G475" s="4">
        <f>IF(E475&lt;=0,0,E475*Summary!$B$7/Summary!$B$10)</f>
        <v>222.48648230888995</v>
      </c>
      <c r="H475" s="5">
        <f t="shared" si="43"/>
        <v>405.72912575892821</v>
      </c>
      <c r="I475" s="5">
        <f t="shared" si="44"/>
        <v>289551.5911765538</v>
      </c>
    </row>
    <row r="476" spans="1:9" x14ac:dyDescent="0.25">
      <c r="A476">
        <v>472</v>
      </c>
      <c r="B476">
        <f t="shared" si="45"/>
        <v>472</v>
      </c>
      <c r="C476" s="5">
        <f t="shared" si="42"/>
        <v>289551.5911765538</v>
      </c>
      <c r="D476" s="5">
        <f t="shared" si="47"/>
        <v>0</v>
      </c>
      <c r="E476" s="4">
        <f t="shared" si="46"/>
        <v>289551.5911765538</v>
      </c>
      <c r="F476" s="5">
        <f>IF(C476=0,0,IF(I475+G476&lt;=Summary!$B$20,'Loan Sch - No Offset'!I475+G476,Summary!$B$20))</f>
        <v>628.21560806781815</v>
      </c>
      <c r="G476" s="4">
        <f>IF(E476&lt;=0,0,E476*Summary!$B$7/Summary!$B$10)</f>
        <v>222.17516322970187</v>
      </c>
      <c r="H476" s="5">
        <f t="shared" si="43"/>
        <v>406.04044483811629</v>
      </c>
      <c r="I476" s="5">
        <f t="shared" si="44"/>
        <v>289145.55073171569</v>
      </c>
    </row>
    <row r="477" spans="1:9" x14ac:dyDescent="0.25">
      <c r="A477">
        <v>473</v>
      </c>
      <c r="B477">
        <f t="shared" si="45"/>
        <v>473</v>
      </c>
      <c r="C477" s="5">
        <f t="shared" si="42"/>
        <v>289145.55073171569</v>
      </c>
      <c r="D477" s="5">
        <f t="shared" si="47"/>
        <v>0</v>
      </c>
      <c r="E477" s="4">
        <f t="shared" si="46"/>
        <v>289145.55073171569</v>
      </c>
      <c r="F477" s="5">
        <f>IF(C477=0,0,IF(I476+G477&lt;=Summary!$B$20,'Loan Sch - No Offset'!I476+G477,Summary!$B$20))</f>
        <v>628.21560806781815</v>
      </c>
      <c r="G477" s="4">
        <f>IF(E477&lt;=0,0,E477*Summary!$B$7/Summary!$B$10)</f>
        <v>221.86360527298953</v>
      </c>
      <c r="H477" s="5">
        <f t="shared" si="43"/>
        <v>406.35200279482865</v>
      </c>
      <c r="I477" s="5">
        <f t="shared" si="44"/>
        <v>288739.19872892083</v>
      </c>
    </row>
    <row r="478" spans="1:9" x14ac:dyDescent="0.25">
      <c r="A478">
        <v>474</v>
      </c>
      <c r="B478">
        <f t="shared" si="45"/>
        <v>474</v>
      </c>
      <c r="C478" s="5">
        <f t="shared" si="42"/>
        <v>288739.19872892083</v>
      </c>
      <c r="D478" s="5">
        <f t="shared" si="47"/>
        <v>0</v>
      </c>
      <c r="E478" s="4">
        <f t="shared" si="46"/>
        <v>288739.19872892083</v>
      </c>
      <c r="F478" s="5">
        <f>IF(C478=0,0,IF(I477+G478&lt;=Summary!$B$20,'Loan Sch - No Offset'!I477+G478,Summary!$B$20))</f>
        <v>628.21560806781815</v>
      </c>
      <c r="G478" s="4">
        <f>IF(E478&lt;=0,0,E478*Summary!$B$7/Summary!$B$10)</f>
        <v>221.5518082554604</v>
      </c>
      <c r="H478" s="5">
        <f t="shared" si="43"/>
        <v>406.66379981235775</v>
      </c>
      <c r="I478" s="5">
        <f t="shared" si="44"/>
        <v>288332.53492910846</v>
      </c>
    </row>
    <row r="479" spans="1:9" x14ac:dyDescent="0.25">
      <c r="A479">
        <v>475</v>
      </c>
      <c r="B479">
        <f t="shared" si="45"/>
        <v>475</v>
      </c>
      <c r="C479" s="5">
        <f t="shared" si="42"/>
        <v>288332.53492910846</v>
      </c>
      <c r="D479" s="5">
        <f t="shared" si="47"/>
        <v>0</v>
      </c>
      <c r="E479" s="4">
        <f t="shared" si="46"/>
        <v>288332.53492910846</v>
      </c>
      <c r="F479" s="5">
        <f>IF(C479=0,0,IF(I478+G479&lt;=Summary!$B$20,'Loan Sch - No Offset'!I478+G479,Summary!$B$20))</f>
        <v>628.21560806781815</v>
      </c>
      <c r="G479" s="4">
        <f>IF(E479&lt;=0,0,E479*Summary!$B$7/Summary!$B$10)</f>
        <v>221.2397719936813</v>
      </c>
      <c r="H479" s="5">
        <f t="shared" si="43"/>
        <v>406.97583607413685</v>
      </c>
      <c r="I479" s="5">
        <f t="shared" si="44"/>
        <v>287925.5590930343</v>
      </c>
    </row>
    <row r="480" spans="1:9" x14ac:dyDescent="0.25">
      <c r="A480">
        <v>476</v>
      </c>
      <c r="B480">
        <f t="shared" si="45"/>
        <v>476</v>
      </c>
      <c r="C480" s="5">
        <f t="shared" si="42"/>
        <v>287925.5590930343</v>
      </c>
      <c r="D480" s="5">
        <f t="shared" si="47"/>
        <v>0</v>
      </c>
      <c r="E480" s="4">
        <f t="shared" si="46"/>
        <v>287925.5590930343</v>
      </c>
      <c r="F480" s="5">
        <f>IF(C480=0,0,IF(I479+G480&lt;=Summary!$B$20,'Loan Sch - No Offset'!I479+G480,Summary!$B$20))</f>
        <v>628.21560806781815</v>
      </c>
      <c r="G480" s="4">
        <f>IF(E480&lt;=0,0,E480*Summary!$B$7/Summary!$B$10)</f>
        <v>220.92749630407823</v>
      </c>
      <c r="H480" s="5">
        <f t="shared" si="43"/>
        <v>407.28811176373995</v>
      </c>
      <c r="I480" s="5">
        <f t="shared" si="44"/>
        <v>287518.27098127059</v>
      </c>
    </row>
    <row r="481" spans="1:9" x14ac:dyDescent="0.25">
      <c r="A481">
        <v>477</v>
      </c>
      <c r="B481">
        <f t="shared" si="45"/>
        <v>477</v>
      </c>
      <c r="C481" s="5">
        <f t="shared" si="42"/>
        <v>287518.27098127059</v>
      </c>
      <c r="D481" s="5">
        <f t="shared" si="47"/>
        <v>0</v>
      </c>
      <c r="E481" s="4">
        <f t="shared" si="46"/>
        <v>287518.27098127059</v>
      </c>
      <c r="F481" s="5">
        <f>IF(C481=0,0,IF(I480+G481&lt;=Summary!$B$20,'Loan Sch - No Offset'!I480+G481,Summary!$B$20))</f>
        <v>628.21560806781815</v>
      </c>
      <c r="G481" s="4">
        <f>IF(E481&lt;=0,0,E481*Summary!$B$7/Summary!$B$10)</f>
        <v>220.61498100293647</v>
      </c>
      <c r="H481" s="5">
        <f t="shared" si="43"/>
        <v>407.60062706488168</v>
      </c>
      <c r="I481" s="5">
        <f t="shared" si="44"/>
        <v>287110.67035420571</v>
      </c>
    </row>
    <row r="482" spans="1:9" x14ac:dyDescent="0.25">
      <c r="A482">
        <v>478</v>
      </c>
      <c r="B482">
        <f t="shared" si="45"/>
        <v>478</v>
      </c>
      <c r="C482" s="5">
        <f t="shared" si="42"/>
        <v>287110.67035420571</v>
      </c>
      <c r="D482" s="5">
        <f t="shared" si="47"/>
        <v>0</v>
      </c>
      <c r="E482" s="4">
        <f t="shared" si="46"/>
        <v>287110.67035420571</v>
      </c>
      <c r="F482" s="5">
        <f>IF(C482=0,0,IF(I481+G482&lt;=Summary!$B$20,'Loan Sch - No Offset'!I481+G482,Summary!$B$20))</f>
        <v>628.21560806781815</v>
      </c>
      <c r="G482" s="4">
        <f>IF(E482&lt;=0,0,E482*Summary!$B$7/Summary!$B$10)</f>
        <v>220.30222590640011</v>
      </c>
      <c r="H482" s="5">
        <f t="shared" si="43"/>
        <v>407.91338216141804</v>
      </c>
      <c r="I482" s="5">
        <f t="shared" si="44"/>
        <v>286702.7569720443</v>
      </c>
    </row>
    <row r="483" spans="1:9" x14ac:dyDescent="0.25">
      <c r="A483">
        <v>479</v>
      </c>
      <c r="B483">
        <f t="shared" si="45"/>
        <v>479</v>
      </c>
      <c r="C483" s="5">
        <f t="shared" si="42"/>
        <v>286702.7569720443</v>
      </c>
      <c r="D483" s="5">
        <f t="shared" si="47"/>
        <v>0</v>
      </c>
      <c r="E483" s="4">
        <f t="shared" si="46"/>
        <v>286702.7569720443</v>
      </c>
      <c r="F483" s="5">
        <f>IF(C483=0,0,IF(I482+G483&lt;=Summary!$B$20,'Loan Sch - No Offset'!I482+G483,Summary!$B$20))</f>
        <v>628.21560806781815</v>
      </c>
      <c r="G483" s="4">
        <f>IF(E483&lt;=0,0,E483*Summary!$B$7/Summary!$B$10)</f>
        <v>219.98923083047245</v>
      </c>
      <c r="H483" s="5">
        <f t="shared" si="43"/>
        <v>408.22637723734567</v>
      </c>
      <c r="I483" s="5">
        <f t="shared" si="44"/>
        <v>286294.53059480694</v>
      </c>
    </row>
    <row r="484" spans="1:9" x14ac:dyDescent="0.25">
      <c r="A484">
        <v>480</v>
      </c>
      <c r="B484">
        <f t="shared" si="45"/>
        <v>480</v>
      </c>
      <c r="C484" s="5">
        <f t="shared" si="42"/>
        <v>286294.53059480694</v>
      </c>
      <c r="D484" s="5">
        <f t="shared" si="47"/>
        <v>0</v>
      </c>
      <c r="E484" s="4">
        <f t="shared" si="46"/>
        <v>286294.53059480694</v>
      </c>
      <c r="F484" s="5">
        <f>IF(C484=0,0,IF(I483+G484&lt;=Summary!$B$20,'Loan Sch - No Offset'!I483+G484,Summary!$B$20))</f>
        <v>628.21560806781815</v>
      </c>
      <c r="G484" s="4">
        <f>IF(E484&lt;=0,0,E484*Summary!$B$7/Summary!$B$10)</f>
        <v>219.67599559101532</v>
      </c>
      <c r="H484" s="5">
        <f t="shared" si="43"/>
        <v>408.53961247680286</v>
      </c>
      <c r="I484" s="5">
        <f t="shared" si="44"/>
        <v>285885.99098233011</v>
      </c>
    </row>
    <row r="485" spans="1:9" x14ac:dyDescent="0.25">
      <c r="A485">
        <v>481</v>
      </c>
      <c r="B485">
        <f t="shared" si="45"/>
        <v>481</v>
      </c>
      <c r="C485" s="5">
        <f t="shared" si="42"/>
        <v>285885.99098233011</v>
      </c>
      <c r="D485" s="5">
        <f t="shared" si="47"/>
        <v>0</v>
      </c>
      <c r="E485" s="4">
        <f t="shared" si="46"/>
        <v>285885.99098233011</v>
      </c>
      <c r="F485" s="5">
        <f>IF(C485=0,0,IF(I484+G485&lt;=Summary!$B$20,'Loan Sch - No Offset'!I484+G485,Summary!$B$20))</f>
        <v>628.21560806781815</v>
      </c>
      <c r="G485" s="4">
        <f>IF(E485&lt;=0,0,E485*Summary!$B$7/Summary!$B$10)</f>
        <v>219.36252000374947</v>
      </c>
      <c r="H485" s="5">
        <f t="shared" si="43"/>
        <v>408.85308806406869</v>
      </c>
      <c r="I485" s="5">
        <f t="shared" si="44"/>
        <v>285477.13789426605</v>
      </c>
    </row>
    <row r="486" spans="1:9" x14ac:dyDescent="0.25">
      <c r="A486">
        <v>482</v>
      </c>
      <c r="B486">
        <f t="shared" si="45"/>
        <v>482</v>
      </c>
      <c r="C486" s="5">
        <f t="shared" si="42"/>
        <v>285477.13789426605</v>
      </c>
      <c r="D486" s="5">
        <f t="shared" si="47"/>
        <v>0</v>
      </c>
      <c r="E486" s="4">
        <f t="shared" si="46"/>
        <v>285477.13789426605</v>
      </c>
      <c r="F486" s="5">
        <f>IF(C486=0,0,IF(I485+G486&lt;=Summary!$B$20,'Loan Sch - No Offset'!I485+G486,Summary!$B$20))</f>
        <v>628.21560806781815</v>
      </c>
      <c r="G486" s="4">
        <f>IF(E486&lt;=0,0,E486*Summary!$B$7/Summary!$B$10)</f>
        <v>219.04880388425411</v>
      </c>
      <c r="H486" s="5">
        <f t="shared" si="43"/>
        <v>409.16680418356407</v>
      </c>
      <c r="I486" s="5">
        <f t="shared" si="44"/>
        <v>285067.97109008249</v>
      </c>
    </row>
    <row r="487" spans="1:9" x14ac:dyDescent="0.25">
      <c r="A487">
        <v>483</v>
      </c>
      <c r="B487">
        <f t="shared" si="45"/>
        <v>483</v>
      </c>
      <c r="C487" s="5">
        <f t="shared" si="42"/>
        <v>285067.97109008249</v>
      </c>
      <c r="D487" s="5">
        <f t="shared" si="47"/>
        <v>0</v>
      </c>
      <c r="E487" s="4">
        <f t="shared" si="46"/>
        <v>285067.97109008249</v>
      </c>
      <c r="F487" s="5">
        <f>IF(C487=0,0,IF(I486+G487&lt;=Summary!$B$20,'Loan Sch - No Offset'!I486+G487,Summary!$B$20))</f>
        <v>628.21560806781815</v>
      </c>
      <c r="G487" s="4">
        <f>IF(E487&lt;=0,0,E487*Summary!$B$7/Summary!$B$10)</f>
        <v>218.73484704796712</v>
      </c>
      <c r="H487" s="5">
        <f t="shared" si="43"/>
        <v>409.480761019851</v>
      </c>
      <c r="I487" s="5">
        <f t="shared" si="44"/>
        <v>284658.49032906262</v>
      </c>
    </row>
    <row r="488" spans="1:9" x14ac:dyDescent="0.25">
      <c r="A488">
        <v>484</v>
      </c>
      <c r="B488">
        <f t="shared" si="45"/>
        <v>484</v>
      </c>
      <c r="C488" s="5">
        <f t="shared" si="42"/>
        <v>284658.49032906262</v>
      </c>
      <c r="D488" s="5">
        <f t="shared" si="47"/>
        <v>0</v>
      </c>
      <c r="E488" s="4">
        <f t="shared" si="46"/>
        <v>284658.49032906262</v>
      </c>
      <c r="F488" s="5">
        <f>IF(C488=0,0,IF(I487+G488&lt;=Summary!$B$20,'Loan Sch - No Offset'!I487+G488,Summary!$B$20))</f>
        <v>628.21560806781815</v>
      </c>
      <c r="G488" s="4">
        <f>IF(E488&lt;=0,0,E488*Summary!$B$7/Summary!$B$10)</f>
        <v>218.42064931018456</v>
      </c>
      <c r="H488" s="5">
        <f t="shared" si="43"/>
        <v>409.79495875763359</v>
      </c>
      <c r="I488" s="5">
        <f t="shared" si="44"/>
        <v>284248.69537030498</v>
      </c>
    </row>
    <row r="489" spans="1:9" x14ac:dyDescent="0.25">
      <c r="A489">
        <v>485</v>
      </c>
      <c r="B489">
        <f t="shared" si="45"/>
        <v>485</v>
      </c>
      <c r="C489" s="5">
        <f t="shared" si="42"/>
        <v>284248.69537030498</v>
      </c>
      <c r="D489" s="5">
        <f t="shared" si="47"/>
        <v>0</v>
      </c>
      <c r="E489" s="4">
        <f t="shared" si="46"/>
        <v>284248.69537030498</v>
      </c>
      <c r="F489" s="5">
        <f>IF(C489=0,0,IF(I488+G489&lt;=Summary!$B$20,'Loan Sch - No Offset'!I488+G489,Summary!$B$20))</f>
        <v>628.21560806781815</v>
      </c>
      <c r="G489" s="4">
        <f>IF(E489&lt;=0,0,E489*Summary!$B$7/Summary!$B$10)</f>
        <v>218.10621048606092</v>
      </c>
      <c r="H489" s="5">
        <f t="shared" si="43"/>
        <v>410.10939758175721</v>
      </c>
      <c r="I489" s="5">
        <f t="shared" si="44"/>
        <v>283838.5859727232</v>
      </c>
    </row>
    <row r="490" spans="1:9" x14ac:dyDescent="0.25">
      <c r="A490">
        <v>486</v>
      </c>
      <c r="B490">
        <f t="shared" si="45"/>
        <v>486</v>
      </c>
      <c r="C490" s="5">
        <f t="shared" si="42"/>
        <v>283838.5859727232</v>
      </c>
      <c r="D490" s="5">
        <f t="shared" si="47"/>
        <v>0</v>
      </c>
      <c r="E490" s="4">
        <f t="shared" si="46"/>
        <v>283838.5859727232</v>
      </c>
      <c r="F490" s="5">
        <f>IF(C490=0,0,IF(I489+G490&lt;=Summary!$B$20,'Loan Sch - No Offset'!I489+G490,Summary!$B$20))</f>
        <v>628.21560806781815</v>
      </c>
      <c r="G490" s="4">
        <f>IF(E490&lt;=0,0,E490*Summary!$B$7/Summary!$B$10)</f>
        <v>217.79153039060873</v>
      </c>
      <c r="H490" s="5">
        <f t="shared" si="43"/>
        <v>410.42407767720943</v>
      </c>
      <c r="I490" s="5">
        <f t="shared" si="44"/>
        <v>283428.16189504601</v>
      </c>
    </row>
    <row r="491" spans="1:9" x14ac:dyDescent="0.25">
      <c r="A491">
        <v>487</v>
      </c>
      <c r="B491">
        <f t="shared" si="45"/>
        <v>487</v>
      </c>
      <c r="C491" s="5">
        <f t="shared" si="42"/>
        <v>283428.16189504601</v>
      </c>
      <c r="D491" s="5">
        <f t="shared" si="47"/>
        <v>0</v>
      </c>
      <c r="E491" s="4">
        <f t="shared" si="46"/>
        <v>283428.16189504601</v>
      </c>
      <c r="F491" s="5">
        <f>IF(C491=0,0,IF(I490+G491&lt;=Summary!$B$20,'Loan Sch - No Offset'!I490+G491,Summary!$B$20))</f>
        <v>628.21560806781815</v>
      </c>
      <c r="G491" s="4">
        <f>IF(E491&lt;=0,0,E491*Summary!$B$7/Summary!$B$10)</f>
        <v>217.47660883869878</v>
      </c>
      <c r="H491" s="5">
        <f t="shared" si="43"/>
        <v>410.73899922911937</v>
      </c>
      <c r="I491" s="5">
        <f t="shared" si="44"/>
        <v>283017.42289581691</v>
      </c>
    </row>
    <row r="492" spans="1:9" x14ac:dyDescent="0.25">
      <c r="A492">
        <v>488</v>
      </c>
      <c r="B492">
        <f t="shared" si="45"/>
        <v>488</v>
      </c>
      <c r="C492" s="5">
        <f t="shared" si="42"/>
        <v>283017.42289581691</v>
      </c>
      <c r="D492" s="5">
        <f t="shared" si="47"/>
        <v>0</v>
      </c>
      <c r="E492" s="4">
        <f t="shared" si="46"/>
        <v>283017.42289581691</v>
      </c>
      <c r="F492" s="5">
        <f>IF(C492=0,0,IF(I491+G492&lt;=Summary!$B$20,'Loan Sch - No Offset'!I491+G492,Summary!$B$20))</f>
        <v>628.21560806781815</v>
      </c>
      <c r="G492" s="4">
        <f>IF(E492&lt;=0,0,E492*Summary!$B$7/Summary!$B$10)</f>
        <v>217.1614456450595</v>
      </c>
      <c r="H492" s="5">
        <f t="shared" si="43"/>
        <v>411.05416242275862</v>
      </c>
      <c r="I492" s="5">
        <f t="shared" si="44"/>
        <v>282606.36873339413</v>
      </c>
    </row>
    <row r="493" spans="1:9" x14ac:dyDescent="0.25">
      <c r="A493">
        <v>489</v>
      </c>
      <c r="B493">
        <f t="shared" si="45"/>
        <v>489</v>
      </c>
      <c r="C493" s="5">
        <f t="shared" si="42"/>
        <v>282606.36873339413</v>
      </c>
      <c r="D493" s="5">
        <f t="shared" si="47"/>
        <v>0</v>
      </c>
      <c r="E493" s="4">
        <f t="shared" si="46"/>
        <v>282606.36873339413</v>
      </c>
      <c r="F493" s="5">
        <f>IF(C493=0,0,IF(I492+G493&lt;=Summary!$B$20,'Loan Sch - No Offset'!I492+G493,Summary!$B$20))</f>
        <v>628.21560806781815</v>
      </c>
      <c r="G493" s="4">
        <f>IF(E493&lt;=0,0,E493*Summary!$B$7/Summary!$B$10)</f>
        <v>216.84604062427741</v>
      </c>
      <c r="H493" s="5">
        <f t="shared" si="43"/>
        <v>411.36956744354075</v>
      </c>
      <c r="I493" s="5">
        <f t="shared" si="44"/>
        <v>282194.99916595058</v>
      </c>
    </row>
    <row r="494" spans="1:9" x14ac:dyDescent="0.25">
      <c r="A494">
        <v>490</v>
      </c>
      <c r="B494">
        <f t="shared" si="45"/>
        <v>490</v>
      </c>
      <c r="C494" s="5">
        <f t="shared" si="42"/>
        <v>282194.99916595058</v>
      </c>
      <c r="D494" s="5">
        <f t="shared" si="47"/>
        <v>0</v>
      </c>
      <c r="E494" s="4">
        <f t="shared" si="46"/>
        <v>282194.99916595058</v>
      </c>
      <c r="F494" s="5">
        <f>IF(C494=0,0,IF(I493+G494&lt;=Summary!$B$20,'Loan Sch - No Offset'!I493+G494,Summary!$B$20))</f>
        <v>628.21560806781815</v>
      </c>
      <c r="G494" s="4">
        <f>IF(E494&lt;=0,0,E494*Summary!$B$7/Summary!$B$10)</f>
        <v>216.53039359079668</v>
      </c>
      <c r="H494" s="5">
        <f t="shared" si="43"/>
        <v>411.68521447702147</v>
      </c>
      <c r="I494" s="5">
        <f t="shared" si="44"/>
        <v>281783.31395147357</v>
      </c>
    </row>
    <row r="495" spans="1:9" x14ac:dyDescent="0.25">
      <c r="A495">
        <v>491</v>
      </c>
      <c r="B495">
        <f t="shared" si="45"/>
        <v>491</v>
      </c>
      <c r="C495" s="5">
        <f t="shared" si="42"/>
        <v>281783.31395147357</v>
      </c>
      <c r="D495" s="5">
        <f t="shared" si="47"/>
        <v>0</v>
      </c>
      <c r="E495" s="4">
        <f t="shared" si="46"/>
        <v>281783.31395147357</v>
      </c>
      <c r="F495" s="5">
        <f>IF(C495=0,0,IF(I494+G495&lt;=Summary!$B$20,'Loan Sch - No Offset'!I494+G495,Summary!$B$20))</f>
        <v>628.21560806781815</v>
      </c>
      <c r="G495" s="4">
        <f>IF(E495&lt;=0,0,E495*Summary!$B$7/Summary!$B$10)</f>
        <v>216.21450435891913</v>
      </c>
      <c r="H495" s="5">
        <f t="shared" si="43"/>
        <v>412.001103708899</v>
      </c>
      <c r="I495" s="5">
        <f t="shared" si="44"/>
        <v>281371.31284776464</v>
      </c>
    </row>
    <row r="496" spans="1:9" x14ac:dyDescent="0.25">
      <c r="A496">
        <v>492</v>
      </c>
      <c r="B496">
        <f t="shared" si="45"/>
        <v>492</v>
      </c>
      <c r="C496" s="5">
        <f t="shared" si="42"/>
        <v>281371.31284776464</v>
      </c>
      <c r="D496" s="5">
        <f t="shared" si="47"/>
        <v>0</v>
      </c>
      <c r="E496" s="4">
        <f t="shared" si="46"/>
        <v>281371.31284776464</v>
      </c>
      <c r="F496" s="5">
        <f>IF(C496=0,0,IF(I495+G496&lt;=Summary!$B$20,'Loan Sch - No Offset'!I495+G496,Summary!$B$20))</f>
        <v>628.21560806781815</v>
      </c>
      <c r="G496" s="4">
        <f>IF(E496&lt;=0,0,E496*Summary!$B$7/Summary!$B$10)</f>
        <v>215.89837274280401</v>
      </c>
      <c r="H496" s="5">
        <f t="shared" si="43"/>
        <v>412.31723532501417</v>
      </c>
      <c r="I496" s="5">
        <f t="shared" si="44"/>
        <v>280958.99561243964</v>
      </c>
    </row>
    <row r="497" spans="1:9" x14ac:dyDescent="0.25">
      <c r="A497">
        <v>493</v>
      </c>
      <c r="B497">
        <f t="shared" si="45"/>
        <v>493</v>
      </c>
      <c r="C497" s="5">
        <f t="shared" si="42"/>
        <v>280958.99561243964</v>
      </c>
      <c r="D497" s="5">
        <f t="shared" si="47"/>
        <v>0</v>
      </c>
      <c r="E497" s="4">
        <f t="shared" si="46"/>
        <v>280958.99561243964</v>
      </c>
      <c r="F497" s="5">
        <f>IF(C497=0,0,IF(I496+G497&lt;=Summary!$B$20,'Loan Sch - No Offset'!I496+G497,Summary!$B$20))</f>
        <v>628.21560806781815</v>
      </c>
      <c r="G497" s="4">
        <f>IF(E497&lt;=0,0,E497*Summary!$B$7/Summary!$B$10)</f>
        <v>215.58199855646811</v>
      </c>
      <c r="H497" s="5">
        <f t="shared" si="43"/>
        <v>412.63360951135007</v>
      </c>
      <c r="I497" s="5">
        <f t="shared" si="44"/>
        <v>280546.36200292828</v>
      </c>
    </row>
    <row r="498" spans="1:9" x14ac:dyDescent="0.25">
      <c r="A498">
        <v>494</v>
      </c>
      <c r="B498">
        <f t="shared" si="45"/>
        <v>494</v>
      </c>
      <c r="C498" s="5">
        <f t="shared" si="42"/>
        <v>280546.36200292828</v>
      </c>
      <c r="D498" s="5">
        <f t="shared" si="47"/>
        <v>0</v>
      </c>
      <c r="E498" s="4">
        <f t="shared" si="46"/>
        <v>280546.36200292828</v>
      </c>
      <c r="F498" s="5">
        <f>IF(C498=0,0,IF(I497+G498&lt;=Summary!$B$20,'Loan Sch - No Offset'!I497+G498,Summary!$B$20))</f>
        <v>628.21560806781815</v>
      </c>
      <c r="G498" s="4">
        <f>IF(E498&lt;=0,0,E498*Summary!$B$7/Summary!$B$10)</f>
        <v>215.26538161378534</v>
      </c>
      <c r="H498" s="5">
        <f t="shared" si="43"/>
        <v>412.95022645403282</v>
      </c>
      <c r="I498" s="5">
        <f t="shared" si="44"/>
        <v>280133.41177647427</v>
      </c>
    </row>
    <row r="499" spans="1:9" x14ac:dyDescent="0.25">
      <c r="A499">
        <v>495</v>
      </c>
      <c r="B499">
        <f t="shared" si="45"/>
        <v>495</v>
      </c>
      <c r="C499" s="5">
        <f t="shared" si="42"/>
        <v>280133.41177647427</v>
      </c>
      <c r="D499" s="5">
        <f t="shared" si="47"/>
        <v>0</v>
      </c>
      <c r="E499" s="4">
        <f t="shared" si="46"/>
        <v>280133.41177647427</v>
      </c>
      <c r="F499" s="5">
        <f>IF(C499=0,0,IF(I498+G499&lt;=Summary!$B$20,'Loan Sch - No Offset'!I498+G499,Summary!$B$20))</f>
        <v>628.21560806781815</v>
      </c>
      <c r="G499" s="4">
        <f>IF(E499&lt;=0,0,E499*Summary!$B$7/Summary!$B$10)</f>
        <v>214.94852172848698</v>
      </c>
      <c r="H499" s="5">
        <f t="shared" si="43"/>
        <v>413.26708633933117</v>
      </c>
      <c r="I499" s="5">
        <f t="shared" si="44"/>
        <v>279720.14469013491</v>
      </c>
    </row>
    <row r="500" spans="1:9" x14ac:dyDescent="0.25">
      <c r="A500">
        <v>496</v>
      </c>
      <c r="B500">
        <f t="shared" si="45"/>
        <v>496</v>
      </c>
      <c r="C500" s="5">
        <f t="shared" si="42"/>
        <v>279720.14469013491</v>
      </c>
      <c r="D500" s="5">
        <f t="shared" si="47"/>
        <v>0</v>
      </c>
      <c r="E500" s="4">
        <f t="shared" si="46"/>
        <v>279720.14469013491</v>
      </c>
      <c r="F500" s="5">
        <f>IF(C500=0,0,IF(I499+G500&lt;=Summary!$B$20,'Loan Sch - No Offset'!I499+G500,Summary!$B$20))</f>
        <v>628.21560806781815</v>
      </c>
      <c r="G500" s="4">
        <f>IF(E500&lt;=0,0,E500*Summary!$B$7/Summary!$B$10)</f>
        <v>214.63141871416121</v>
      </c>
      <c r="H500" s="5">
        <f t="shared" si="43"/>
        <v>413.58418935365694</v>
      </c>
      <c r="I500" s="5">
        <f t="shared" si="44"/>
        <v>279306.56050078123</v>
      </c>
    </row>
    <row r="501" spans="1:9" x14ac:dyDescent="0.25">
      <c r="A501">
        <v>497</v>
      </c>
      <c r="B501">
        <f t="shared" si="45"/>
        <v>497</v>
      </c>
      <c r="C501" s="5">
        <f t="shared" ref="C501:C564" si="48">I500</f>
        <v>279306.56050078123</v>
      </c>
      <c r="D501" s="5">
        <f t="shared" si="47"/>
        <v>0</v>
      </c>
      <c r="E501" s="4">
        <f t="shared" si="46"/>
        <v>279306.56050078123</v>
      </c>
      <c r="F501" s="5">
        <f>IF(C501=0,0,IF(I500+G501&lt;=Summary!$B$20,'Loan Sch - No Offset'!I500+G501,Summary!$B$20))</f>
        <v>628.21560806781815</v>
      </c>
      <c r="G501" s="4">
        <f>IF(E501&lt;=0,0,E501*Summary!$B$7/Summary!$B$10)</f>
        <v>214.31407238425328</v>
      </c>
      <c r="H501" s="5">
        <f t="shared" ref="H501:H564" si="49">F501-G501</f>
        <v>413.90153568356487</v>
      </c>
      <c r="I501" s="5">
        <f t="shared" ref="I501:I564" si="50">IF(ROUND(C501-H501,0)=0,0,C501-H501)</f>
        <v>278892.65896509768</v>
      </c>
    </row>
    <row r="502" spans="1:9" x14ac:dyDescent="0.25">
      <c r="A502">
        <v>498</v>
      </c>
      <c r="B502">
        <f t="shared" si="45"/>
        <v>498</v>
      </c>
      <c r="C502" s="5">
        <f t="shared" si="48"/>
        <v>278892.65896509768</v>
      </c>
      <c r="D502" s="5">
        <f t="shared" si="47"/>
        <v>0</v>
      </c>
      <c r="E502" s="4">
        <f t="shared" si="46"/>
        <v>278892.65896509768</v>
      </c>
      <c r="F502" s="5">
        <f>IF(C502=0,0,IF(I501+G502&lt;=Summary!$B$20,'Loan Sch - No Offset'!I501+G502,Summary!$B$20))</f>
        <v>628.21560806781815</v>
      </c>
      <c r="G502" s="4">
        <f>IF(E502&lt;=0,0,E502*Summary!$B$7/Summary!$B$10)</f>
        <v>213.99648255206532</v>
      </c>
      <c r="H502" s="5">
        <f t="shared" si="49"/>
        <v>414.21912551575281</v>
      </c>
      <c r="I502" s="5">
        <f t="shared" si="50"/>
        <v>278478.4398395819</v>
      </c>
    </row>
    <row r="503" spans="1:9" x14ac:dyDescent="0.25">
      <c r="A503">
        <v>499</v>
      </c>
      <c r="B503">
        <f t="shared" si="45"/>
        <v>499</v>
      </c>
      <c r="C503" s="5">
        <f t="shared" si="48"/>
        <v>278478.4398395819</v>
      </c>
      <c r="D503" s="5">
        <f t="shared" si="47"/>
        <v>0</v>
      </c>
      <c r="E503" s="4">
        <f t="shared" si="46"/>
        <v>278478.4398395819</v>
      </c>
      <c r="F503" s="5">
        <f>IF(C503=0,0,IF(I502+G503&lt;=Summary!$B$20,'Loan Sch - No Offset'!I502+G503,Summary!$B$20))</f>
        <v>628.21560806781815</v>
      </c>
      <c r="G503" s="4">
        <f>IF(E503&lt;=0,0,E503*Summary!$B$7/Summary!$B$10)</f>
        <v>213.67864903075608</v>
      </c>
      <c r="H503" s="5">
        <f t="shared" si="49"/>
        <v>414.53695903706205</v>
      </c>
      <c r="I503" s="5">
        <f t="shared" si="50"/>
        <v>278063.90288054483</v>
      </c>
    </row>
    <row r="504" spans="1:9" x14ac:dyDescent="0.25">
      <c r="A504">
        <v>500</v>
      </c>
      <c r="B504">
        <f t="shared" si="45"/>
        <v>500</v>
      </c>
      <c r="C504" s="5">
        <f t="shared" si="48"/>
        <v>278063.90288054483</v>
      </c>
      <c r="D504" s="5">
        <f t="shared" si="47"/>
        <v>0</v>
      </c>
      <c r="E504" s="4">
        <f t="shared" si="46"/>
        <v>278063.90288054483</v>
      </c>
      <c r="F504" s="5">
        <f>IF(C504=0,0,IF(I503+G504&lt;=Summary!$B$20,'Loan Sch - No Offset'!I503+G504,Summary!$B$20))</f>
        <v>628.21560806781815</v>
      </c>
      <c r="G504" s="4">
        <f>IF(E504&lt;=0,0,E504*Summary!$B$7/Summary!$B$10)</f>
        <v>213.3605716333411</v>
      </c>
      <c r="H504" s="5">
        <f t="shared" si="49"/>
        <v>414.85503643447703</v>
      </c>
      <c r="I504" s="5">
        <f t="shared" si="50"/>
        <v>277649.04784411035</v>
      </c>
    </row>
    <row r="505" spans="1:9" x14ac:dyDescent="0.25">
      <c r="A505">
        <v>501</v>
      </c>
      <c r="B505">
        <f t="shared" si="45"/>
        <v>501</v>
      </c>
      <c r="C505" s="5">
        <f t="shared" si="48"/>
        <v>277649.04784411035</v>
      </c>
      <c r="D505" s="5">
        <f t="shared" si="47"/>
        <v>0</v>
      </c>
      <c r="E505" s="4">
        <f t="shared" si="46"/>
        <v>277649.04784411035</v>
      </c>
      <c r="F505" s="5">
        <f>IF(C505=0,0,IF(I504+G505&lt;=Summary!$B$20,'Loan Sch - No Offset'!I504+G505,Summary!$B$20))</f>
        <v>628.21560806781815</v>
      </c>
      <c r="G505" s="4">
        <f>IF(E505&lt;=0,0,E505*Summary!$B$7/Summary!$B$10)</f>
        <v>213.04225017269235</v>
      </c>
      <c r="H505" s="5">
        <f t="shared" si="49"/>
        <v>415.17335789512583</v>
      </c>
      <c r="I505" s="5">
        <f t="shared" si="50"/>
        <v>277233.87448621524</v>
      </c>
    </row>
    <row r="506" spans="1:9" x14ac:dyDescent="0.25">
      <c r="A506">
        <v>502</v>
      </c>
      <c r="B506">
        <f t="shared" si="45"/>
        <v>502</v>
      </c>
      <c r="C506" s="5">
        <f t="shared" si="48"/>
        <v>277233.87448621524</v>
      </c>
      <c r="D506" s="5">
        <f t="shared" si="47"/>
        <v>0</v>
      </c>
      <c r="E506" s="4">
        <f t="shared" si="46"/>
        <v>277233.87448621524</v>
      </c>
      <c r="F506" s="5">
        <f>IF(C506=0,0,IF(I505+G506&lt;=Summary!$B$20,'Loan Sch - No Offset'!I505+G506,Summary!$B$20))</f>
        <v>628.21560806781815</v>
      </c>
      <c r="G506" s="4">
        <f>IF(E506&lt;=0,0,E506*Summary!$B$7/Summary!$B$10)</f>
        <v>212.7236844615382</v>
      </c>
      <c r="H506" s="5">
        <f t="shared" si="49"/>
        <v>415.49192360627995</v>
      </c>
      <c r="I506" s="5">
        <f t="shared" si="50"/>
        <v>276818.38256260898</v>
      </c>
    </row>
    <row r="507" spans="1:9" x14ac:dyDescent="0.25">
      <c r="A507">
        <v>503</v>
      </c>
      <c r="B507">
        <f t="shared" si="45"/>
        <v>503</v>
      </c>
      <c r="C507" s="5">
        <f t="shared" si="48"/>
        <v>276818.38256260898</v>
      </c>
      <c r="D507" s="5">
        <f t="shared" si="47"/>
        <v>0</v>
      </c>
      <c r="E507" s="4">
        <f t="shared" si="46"/>
        <v>276818.38256260898</v>
      </c>
      <c r="F507" s="5">
        <f>IF(C507=0,0,IF(I506+G507&lt;=Summary!$B$20,'Loan Sch - No Offset'!I506+G507,Summary!$B$20))</f>
        <v>628.21560806781815</v>
      </c>
      <c r="G507" s="4">
        <f>IF(E507&lt;=0,0,E507*Summary!$B$7/Summary!$B$10)</f>
        <v>212.40487431246342</v>
      </c>
      <c r="H507" s="5">
        <f t="shared" si="49"/>
        <v>415.8107337553547</v>
      </c>
      <c r="I507" s="5">
        <f t="shared" si="50"/>
        <v>276402.57182885363</v>
      </c>
    </row>
    <row r="508" spans="1:9" x14ac:dyDescent="0.25">
      <c r="A508">
        <v>504</v>
      </c>
      <c r="B508">
        <f t="shared" si="45"/>
        <v>504</v>
      </c>
      <c r="C508" s="5">
        <f t="shared" si="48"/>
        <v>276402.57182885363</v>
      </c>
      <c r="D508" s="5">
        <f t="shared" si="47"/>
        <v>0</v>
      </c>
      <c r="E508" s="4">
        <f t="shared" si="46"/>
        <v>276402.57182885363</v>
      </c>
      <c r="F508" s="5">
        <f>IF(C508=0,0,IF(I507+G508&lt;=Summary!$B$20,'Loan Sch - No Offset'!I507+G508,Summary!$B$20))</f>
        <v>628.21560806781815</v>
      </c>
      <c r="G508" s="4">
        <f>IF(E508&lt;=0,0,E508*Summary!$B$7/Summary!$B$10)</f>
        <v>212.08581953790883</v>
      </c>
      <c r="H508" s="5">
        <f t="shared" si="49"/>
        <v>416.12978852990932</v>
      </c>
      <c r="I508" s="5">
        <f t="shared" si="50"/>
        <v>275986.44204032375</v>
      </c>
    </row>
    <row r="509" spans="1:9" x14ac:dyDescent="0.25">
      <c r="A509">
        <v>505</v>
      </c>
      <c r="B509">
        <f t="shared" si="45"/>
        <v>505</v>
      </c>
      <c r="C509" s="5">
        <f t="shared" si="48"/>
        <v>275986.44204032375</v>
      </c>
      <c r="D509" s="5">
        <f t="shared" si="47"/>
        <v>0</v>
      </c>
      <c r="E509" s="4">
        <f t="shared" si="46"/>
        <v>275986.44204032375</v>
      </c>
      <c r="F509" s="5">
        <f>IF(C509=0,0,IF(I508+G509&lt;=Summary!$B$20,'Loan Sch - No Offset'!I508+G509,Summary!$B$20))</f>
        <v>628.21560806781815</v>
      </c>
      <c r="G509" s="4">
        <f>IF(E509&lt;=0,0,E509*Summary!$B$7/Summary!$B$10)</f>
        <v>211.76651995017147</v>
      </c>
      <c r="H509" s="5">
        <f t="shared" si="49"/>
        <v>416.44908811764668</v>
      </c>
      <c r="I509" s="5">
        <f t="shared" si="50"/>
        <v>275569.99295220611</v>
      </c>
    </row>
    <row r="510" spans="1:9" x14ac:dyDescent="0.25">
      <c r="A510">
        <v>506</v>
      </c>
      <c r="B510">
        <f t="shared" si="45"/>
        <v>506</v>
      </c>
      <c r="C510" s="5">
        <f t="shared" si="48"/>
        <v>275569.99295220611</v>
      </c>
      <c r="D510" s="5">
        <f t="shared" si="47"/>
        <v>0</v>
      </c>
      <c r="E510" s="4">
        <f t="shared" si="46"/>
        <v>275569.99295220611</v>
      </c>
      <c r="F510" s="5">
        <f>IF(C510=0,0,IF(I509+G510&lt;=Summary!$B$20,'Loan Sch - No Offset'!I509+G510,Summary!$B$20))</f>
        <v>628.21560806781815</v>
      </c>
      <c r="G510" s="4">
        <f>IF(E510&lt;=0,0,E510*Summary!$B$7/Summary!$B$10)</f>
        <v>211.44697536140427</v>
      </c>
      <c r="H510" s="5">
        <f t="shared" si="49"/>
        <v>416.76863270641388</v>
      </c>
      <c r="I510" s="5">
        <f t="shared" si="50"/>
        <v>275153.22431949968</v>
      </c>
    </row>
    <row r="511" spans="1:9" x14ac:dyDescent="0.25">
      <c r="A511">
        <v>507</v>
      </c>
      <c r="B511">
        <f t="shared" si="45"/>
        <v>507</v>
      </c>
      <c r="C511" s="5">
        <f t="shared" si="48"/>
        <v>275153.22431949968</v>
      </c>
      <c r="D511" s="5">
        <f t="shared" si="47"/>
        <v>0</v>
      </c>
      <c r="E511" s="4">
        <f t="shared" si="46"/>
        <v>275153.22431949968</v>
      </c>
      <c r="F511" s="5">
        <f>IF(C511=0,0,IF(I510+G511&lt;=Summary!$B$20,'Loan Sch - No Offset'!I510+G511,Summary!$B$20))</f>
        <v>628.21560806781815</v>
      </c>
      <c r="G511" s="4">
        <f>IF(E511&lt;=0,0,E511*Summary!$B$7/Summary!$B$10)</f>
        <v>211.1271855836161</v>
      </c>
      <c r="H511" s="5">
        <f t="shared" si="49"/>
        <v>417.08842248420206</v>
      </c>
      <c r="I511" s="5">
        <f t="shared" si="50"/>
        <v>274736.13589701545</v>
      </c>
    </row>
    <row r="512" spans="1:9" x14ac:dyDescent="0.25">
      <c r="A512">
        <v>508</v>
      </c>
      <c r="B512">
        <f t="shared" si="45"/>
        <v>508</v>
      </c>
      <c r="C512" s="5">
        <f t="shared" si="48"/>
        <v>274736.13589701545</v>
      </c>
      <c r="D512" s="5">
        <f t="shared" si="47"/>
        <v>0</v>
      </c>
      <c r="E512" s="4">
        <f t="shared" si="46"/>
        <v>274736.13589701545</v>
      </c>
      <c r="F512" s="5">
        <f>IF(C512=0,0,IF(I511+G512&lt;=Summary!$B$20,'Loan Sch - No Offset'!I511+G512,Summary!$B$20))</f>
        <v>628.21560806781815</v>
      </c>
      <c r="G512" s="4">
        <f>IF(E512&lt;=0,0,E512*Summary!$B$7/Summary!$B$10)</f>
        <v>210.80715042867146</v>
      </c>
      <c r="H512" s="5">
        <f t="shared" si="49"/>
        <v>417.40845763914672</v>
      </c>
      <c r="I512" s="5">
        <f t="shared" si="50"/>
        <v>274318.72743937629</v>
      </c>
    </row>
    <row r="513" spans="1:9" x14ac:dyDescent="0.25">
      <c r="A513">
        <v>509</v>
      </c>
      <c r="B513">
        <f t="shared" si="45"/>
        <v>509</v>
      </c>
      <c r="C513" s="5">
        <f t="shared" si="48"/>
        <v>274318.72743937629</v>
      </c>
      <c r="D513" s="5">
        <f t="shared" si="47"/>
        <v>0</v>
      </c>
      <c r="E513" s="4">
        <f t="shared" si="46"/>
        <v>274318.72743937629</v>
      </c>
      <c r="F513" s="5">
        <f>IF(C513=0,0,IF(I512+G513&lt;=Summary!$B$20,'Loan Sch - No Offset'!I512+G513,Summary!$B$20))</f>
        <v>628.21560806781815</v>
      </c>
      <c r="G513" s="4">
        <f>IF(E513&lt;=0,0,E513*Summary!$B$7/Summary!$B$10)</f>
        <v>210.48686970829064</v>
      </c>
      <c r="H513" s="5">
        <f t="shared" si="49"/>
        <v>417.72873835952748</v>
      </c>
      <c r="I513" s="5">
        <f t="shared" si="50"/>
        <v>273900.99870101677</v>
      </c>
    </row>
    <row r="514" spans="1:9" x14ac:dyDescent="0.25">
      <c r="A514">
        <v>510</v>
      </c>
      <c r="B514">
        <f t="shared" si="45"/>
        <v>510</v>
      </c>
      <c r="C514" s="5">
        <f t="shared" si="48"/>
        <v>273900.99870101677</v>
      </c>
      <c r="D514" s="5">
        <f t="shared" si="47"/>
        <v>0</v>
      </c>
      <c r="E514" s="4">
        <f t="shared" si="46"/>
        <v>273900.99870101677</v>
      </c>
      <c r="F514" s="5">
        <f>IF(C514=0,0,IF(I513+G514&lt;=Summary!$B$20,'Loan Sch - No Offset'!I513+G514,Summary!$B$20))</f>
        <v>628.21560806781815</v>
      </c>
      <c r="G514" s="4">
        <f>IF(E514&lt;=0,0,E514*Summary!$B$7/Summary!$B$10)</f>
        <v>210.16634323404941</v>
      </c>
      <c r="H514" s="5">
        <f t="shared" si="49"/>
        <v>418.04926483376875</v>
      </c>
      <c r="I514" s="5">
        <f t="shared" si="50"/>
        <v>273482.94943618297</v>
      </c>
    </row>
    <row r="515" spans="1:9" x14ac:dyDescent="0.25">
      <c r="A515">
        <v>511</v>
      </c>
      <c r="B515">
        <f t="shared" si="45"/>
        <v>511</v>
      </c>
      <c r="C515" s="5">
        <f t="shared" si="48"/>
        <v>273482.94943618297</v>
      </c>
      <c r="D515" s="5">
        <f t="shared" si="47"/>
        <v>0</v>
      </c>
      <c r="E515" s="4">
        <f t="shared" si="46"/>
        <v>273482.94943618297</v>
      </c>
      <c r="F515" s="5">
        <f>IF(C515=0,0,IF(I514+G515&lt;=Summary!$B$20,'Loan Sch - No Offset'!I514+G515,Summary!$B$20))</f>
        <v>628.21560806781815</v>
      </c>
      <c r="G515" s="4">
        <f>IF(E515&lt;=0,0,E515*Summary!$B$7/Summary!$B$10)</f>
        <v>209.84557081737887</v>
      </c>
      <c r="H515" s="5">
        <f t="shared" si="49"/>
        <v>418.37003725043928</v>
      </c>
      <c r="I515" s="5">
        <f t="shared" si="50"/>
        <v>273064.57939893252</v>
      </c>
    </row>
    <row r="516" spans="1:9" x14ac:dyDescent="0.25">
      <c r="A516">
        <v>512</v>
      </c>
      <c r="B516">
        <f t="shared" si="45"/>
        <v>512</v>
      </c>
      <c r="C516" s="5">
        <f t="shared" si="48"/>
        <v>273064.57939893252</v>
      </c>
      <c r="D516" s="5">
        <f t="shared" si="47"/>
        <v>0</v>
      </c>
      <c r="E516" s="4">
        <f t="shared" si="46"/>
        <v>273064.57939893252</v>
      </c>
      <c r="F516" s="5">
        <f>IF(C516=0,0,IF(I515+G516&lt;=Summary!$B$20,'Loan Sch - No Offset'!I515+G516,Summary!$B$20))</f>
        <v>628.21560806781815</v>
      </c>
      <c r="G516" s="4">
        <f>IF(E516&lt;=0,0,E516*Summary!$B$7/Summary!$B$10)</f>
        <v>209.5245522695655</v>
      </c>
      <c r="H516" s="5">
        <f t="shared" si="49"/>
        <v>418.69105579825265</v>
      </c>
      <c r="I516" s="5">
        <f t="shared" si="50"/>
        <v>272645.88834313425</v>
      </c>
    </row>
    <row r="517" spans="1:9" x14ac:dyDescent="0.25">
      <c r="A517">
        <v>513</v>
      </c>
      <c r="B517">
        <f t="shared" si="45"/>
        <v>513</v>
      </c>
      <c r="C517" s="5">
        <f t="shared" si="48"/>
        <v>272645.88834313425</v>
      </c>
      <c r="D517" s="5">
        <f t="shared" si="47"/>
        <v>0</v>
      </c>
      <c r="E517" s="4">
        <f t="shared" si="46"/>
        <v>272645.88834313425</v>
      </c>
      <c r="F517" s="5">
        <f>IF(C517=0,0,IF(I516+G517&lt;=Summary!$B$20,'Loan Sch - No Offset'!I516+G517,Summary!$B$20))</f>
        <v>628.21560806781815</v>
      </c>
      <c r="G517" s="4">
        <f>IF(E517&lt;=0,0,E517*Summary!$B$7/Summary!$B$10)</f>
        <v>209.20328740175108</v>
      </c>
      <c r="H517" s="5">
        <f t="shared" si="49"/>
        <v>419.01232066606707</v>
      </c>
      <c r="I517" s="5">
        <f t="shared" si="50"/>
        <v>272226.8760224682</v>
      </c>
    </row>
    <row r="518" spans="1:9" x14ac:dyDescent="0.25">
      <c r="A518">
        <v>514</v>
      </c>
      <c r="B518">
        <f t="shared" ref="B518:B581" si="51">IF(C518=0,0,A518)</f>
        <v>514</v>
      </c>
      <c r="C518" s="5">
        <f t="shared" si="48"/>
        <v>272226.8760224682</v>
      </c>
      <c r="D518" s="5">
        <f t="shared" si="47"/>
        <v>0</v>
      </c>
      <c r="E518" s="4">
        <f t="shared" ref="E518:E581" si="52">C518-D518</f>
        <v>272226.8760224682</v>
      </c>
      <c r="F518" s="5">
        <f>IF(C518=0,0,IF(I517+G518&lt;=Summary!$B$20,'Loan Sch - No Offset'!I517+G518,Summary!$B$20))</f>
        <v>628.21560806781815</v>
      </c>
      <c r="G518" s="4">
        <f>IF(E518&lt;=0,0,E518*Summary!$B$7/Summary!$B$10)</f>
        <v>208.88177602493232</v>
      </c>
      <c r="H518" s="5">
        <f t="shared" si="49"/>
        <v>419.33383204288583</v>
      </c>
      <c r="I518" s="5">
        <f t="shared" si="50"/>
        <v>271807.54219042533</v>
      </c>
    </row>
    <row r="519" spans="1:9" x14ac:dyDescent="0.25">
      <c r="A519">
        <v>515</v>
      </c>
      <c r="B519">
        <f t="shared" si="51"/>
        <v>515</v>
      </c>
      <c r="C519" s="5">
        <f t="shared" si="48"/>
        <v>271807.54219042533</v>
      </c>
      <c r="D519" s="5">
        <f t="shared" ref="D519:D582" si="53">IF(C519=0,0,D518)</f>
        <v>0</v>
      </c>
      <c r="E519" s="4">
        <f t="shared" si="52"/>
        <v>271807.54219042533</v>
      </c>
      <c r="F519" s="5">
        <f>IF(C519=0,0,IF(I518+G519&lt;=Summary!$B$20,'Loan Sch - No Offset'!I518+G519,Summary!$B$20))</f>
        <v>628.21560806781815</v>
      </c>
      <c r="G519" s="4">
        <f>IF(E519&lt;=0,0,E519*Summary!$B$7/Summary!$B$10)</f>
        <v>208.56001794996095</v>
      </c>
      <c r="H519" s="5">
        <f t="shared" si="49"/>
        <v>419.65559011785717</v>
      </c>
      <c r="I519" s="5">
        <f t="shared" si="50"/>
        <v>271387.88660030748</v>
      </c>
    </row>
    <row r="520" spans="1:9" x14ac:dyDescent="0.25">
      <c r="A520">
        <v>516</v>
      </c>
      <c r="B520">
        <f t="shared" si="51"/>
        <v>516</v>
      </c>
      <c r="C520" s="5">
        <f t="shared" si="48"/>
        <v>271387.88660030748</v>
      </c>
      <c r="D520" s="5">
        <f t="shared" si="53"/>
        <v>0</v>
      </c>
      <c r="E520" s="4">
        <f t="shared" si="52"/>
        <v>271387.88660030748</v>
      </c>
      <c r="F520" s="5">
        <f>IF(C520=0,0,IF(I519+G520&lt;=Summary!$B$20,'Loan Sch - No Offset'!I519+G520,Summary!$B$20))</f>
        <v>628.21560806781815</v>
      </c>
      <c r="G520" s="4">
        <f>IF(E520&lt;=0,0,E520*Summary!$B$7/Summary!$B$10)</f>
        <v>208.23801298754364</v>
      </c>
      <c r="H520" s="5">
        <f t="shared" si="49"/>
        <v>419.97759508027451</v>
      </c>
      <c r="I520" s="5">
        <f t="shared" si="50"/>
        <v>270967.90900522721</v>
      </c>
    </row>
    <row r="521" spans="1:9" x14ac:dyDescent="0.25">
      <c r="A521">
        <v>517</v>
      </c>
      <c r="B521">
        <f t="shared" si="51"/>
        <v>517</v>
      </c>
      <c r="C521" s="5">
        <f t="shared" si="48"/>
        <v>270967.90900522721</v>
      </c>
      <c r="D521" s="5">
        <f t="shared" si="53"/>
        <v>0</v>
      </c>
      <c r="E521" s="4">
        <f t="shared" si="52"/>
        <v>270967.90900522721</v>
      </c>
      <c r="F521" s="5">
        <f>IF(C521=0,0,IF(I520+G521&lt;=Summary!$B$20,'Loan Sch - No Offset'!I520+G521,Summary!$B$20))</f>
        <v>628.21560806781815</v>
      </c>
      <c r="G521" s="4">
        <f>IF(E521&lt;=0,0,E521*Summary!$B$7/Summary!$B$10)</f>
        <v>207.91576094824163</v>
      </c>
      <c r="H521" s="5">
        <f t="shared" si="49"/>
        <v>420.2998471195765</v>
      </c>
      <c r="I521" s="5">
        <f t="shared" si="50"/>
        <v>270547.6091581076</v>
      </c>
    </row>
    <row r="522" spans="1:9" x14ac:dyDescent="0.25">
      <c r="A522">
        <v>518</v>
      </c>
      <c r="B522">
        <f t="shared" si="51"/>
        <v>518</v>
      </c>
      <c r="C522" s="5">
        <f t="shared" si="48"/>
        <v>270547.6091581076</v>
      </c>
      <c r="D522" s="5">
        <f t="shared" si="53"/>
        <v>0</v>
      </c>
      <c r="E522" s="4">
        <f t="shared" si="52"/>
        <v>270547.6091581076</v>
      </c>
      <c r="F522" s="5">
        <f>IF(C522=0,0,IF(I521+G522&lt;=Summary!$B$20,'Loan Sch - No Offset'!I521+G522,Summary!$B$20))</f>
        <v>628.21560806781815</v>
      </c>
      <c r="G522" s="4">
        <f>IF(E522&lt;=0,0,E522*Summary!$B$7/Summary!$B$10)</f>
        <v>207.59326164247102</v>
      </c>
      <c r="H522" s="5">
        <f t="shared" si="49"/>
        <v>420.62234642534713</v>
      </c>
      <c r="I522" s="5">
        <f t="shared" si="50"/>
        <v>270126.98681168223</v>
      </c>
    </row>
    <row r="523" spans="1:9" x14ac:dyDescent="0.25">
      <c r="A523">
        <v>519</v>
      </c>
      <c r="B523">
        <f t="shared" si="51"/>
        <v>519</v>
      </c>
      <c r="C523" s="5">
        <f t="shared" si="48"/>
        <v>270126.98681168223</v>
      </c>
      <c r="D523" s="5">
        <f t="shared" si="53"/>
        <v>0</v>
      </c>
      <c r="E523" s="4">
        <f t="shared" si="52"/>
        <v>270126.98681168223</v>
      </c>
      <c r="F523" s="5">
        <f>IF(C523=0,0,IF(I522+G523&lt;=Summary!$B$20,'Loan Sch - No Offset'!I522+G523,Summary!$B$20))</f>
        <v>628.21560806781815</v>
      </c>
      <c r="G523" s="4">
        <f>IF(E523&lt;=0,0,E523*Summary!$B$7/Summary!$B$10)</f>
        <v>207.2705148805023</v>
      </c>
      <c r="H523" s="5">
        <f t="shared" si="49"/>
        <v>420.94509318731582</v>
      </c>
      <c r="I523" s="5">
        <f t="shared" si="50"/>
        <v>269706.0417184949</v>
      </c>
    </row>
    <row r="524" spans="1:9" x14ac:dyDescent="0.25">
      <c r="A524">
        <v>520</v>
      </c>
      <c r="B524">
        <f t="shared" si="51"/>
        <v>520</v>
      </c>
      <c r="C524" s="5">
        <f t="shared" si="48"/>
        <v>269706.0417184949</v>
      </c>
      <c r="D524" s="5">
        <f t="shared" si="53"/>
        <v>0</v>
      </c>
      <c r="E524" s="4">
        <f t="shared" si="52"/>
        <v>269706.0417184949</v>
      </c>
      <c r="F524" s="5">
        <f>IF(C524=0,0,IF(I523+G524&lt;=Summary!$B$20,'Loan Sch - No Offset'!I523+G524,Summary!$B$20))</f>
        <v>628.21560806781815</v>
      </c>
      <c r="G524" s="4">
        <f>IF(E524&lt;=0,0,E524*Summary!$B$7/Summary!$B$10)</f>
        <v>206.9475204724605</v>
      </c>
      <c r="H524" s="5">
        <f t="shared" si="49"/>
        <v>421.26808759535766</v>
      </c>
      <c r="I524" s="5">
        <f t="shared" si="50"/>
        <v>269284.77363089955</v>
      </c>
    </row>
    <row r="525" spans="1:9" x14ac:dyDescent="0.25">
      <c r="A525">
        <v>521</v>
      </c>
      <c r="B525">
        <f t="shared" si="51"/>
        <v>521</v>
      </c>
      <c r="C525" s="5">
        <f t="shared" si="48"/>
        <v>269284.77363089955</v>
      </c>
      <c r="D525" s="5">
        <f t="shared" si="53"/>
        <v>0</v>
      </c>
      <c r="E525" s="4">
        <f t="shared" si="52"/>
        <v>269284.77363089955</v>
      </c>
      <c r="F525" s="5">
        <f>IF(C525=0,0,IF(I524+G525&lt;=Summary!$B$20,'Loan Sch - No Offset'!I524+G525,Summary!$B$20))</f>
        <v>628.21560806781815</v>
      </c>
      <c r="G525" s="4">
        <f>IF(E525&lt;=0,0,E525*Summary!$B$7/Summary!$B$10)</f>
        <v>206.62427822832484</v>
      </c>
      <c r="H525" s="5">
        <f t="shared" si="49"/>
        <v>421.59132983949331</v>
      </c>
      <c r="I525" s="5">
        <f t="shared" si="50"/>
        <v>268863.18230106006</v>
      </c>
    </row>
    <row r="526" spans="1:9" x14ac:dyDescent="0.25">
      <c r="A526">
        <v>522</v>
      </c>
      <c r="B526">
        <f t="shared" si="51"/>
        <v>522</v>
      </c>
      <c r="C526" s="5">
        <f t="shared" si="48"/>
        <v>268863.18230106006</v>
      </c>
      <c r="D526" s="5">
        <f t="shared" si="53"/>
        <v>0</v>
      </c>
      <c r="E526" s="4">
        <f t="shared" si="52"/>
        <v>268863.18230106006</v>
      </c>
      <c r="F526" s="5">
        <f>IF(C526=0,0,IF(I525+G526&lt;=Summary!$B$20,'Loan Sch - No Offset'!I525+G526,Summary!$B$20))</f>
        <v>628.21560806781815</v>
      </c>
      <c r="G526" s="4">
        <f>IF(E526&lt;=0,0,E526*Summary!$B$7/Summary!$B$10)</f>
        <v>206.30078795792878</v>
      </c>
      <c r="H526" s="5">
        <f t="shared" si="49"/>
        <v>421.91482010988938</v>
      </c>
      <c r="I526" s="5">
        <f t="shared" si="50"/>
        <v>268441.26748095016</v>
      </c>
    </row>
    <row r="527" spans="1:9" x14ac:dyDescent="0.25">
      <c r="A527">
        <v>523</v>
      </c>
      <c r="B527">
        <f t="shared" si="51"/>
        <v>523</v>
      </c>
      <c r="C527" s="5">
        <f t="shared" si="48"/>
        <v>268441.26748095016</v>
      </c>
      <c r="D527" s="5">
        <f t="shared" si="53"/>
        <v>0</v>
      </c>
      <c r="E527" s="4">
        <f t="shared" si="52"/>
        <v>268441.26748095016</v>
      </c>
      <c r="F527" s="5">
        <f>IF(C527=0,0,IF(I526+G527&lt;=Summary!$B$20,'Loan Sch - No Offset'!I526+G527,Summary!$B$20))</f>
        <v>628.21560806781815</v>
      </c>
      <c r="G527" s="4">
        <f>IF(E527&lt;=0,0,E527*Summary!$B$7/Summary!$B$10)</f>
        <v>205.97704947095983</v>
      </c>
      <c r="H527" s="5">
        <f t="shared" si="49"/>
        <v>422.2385585968583</v>
      </c>
      <c r="I527" s="5">
        <f t="shared" si="50"/>
        <v>268019.02892235329</v>
      </c>
    </row>
    <row r="528" spans="1:9" x14ac:dyDescent="0.25">
      <c r="A528">
        <v>524</v>
      </c>
      <c r="B528">
        <f t="shared" si="51"/>
        <v>524</v>
      </c>
      <c r="C528" s="5">
        <f t="shared" si="48"/>
        <v>268019.02892235329</v>
      </c>
      <c r="D528" s="5">
        <f t="shared" si="53"/>
        <v>0</v>
      </c>
      <c r="E528" s="4">
        <f t="shared" si="52"/>
        <v>268019.02892235329</v>
      </c>
      <c r="F528" s="5">
        <f>IF(C528=0,0,IF(I527+G528&lt;=Summary!$B$20,'Loan Sch - No Offset'!I527+G528,Summary!$B$20))</f>
        <v>628.21560806781815</v>
      </c>
      <c r="G528" s="4">
        <f>IF(E528&lt;=0,0,E528*Summary!$B$7/Summary!$B$10)</f>
        <v>205.65306257695951</v>
      </c>
      <c r="H528" s="5">
        <f t="shared" si="49"/>
        <v>422.56254549085861</v>
      </c>
      <c r="I528" s="5">
        <f t="shared" si="50"/>
        <v>267596.46637686243</v>
      </c>
    </row>
    <row r="529" spans="1:9" x14ac:dyDescent="0.25">
      <c r="A529">
        <v>525</v>
      </c>
      <c r="B529">
        <f t="shared" si="51"/>
        <v>525</v>
      </c>
      <c r="C529" s="5">
        <f t="shared" si="48"/>
        <v>267596.46637686243</v>
      </c>
      <c r="D529" s="5">
        <f t="shared" si="53"/>
        <v>0</v>
      </c>
      <c r="E529" s="4">
        <f t="shared" si="52"/>
        <v>267596.46637686243</v>
      </c>
      <c r="F529" s="5">
        <f>IF(C529=0,0,IF(I528+G529&lt;=Summary!$B$20,'Loan Sch - No Offset'!I528+G529,Summary!$B$20))</f>
        <v>628.21560806781815</v>
      </c>
      <c r="G529" s="4">
        <f>IF(E529&lt;=0,0,E529*Summary!$B$7/Summary!$B$10)</f>
        <v>205.32882708532327</v>
      </c>
      <c r="H529" s="5">
        <f t="shared" si="49"/>
        <v>422.88678098249488</v>
      </c>
      <c r="I529" s="5">
        <f t="shared" si="50"/>
        <v>267173.57959587994</v>
      </c>
    </row>
    <row r="530" spans="1:9" x14ac:dyDescent="0.25">
      <c r="A530">
        <v>526</v>
      </c>
      <c r="B530">
        <f t="shared" si="51"/>
        <v>526</v>
      </c>
      <c r="C530" s="5">
        <f t="shared" si="48"/>
        <v>267173.57959587994</v>
      </c>
      <c r="D530" s="5">
        <f t="shared" si="53"/>
        <v>0</v>
      </c>
      <c r="E530" s="4">
        <f t="shared" si="52"/>
        <v>267173.57959587994</v>
      </c>
      <c r="F530" s="5">
        <f>IF(C530=0,0,IF(I529+G530&lt;=Summary!$B$20,'Loan Sch - No Offset'!I529+G530,Summary!$B$20))</f>
        <v>628.21560806781815</v>
      </c>
      <c r="G530" s="4">
        <f>IF(E530&lt;=0,0,E530*Summary!$B$7/Summary!$B$10)</f>
        <v>205.00434280530015</v>
      </c>
      <c r="H530" s="5">
        <f t="shared" si="49"/>
        <v>423.211265262518</v>
      </c>
      <c r="I530" s="5">
        <f t="shared" si="50"/>
        <v>266750.36833061744</v>
      </c>
    </row>
    <row r="531" spans="1:9" x14ac:dyDescent="0.25">
      <c r="A531">
        <v>527</v>
      </c>
      <c r="B531">
        <f t="shared" si="51"/>
        <v>527</v>
      </c>
      <c r="C531" s="5">
        <f t="shared" si="48"/>
        <v>266750.36833061744</v>
      </c>
      <c r="D531" s="5">
        <f t="shared" si="53"/>
        <v>0</v>
      </c>
      <c r="E531" s="4">
        <f t="shared" si="52"/>
        <v>266750.36833061744</v>
      </c>
      <c r="F531" s="5">
        <f>IF(C531=0,0,IF(I530+G531&lt;=Summary!$B$20,'Loan Sch - No Offset'!I530+G531,Summary!$B$20))</f>
        <v>628.21560806781815</v>
      </c>
      <c r="G531" s="4">
        <f>IF(E531&lt;=0,0,E531*Summary!$B$7/Summary!$B$10)</f>
        <v>204.67960954599297</v>
      </c>
      <c r="H531" s="5">
        <f t="shared" si="49"/>
        <v>423.53599852182515</v>
      </c>
      <c r="I531" s="5">
        <f t="shared" si="50"/>
        <v>266326.8323320956</v>
      </c>
    </row>
    <row r="532" spans="1:9" x14ac:dyDescent="0.25">
      <c r="A532">
        <v>528</v>
      </c>
      <c r="B532">
        <f t="shared" si="51"/>
        <v>528</v>
      </c>
      <c r="C532" s="5">
        <f t="shared" si="48"/>
        <v>266326.8323320956</v>
      </c>
      <c r="D532" s="5">
        <f t="shared" si="53"/>
        <v>0</v>
      </c>
      <c r="E532" s="4">
        <f t="shared" si="52"/>
        <v>266326.8323320956</v>
      </c>
      <c r="F532" s="5">
        <f>IF(C532=0,0,IF(I531+G532&lt;=Summary!$B$20,'Loan Sch - No Offset'!I531+G532,Summary!$B$20))</f>
        <v>628.21560806781815</v>
      </c>
      <c r="G532" s="4">
        <f>IF(E532&lt;=0,0,E532*Summary!$B$7/Summary!$B$10)</f>
        <v>204.35462711635793</v>
      </c>
      <c r="H532" s="5">
        <f t="shared" si="49"/>
        <v>423.86098095146019</v>
      </c>
      <c r="I532" s="5">
        <f t="shared" si="50"/>
        <v>265902.97135114414</v>
      </c>
    </row>
    <row r="533" spans="1:9" x14ac:dyDescent="0.25">
      <c r="A533">
        <v>529</v>
      </c>
      <c r="B533">
        <f t="shared" si="51"/>
        <v>529</v>
      </c>
      <c r="C533" s="5">
        <f t="shared" si="48"/>
        <v>265902.97135114414</v>
      </c>
      <c r="D533" s="5">
        <f t="shared" si="53"/>
        <v>0</v>
      </c>
      <c r="E533" s="4">
        <f t="shared" si="52"/>
        <v>265902.97135114414</v>
      </c>
      <c r="F533" s="5">
        <f>IF(C533=0,0,IF(I532+G533&lt;=Summary!$B$20,'Loan Sch - No Offset'!I532+G533,Summary!$B$20))</f>
        <v>628.21560806781815</v>
      </c>
      <c r="G533" s="4">
        <f>IF(E533&lt;=0,0,E533*Summary!$B$7/Summary!$B$10)</f>
        <v>204.02939532520483</v>
      </c>
      <c r="H533" s="5">
        <f t="shared" si="49"/>
        <v>424.18621274261329</v>
      </c>
      <c r="I533" s="5">
        <f t="shared" si="50"/>
        <v>265478.78513840155</v>
      </c>
    </row>
    <row r="534" spans="1:9" x14ac:dyDescent="0.25">
      <c r="A534">
        <v>530</v>
      </c>
      <c r="B534">
        <f t="shared" si="51"/>
        <v>530</v>
      </c>
      <c r="C534" s="5">
        <f t="shared" si="48"/>
        <v>265478.78513840155</v>
      </c>
      <c r="D534" s="5">
        <f t="shared" si="53"/>
        <v>0</v>
      </c>
      <c r="E534" s="4">
        <f t="shared" si="52"/>
        <v>265478.78513840155</v>
      </c>
      <c r="F534" s="5">
        <f>IF(C534=0,0,IF(I533+G534&lt;=Summary!$B$20,'Loan Sch - No Offset'!I533+G534,Summary!$B$20))</f>
        <v>628.21560806781815</v>
      </c>
      <c r="G534" s="4">
        <f>IF(E534&lt;=0,0,E534*Summary!$B$7/Summary!$B$10)</f>
        <v>203.70391398119656</v>
      </c>
      <c r="H534" s="5">
        <f t="shared" si="49"/>
        <v>424.51169408662156</v>
      </c>
      <c r="I534" s="5">
        <f t="shared" si="50"/>
        <v>265054.27344431495</v>
      </c>
    </row>
    <row r="535" spans="1:9" x14ac:dyDescent="0.25">
      <c r="A535">
        <v>531</v>
      </c>
      <c r="B535">
        <f t="shared" si="51"/>
        <v>531</v>
      </c>
      <c r="C535" s="5">
        <f t="shared" si="48"/>
        <v>265054.27344431495</v>
      </c>
      <c r="D535" s="5">
        <f t="shared" si="53"/>
        <v>0</v>
      </c>
      <c r="E535" s="4">
        <f t="shared" si="52"/>
        <v>265054.27344431495</v>
      </c>
      <c r="F535" s="5">
        <f>IF(C535=0,0,IF(I534+G535&lt;=Summary!$B$20,'Loan Sch - No Offset'!I534+G535,Summary!$B$20))</f>
        <v>628.21560806781815</v>
      </c>
      <c r="G535" s="4">
        <f>IF(E535&lt;=0,0,E535*Summary!$B$7/Summary!$B$10)</f>
        <v>203.37818289284934</v>
      </c>
      <c r="H535" s="5">
        <f t="shared" si="49"/>
        <v>424.83742517496881</v>
      </c>
      <c r="I535" s="5">
        <f t="shared" si="50"/>
        <v>264629.43601914</v>
      </c>
    </row>
    <row r="536" spans="1:9" x14ac:dyDescent="0.25">
      <c r="A536">
        <v>532</v>
      </c>
      <c r="B536">
        <f t="shared" si="51"/>
        <v>532</v>
      </c>
      <c r="C536" s="5">
        <f t="shared" si="48"/>
        <v>264629.43601914</v>
      </c>
      <c r="D536" s="5">
        <f t="shared" si="53"/>
        <v>0</v>
      </c>
      <c r="E536" s="4">
        <f t="shared" si="52"/>
        <v>264629.43601914</v>
      </c>
      <c r="F536" s="5">
        <f>IF(C536=0,0,IF(I535+G536&lt;=Summary!$B$20,'Loan Sch - No Offset'!I535+G536,Summary!$B$20))</f>
        <v>628.21560806781815</v>
      </c>
      <c r="G536" s="4">
        <f>IF(E536&lt;=0,0,E536*Summary!$B$7/Summary!$B$10)</f>
        <v>203.05220186853242</v>
      </c>
      <c r="H536" s="5">
        <f t="shared" si="49"/>
        <v>425.16340619928576</v>
      </c>
      <c r="I536" s="5">
        <f t="shared" si="50"/>
        <v>264204.27261294069</v>
      </c>
    </row>
    <row r="537" spans="1:9" x14ac:dyDescent="0.25">
      <c r="A537">
        <v>533</v>
      </c>
      <c r="B537">
        <f t="shared" si="51"/>
        <v>533</v>
      </c>
      <c r="C537" s="5">
        <f t="shared" si="48"/>
        <v>264204.27261294069</v>
      </c>
      <c r="D537" s="5">
        <f t="shared" si="53"/>
        <v>0</v>
      </c>
      <c r="E537" s="4">
        <f t="shared" si="52"/>
        <v>264204.27261294069</v>
      </c>
      <c r="F537" s="5">
        <f>IF(C537=0,0,IF(I536+G537&lt;=Summary!$B$20,'Loan Sch - No Offset'!I536+G537,Summary!$B$20))</f>
        <v>628.21560806781815</v>
      </c>
      <c r="G537" s="4">
        <f>IF(E537&lt;=0,0,E537*Summary!$B$7/Summary!$B$10)</f>
        <v>202.72597071646794</v>
      </c>
      <c r="H537" s="5">
        <f t="shared" si="49"/>
        <v>425.48963735135021</v>
      </c>
      <c r="I537" s="5">
        <f t="shared" si="50"/>
        <v>263778.78297558933</v>
      </c>
    </row>
    <row r="538" spans="1:9" x14ac:dyDescent="0.25">
      <c r="A538">
        <v>534</v>
      </c>
      <c r="B538">
        <f t="shared" si="51"/>
        <v>534</v>
      </c>
      <c r="C538" s="5">
        <f t="shared" si="48"/>
        <v>263778.78297558933</v>
      </c>
      <c r="D538" s="5">
        <f t="shared" si="53"/>
        <v>0</v>
      </c>
      <c r="E538" s="4">
        <f t="shared" si="52"/>
        <v>263778.78297558933</v>
      </c>
      <c r="F538" s="5">
        <f>IF(C538=0,0,IF(I537+G538&lt;=Summary!$B$20,'Loan Sch - No Offset'!I537+G538,Summary!$B$20))</f>
        <v>628.21560806781815</v>
      </c>
      <c r="G538" s="4">
        <f>IF(E538&lt;=0,0,E538*Summary!$B$7/Summary!$B$10)</f>
        <v>202.39948924473103</v>
      </c>
      <c r="H538" s="5">
        <f t="shared" si="49"/>
        <v>425.81611882308709</v>
      </c>
      <c r="I538" s="5">
        <f t="shared" si="50"/>
        <v>263352.96685676626</v>
      </c>
    </row>
    <row r="539" spans="1:9" x14ac:dyDescent="0.25">
      <c r="A539">
        <v>535</v>
      </c>
      <c r="B539">
        <f t="shared" si="51"/>
        <v>535</v>
      </c>
      <c r="C539" s="5">
        <f t="shared" si="48"/>
        <v>263352.96685676626</v>
      </c>
      <c r="D539" s="5">
        <f t="shared" si="53"/>
        <v>0</v>
      </c>
      <c r="E539" s="4">
        <f t="shared" si="52"/>
        <v>263352.96685676626</v>
      </c>
      <c r="F539" s="5">
        <f>IF(C539=0,0,IF(I538+G539&lt;=Summary!$B$20,'Loan Sch - No Offset'!I538+G539,Summary!$B$20))</f>
        <v>628.21560806781815</v>
      </c>
      <c r="G539" s="4">
        <f>IF(E539&lt;=0,0,E539*Summary!$B$7/Summary!$B$10)</f>
        <v>202.07275726124951</v>
      </c>
      <c r="H539" s="5">
        <f t="shared" si="49"/>
        <v>426.14285080656862</v>
      </c>
      <c r="I539" s="5">
        <f t="shared" si="50"/>
        <v>262926.82400595967</v>
      </c>
    </row>
    <row r="540" spans="1:9" x14ac:dyDescent="0.25">
      <c r="A540">
        <v>536</v>
      </c>
      <c r="B540">
        <f t="shared" si="51"/>
        <v>536</v>
      </c>
      <c r="C540" s="5">
        <f t="shared" si="48"/>
        <v>262926.82400595967</v>
      </c>
      <c r="D540" s="5">
        <f t="shared" si="53"/>
        <v>0</v>
      </c>
      <c r="E540" s="4">
        <f t="shared" si="52"/>
        <v>262926.82400595967</v>
      </c>
      <c r="F540" s="5">
        <f>IF(C540=0,0,IF(I539+G540&lt;=Summary!$B$20,'Loan Sch - No Offset'!I539+G540,Summary!$B$20))</f>
        <v>628.21560806781815</v>
      </c>
      <c r="G540" s="4">
        <f>IF(E540&lt;=0,0,E540*Summary!$B$7/Summary!$B$10)</f>
        <v>201.74577457380366</v>
      </c>
      <c r="H540" s="5">
        <f t="shared" si="49"/>
        <v>426.46983349401449</v>
      </c>
      <c r="I540" s="5">
        <f t="shared" si="50"/>
        <v>262500.35417246568</v>
      </c>
    </row>
    <row r="541" spans="1:9" x14ac:dyDescent="0.25">
      <c r="A541">
        <v>537</v>
      </c>
      <c r="B541">
        <f t="shared" si="51"/>
        <v>537</v>
      </c>
      <c r="C541" s="5">
        <f t="shared" si="48"/>
        <v>262500.35417246568</v>
      </c>
      <c r="D541" s="5">
        <f t="shared" si="53"/>
        <v>0</v>
      </c>
      <c r="E541" s="4">
        <f t="shared" si="52"/>
        <v>262500.35417246568</v>
      </c>
      <c r="F541" s="5">
        <f>IF(C541=0,0,IF(I540+G541&lt;=Summary!$B$20,'Loan Sch - No Offset'!I540+G541,Summary!$B$20))</f>
        <v>628.21560806781815</v>
      </c>
      <c r="G541" s="4">
        <f>IF(E541&lt;=0,0,E541*Summary!$B$7/Summary!$B$10)</f>
        <v>201.41854099002654</v>
      </c>
      <c r="H541" s="5">
        <f t="shared" si="49"/>
        <v>426.79706707779161</v>
      </c>
      <c r="I541" s="5">
        <f t="shared" si="50"/>
        <v>262073.55710538788</v>
      </c>
    </row>
    <row r="542" spans="1:9" x14ac:dyDescent="0.25">
      <c r="A542">
        <v>538</v>
      </c>
      <c r="B542">
        <f t="shared" si="51"/>
        <v>538</v>
      </c>
      <c r="C542" s="5">
        <f t="shared" si="48"/>
        <v>262073.55710538788</v>
      </c>
      <c r="D542" s="5">
        <f t="shared" si="53"/>
        <v>0</v>
      </c>
      <c r="E542" s="4">
        <f t="shared" si="52"/>
        <v>262073.55710538788</v>
      </c>
      <c r="F542" s="5">
        <f>IF(C542=0,0,IF(I541+G542&lt;=Summary!$B$20,'Loan Sch - No Offset'!I541+G542,Summary!$B$20))</f>
        <v>628.21560806781815</v>
      </c>
      <c r="G542" s="4">
        <f>IF(E542&lt;=0,0,E542*Summary!$B$7/Summary!$B$10)</f>
        <v>201.0910563174034</v>
      </c>
      <c r="H542" s="5">
        <f t="shared" si="49"/>
        <v>427.12455175041475</v>
      </c>
      <c r="I542" s="5">
        <f t="shared" si="50"/>
        <v>261646.43255363745</v>
      </c>
    </row>
    <row r="543" spans="1:9" x14ac:dyDescent="0.25">
      <c r="A543">
        <v>539</v>
      </c>
      <c r="B543">
        <f t="shared" si="51"/>
        <v>539</v>
      </c>
      <c r="C543" s="5">
        <f t="shared" si="48"/>
        <v>261646.43255363745</v>
      </c>
      <c r="D543" s="5">
        <f t="shared" si="53"/>
        <v>0</v>
      </c>
      <c r="E543" s="4">
        <f t="shared" si="52"/>
        <v>261646.43255363745</v>
      </c>
      <c r="F543" s="5">
        <f>IF(C543=0,0,IF(I542+G543&lt;=Summary!$B$20,'Loan Sch - No Offset'!I542+G543,Summary!$B$20))</f>
        <v>628.21560806781815</v>
      </c>
      <c r="G543" s="4">
        <f>IF(E543&lt;=0,0,E543*Summary!$B$7/Summary!$B$10)</f>
        <v>200.76332036327179</v>
      </c>
      <c r="H543" s="5">
        <f t="shared" si="49"/>
        <v>427.45228770454639</v>
      </c>
      <c r="I543" s="5">
        <f t="shared" si="50"/>
        <v>261218.98026593291</v>
      </c>
    </row>
    <row r="544" spans="1:9" x14ac:dyDescent="0.25">
      <c r="A544">
        <v>540</v>
      </c>
      <c r="B544">
        <f t="shared" si="51"/>
        <v>540</v>
      </c>
      <c r="C544" s="5">
        <f t="shared" si="48"/>
        <v>261218.98026593291</v>
      </c>
      <c r="D544" s="5">
        <f t="shared" si="53"/>
        <v>0</v>
      </c>
      <c r="E544" s="4">
        <f t="shared" si="52"/>
        <v>261218.98026593291</v>
      </c>
      <c r="F544" s="5">
        <f>IF(C544=0,0,IF(I543+G544&lt;=Summary!$B$20,'Loan Sch - No Offset'!I543+G544,Summary!$B$20))</f>
        <v>628.21560806781815</v>
      </c>
      <c r="G544" s="4">
        <f>IF(E544&lt;=0,0,E544*Summary!$B$7/Summary!$B$10)</f>
        <v>200.43533293482159</v>
      </c>
      <c r="H544" s="5">
        <f t="shared" si="49"/>
        <v>427.78027513299656</v>
      </c>
      <c r="I544" s="5">
        <f t="shared" si="50"/>
        <v>260791.19999079991</v>
      </c>
    </row>
    <row r="545" spans="1:9" x14ac:dyDescent="0.25">
      <c r="A545">
        <v>541</v>
      </c>
      <c r="B545">
        <f t="shared" si="51"/>
        <v>541</v>
      </c>
      <c r="C545" s="5">
        <f t="shared" si="48"/>
        <v>260791.19999079991</v>
      </c>
      <c r="D545" s="5">
        <f t="shared" si="53"/>
        <v>0</v>
      </c>
      <c r="E545" s="4">
        <f t="shared" si="52"/>
        <v>260791.19999079991</v>
      </c>
      <c r="F545" s="5">
        <f>IF(C545=0,0,IF(I544+G545&lt;=Summary!$B$20,'Loan Sch - No Offset'!I544+G545,Summary!$B$20))</f>
        <v>628.21560806781815</v>
      </c>
      <c r="G545" s="4">
        <f>IF(E545&lt;=0,0,E545*Summary!$B$7/Summary!$B$10)</f>
        <v>200.10709383909455</v>
      </c>
      <c r="H545" s="5">
        <f t="shared" si="49"/>
        <v>428.10851422872361</v>
      </c>
      <c r="I545" s="5">
        <f t="shared" si="50"/>
        <v>260363.09147657119</v>
      </c>
    </row>
    <row r="546" spans="1:9" x14ac:dyDescent="0.25">
      <c r="A546">
        <v>542</v>
      </c>
      <c r="B546">
        <f t="shared" si="51"/>
        <v>542</v>
      </c>
      <c r="C546" s="5">
        <f t="shared" si="48"/>
        <v>260363.09147657119</v>
      </c>
      <c r="D546" s="5">
        <f t="shared" si="53"/>
        <v>0</v>
      </c>
      <c r="E546" s="4">
        <f t="shared" si="52"/>
        <v>260363.09147657119</v>
      </c>
      <c r="F546" s="5">
        <f>IF(C546=0,0,IF(I545+G546&lt;=Summary!$B$20,'Loan Sch - No Offset'!I545+G546,Summary!$B$20))</f>
        <v>628.21560806781815</v>
      </c>
      <c r="G546" s="4">
        <f>IF(E546&lt;=0,0,E546*Summary!$B$7/Summary!$B$10)</f>
        <v>199.77860288298444</v>
      </c>
      <c r="H546" s="5">
        <f t="shared" si="49"/>
        <v>428.43700518483371</v>
      </c>
      <c r="I546" s="5">
        <f t="shared" si="50"/>
        <v>259934.65447138637</v>
      </c>
    </row>
    <row r="547" spans="1:9" x14ac:dyDescent="0.25">
      <c r="A547">
        <v>543</v>
      </c>
      <c r="B547">
        <f t="shared" si="51"/>
        <v>543</v>
      </c>
      <c r="C547" s="5">
        <f t="shared" si="48"/>
        <v>259934.65447138637</v>
      </c>
      <c r="D547" s="5">
        <f t="shared" si="53"/>
        <v>0</v>
      </c>
      <c r="E547" s="4">
        <f t="shared" si="52"/>
        <v>259934.65447138637</v>
      </c>
      <c r="F547" s="5">
        <f>IF(C547=0,0,IF(I546+G547&lt;=Summary!$B$20,'Loan Sch - No Offset'!I546+G547,Summary!$B$20))</f>
        <v>628.21560806781815</v>
      </c>
      <c r="G547" s="4">
        <f>IF(E547&lt;=0,0,E547*Summary!$B$7/Summary!$B$10)</f>
        <v>199.44985987323682</v>
      </c>
      <c r="H547" s="5">
        <f t="shared" si="49"/>
        <v>428.76574819458131</v>
      </c>
      <c r="I547" s="5">
        <f t="shared" si="50"/>
        <v>259505.88872319178</v>
      </c>
    </row>
    <row r="548" spans="1:9" x14ac:dyDescent="0.25">
      <c r="A548">
        <v>544</v>
      </c>
      <c r="B548">
        <f t="shared" si="51"/>
        <v>544</v>
      </c>
      <c r="C548" s="5">
        <f t="shared" si="48"/>
        <v>259505.88872319178</v>
      </c>
      <c r="D548" s="5">
        <f t="shared" si="53"/>
        <v>0</v>
      </c>
      <c r="E548" s="4">
        <f t="shared" si="52"/>
        <v>259505.88872319178</v>
      </c>
      <c r="F548" s="5">
        <f>IF(C548=0,0,IF(I547+G548&lt;=Summary!$B$20,'Loan Sch - No Offset'!I547+G548,Summary!$B$20))</f>
        <v>628.21560806781815</v>
      </c>
      <c r="G548" s="4">
        <f>IF(E548&lt;=0,0,E548*Summary!$B$7/Summary!$B$10)</f>
        <v>199.12086461644907</v>
      </c>
      <c r="H548" s="5">
        <f t="shared" si="49"/>
        <v>429.09474345136908</v>
      </c>
      <c r="I548" s="5">
        <f t="shared" si="50"/>
        <v>259076.79397974041</v>
      </c>
    </row>
    <row r="549" spans="1:9" x14ac:dyDescent="0.25">
      <c r="A549">
        <v>545</v>
      </c>
      <c r="B549">
        <f t="shared" si="51"/>
        <v>545</v>
      </c>
      <c r="C549" s="5">
        <f t="shared" si="48"/>
        <v>259076.79397974041</v>
      </c>
      <c r="D549" s="5">
        <f t="shared" si="53"/>
        <v>0</v>
      </c>
      <c r="E549" s="4">
        <f t="shared" si="52"/>
        <v>259076.79397974041</v>
      </c>
      <c r="F549" s="5">
        <f>IF(C549=0,0,IF(I548+G549&lt;=Summary!$B$20,'Loan Sch - No Offset'!I548+G549,Summary!$B$20))</f>
        <v>628.21560806781815</v>
      </c>
      <c r="G549" s="4">
        <f>IF(E549&lt;=0,0,E549*Summary!$B$7/Summary!$B$10)</f>
        <v>198.79161691907004</v>
      </c>
      <c r="H549" s="5">
        <f t="shared" si="49"/>
        <v>429.42399114874809</v>
      </c>
      <c r="I549" s="5">
        <f t="shared" si="50"/>
        <v>258647.36998859167</v>
      </c>
    </row>
    <row r="550" spans="1:9" x14ac:dyDescent="0.25">
      <c r="A550">
        <v>546</v>
      </c>
      <c r="B550">
        <f t="shared" si="51"/>
        <v>546</v>
      </c>
      <c r="C550" s="5">
        <f t="shared" si="48"/>
        <v>258647.36998859167</v>
      </c>
      <c r="D550" s="5">
        <f t="shared" si="53"/>
        <v>0</v>
      </c>
      <c r="E550" s="4">
        <f t="shared" si="52"/>
        <v>258647.36998859167</v>
      </c>
      <c r="F550" s="5">
        <f>IF(C550=0,0,IF(I549+G550&lt;=Summary!$B$20,'Loan Sch - No Offset'!I549+G550,Summary!$B$20))</f>
        <v>628.21560806781815</v>
      </c>
      <c r="G550" s="4">
        <f>IF(E550&lt;=0,0,E550*Summary!$B$7/Summary!$B$10)</f>
        <v>198.46211658740015</v>
      </c>
      <c r="H550" s="5">
        <f t="shared" si="49"/>
        <v>429.75349148041801</v>
      </c>
      <c r="I550" s="5">
        <f t="shared" si="50"/>
        <v>258217.61649711124</v>
      </c>
    </row>
    <row r="551" spans="1:9" x14ac:dyDescent="0.25">
      <c r="A551">
        <v>547</v>
      </c>
      <c r="B551">
        <f t="shared" si="51"/>
        <v>547</v>
      </c>
      <c r="C551" s="5">
        <f t="shared" si="48"/>
        <v>258217.61649711124</v>
      </c>
      <c r="D551" s="5">
        <f t="shared" si="53"/>
        <v>0</v>
      </c>
      <c r="E551" s="4">
        <f t="shared" si="52"/>
        <v>258217.61649711124</v>
      </c>
      <c r="F551" s="5">
        <f>IF(C551=0,0,IF(I550+G551&lt;=Summary!$B$20,'Loan Sch - No Offset'!I550+G551,Summary!$B$20))</f>
        <v>628.21560806781815</v>
      </c>
      <c r="G551" s="4">
        <f>IF(E551&lt;=0,0,E551*Summary!$B$7/Summary!$B$10)</f>
        <v>198.13236342759112</v>
      </c>
      <c r="H551" s="5">
        <f t="shared" si="49"/>
        <v>430.08324464022701</v>
      </c>
      <c r="I551" s="5">
        <f t="shared" si="50"/>
        <v>257787.53325247101</v>
      </c>
    </row>
    <row r="552" spans="1:9" x14ac:dyDescent="0.25">
      <c r="A552">
        <v>548</v>
      </c>
      <c r="B552">
        <f t="shared" si="51"/>
        <v>548</v>
      </c>
      <c r="C552" s="5">
        <f t="shared" si="48"/>
        <v>257787.53325247101</v>
      </c>
      <c r="D552" s="5">
        <f t="shared" si="53"/>
        <v>0</v>
      </c>
      <c r="E552" s="4">
        <f t="shared" si="52"/>
        <v>257787.53325247101</v>
      </c>
      <c r="F552" s="5">
        <f>IF(C552=0,0,IF(I551+G552&lt;=Summary!$B$20,'Loan Sch - No Offset'!I551+G552,Summary!$B$20))</f>
        <v>628.21560806781815</v>
      </c>
      <c r="G552" s="4">
        <f>IF(E552&lt;=0,0,E552*Summary!$B$7/Summary!$B$10)</f>
        <v>197.80235724564602</v>
      </c>
      <c r="H552" s="5">
        <f t="shared" si="49"/>
        <v>430.41325082217213</v>
      </c>
      <c r="I552" s="5">
        <f t="shared" si="50"/>
        <v>257357.12000164884</v>
      </c>
    </row>
    <row r="553" spans="1:9" x14ac:dyDescent="0.25">
      <c r="A553">
        <v>549</v>
      </c>
      <c r="B553">
        <f t="shared" si="51"/>
        <v>549</v>
      </c>
      <c r="C553" s="5">
        <f t="shared" si="48"/>
        <v>257357.12000164884</v>
      </c>
      <c r="D553" s="5">
        <f t="shared" si="53"/>
        <v>0</v>
      </c>
      <c r="E553" s="4">
        <f t="shared" si="52"/>
        <v>257357.12000164884</v>
      </c>
      <c r="F553" s="5">
        <f>IF(C553=0,0,IF(I552+G553&lt;=Summary!$B$20,'Loan Sch - No Offset'!I552+G553,Summary!$B$20))</f>
        <v>628.21560806781815</v>
      </c>
      <c r="G553" s="4">
        <f>IF(E553&lt;=0,0,E553*Summary!$B$7/Summary!$B$10)</f>
        <v>197.47209784741901</v>
      </c>
      <c r="H553" s="5">
        <f t="shared" si="49"/>
        <v>430.74351022039912</v>
      </c>
      <c r="I553" s="5">
        <f t="shared" si="50"/>
        <v>256926.37649142844</v>
      </c>
    </row>
    <row r="554" spans="1:9" x14ac:dyDescent="0.25">
      <c r="A554">
        <v>550</v>
      </c>
      <c r="B554">
        <f t="shared" si="51"/>
        <v>550</v>
      </c>
      <c r="C554" s="5">
        <f t="shared" si="48"/>
        <v>256926.37649142844</v>
      </c>
      <c r="D554" s="5">
        <f t="shared" si="53"/>
        <v>0</v>
      </c>
      <c r="E554" s="4">
        <f t="shared" si="52"/>
        <v>256926.37649142844</v>
      </c>
      <c r="F554" s="5">
        <f>IF(C554=0,0,IF(I553+G554&lt;=Summary!$B$20,'Loan Sch - No Offset'!I553+G554,Summary!$B$20))</f>
        <v>628.21560806781815</v>
      </c>
      <c r="G554" s="4">
        <f>IF(E554&lt;=0,0,E554*Summary!$B$7/Summary!$B$10)</f>
        <v>197.14158503861529</v>
      </c>
      <c r="H554" s="5">
        <f t="shared" si="49"/>
        <v>431.07402302920286</v>
      </c>
      <c r="I554" s="5">
        <f t="shared" si="50"/>
        <v>256495.30246839923</v>
      </c>
    </row>
    <row r="555" spans="1:9" x14ac:dyDescent="0.25">
      <c r="A555">
        <v>551</v>
      </c>
      <c r="B555">
        <f t="shared" si="51"/>
        <v>551</v>
      </c>
      <c r="C555" s="5">
        <f t="shared" si="48"/>
        <v>256495.30246839923</v>
      </c>
      <c r="D555" s="5">
        <f t="shared" si="53"/>
        <v>0</v>
      </c>
      <c r="E555" s="4">
        <f t="shared" si="52"/>
        <v>256495.30246839923</v>
      </c>
      <c r="F555" s="5">
        <f>IF(C555=0,0,IF(I554+G555&lt;=Summary!$B$20,'Loan Sch - No Offset'!I554+G555,Summary!$B$20))</f>
        <v>628.21560806781815</v>
      </c>
      <c r="G555" s="4">
        <f>IF(E555&lt;=0,0,E555*Summary!$B$7/Summary!$B$10)</f>
        <v>196.81081862479093</v>
      </c>
      <c r="H555" s="5">
        <f t="shared" si="49"/>
        <v>431.4047894430272</v>
      </c>
      <c r="I555" s="5">
        <f t="shared" si="50"/>
        <v>256063.89767895619</v>
      </c>
    </row>
    <row r="556" spans="1:9" x14ac:dyDescent="0.25">
      <c r="A556">
        <v>552</v>
      </c>
      <c r="B556">
        <f t="shared" si="51"/>
        <v>552</v>
      </c>
      <c r="C556" s="5">
        <f t="shared" si="48"/>
        <v>256063.89767895619</v>
      </c>
      <c r="D556" s="5">
        <f t="shared" si="53"/>
        <v>0</v>
      </c>
      <c r="E556" s="4">
        <f t="shared" si="52"/>
        <v>256063.89767895619</v>
      </c>
      <c r="F556" s="5">
        <f>IF(C556=0,0,IF(I555+G556&lt;=Summary!$B$20,'Loan Sch - No Offset'!I555+G556,Summary!$B$20))</f>
        <v>628.21560806781815</v>
      </c>
      <c r="G556" s="4">
        <f>IF(E556&lt;=0,0,E556*Summary!$B$7/Summary!$B$10)</f>
        <v>196.4797984113529</v>
      </c>
      <c r="H556" s="5">
        <f t="shared" si="49"/>
        <v>431.73580965646522</v>
      </c>
      <c r="I556" s="5">
        <f t="shared" si="50"/>
        <v>255632.16186929971</v>
      </c>
    </row>
    <row r="557" spans="1:9" x14ac:dyDescent="0.25">
      <c r="A557">
        <v>553</v>
      </c>
      <c r="B557">
        <f t="shared" si="51"/>
        <v>553</v>
      </c>
      <c r="C557" s="5">
        <f t="shared" si="48"/>
        <v>255632.16186929971</v>
      </c>
      <c r="D557" s="5">
        <f t="shared" si="53"/>
        <v>0</v>
      </c>
      <c r="E557" s="4">
        <f t="shared" si="52"/>
        <v>255632.16186929971</v>
      </c>
      <c r="F557" s="5">
        <f>IF(C557=0,0,IF(I556+G557&lt;=Summary!$B$20,'Loan Sch - No Offset'!I556+G557,Summary!$B$20))</f>
        <v>628.21560806781815</v>
      </c>
      <c r="G557" s="4">
        <f>IF(E557&lt;=0,0,E557*Summary!$B$7/Summary!$B$10)</f>
        <v>196.14852420355879</v>
      </c>
      <c r="H557" s="5">
        <f t="shared" si="49"/>
        <v>432.06708386425936</v>
      </c>
      <c r="I557" s="5">
        <f t="shared" si="50"/>
        <v>255200.09478543545</v>
      </c>
    </row>
    <row r="558" spans="1:9" x14ac:dyDescent="0.25">
      <c r="A558">
        <v>554</v>
      </c>
      <c r="B558">
        <f t="shared" si="51"/>
        <v>554</v>
      </c>
      <c r="C558" s="5">
        <f t="shared" si="48"/>
        <v>255200.09478543545</v>
      </c>
      <c r="D558" s="5">
        <f t="shared" si="53"/>
        <v>0</v>
      </c>
      <c r="E558" s="4">
        <f t="shared" si="52"/>
        <v>255200.09478543545</v>
      </c>
      <c r="F558" s="5">
        <f>IF(C558=0,0,IF(I557+G558&lt;=Summary!$B$20,'Loan Sch - No Offset'!I557+G558,Summary!$B$20))</f>
        <v>628.21560806781815</v>
      </c>
      <c r="G558" s="4">
        <f>IF(E558&lt;=0,0,E558*Summary!$B$7/Summary!$B$10)</f>
        <v>195.81699580651681</v>
      </c>
      <c r="H558" s="5">
        <f t="shared" si="49"/>
        <v>432.39861226130131</v>
      </c>
      <c r="I558" s="5">
        <f t="shared" si="50"/>
        <v>254767.69617317413</v>
      </c>
    </row>
    <row r="559" spans="1:9" x14ac:dyDescent="0.25">
      <c r="A559">
        <v>555</v>
      </c>
      <c r="B559">
        <f t="shared" si="51"/>
        <v>555</v>
      </c>
      <c r="C559" s="5">
        <f t="shared" si="48"/>
        <v>254767.69617317413</v>
      </c>
      <c r="D559" s="5">
        <f t="shared" si="53"/>
        <v>0</v>
      </c>
      <c r="E559" s="4">
        <f t="shared" si="52"/>
        <v>254767.69617317413</v>
      </c>
      <c r="F559" s="5">
        <f>IF(C559=0,0,IF(I558+G559&lt;=Summary!$B$20,'Loan Sch - No Offset'!I558+G559,Summary!$B$20))</f>
        <v>628.21560806781815</v>
      </c>
      <c r="G559" s="4">
        <f>IF(E559&lt;=0,0,E559*Summary!$B$7/Summary!$B$10)</f>
        <v>195.48521302518552</v>
      </c>
      <c r="H559" s="5">
        <f t="shared" si="49"/>
        <v>432.73039504263261</v>
      </c>
      <c r="I559" s="5">
        <f t="shared" si="50"/>
        <v>254334.9657781315</v>
      </c>
    </row>
    <row r="560" spans="1:9" x14ac:dyDescent="0.25">
      <c r="A560">
        <v>556</v>
      </c>
      <c r="B560">
        <f t="shared" si="51"/>
        <v>556</v>
      </c>
      <c r="C560" s="5">
        <f t="shared" si="48"/>
        <v>254334.9657781315</v>
      </c>
      <c r="D560" s="5">
        <f t="shared" si="53"/>
        <v>0</v>
      </c>
      <c r="E560" s="4">
        <f t="shared" si="52"/>
        <v>254334.9657781315</v>
      </c>
      <c r="F560" s="5">
        <f>IF(C560=0,0,IF(I559+G560&lt;=Summary!$B$20,'Loan Sch - No Offset'!I559+G560,Summary!$B$20))</f>
        <v>628.21560806781815</v>
      </c>
      <c r="G560" s="4">
        <f>IF(E560&lt;=0,0,E560*Summary!$B$7/Summary!$B$10)</f>
        <v>195.15317566437398</v>
      </c>
      <c r="H560" s="5">
        <f t="shared" si="49"/>
        <v>433.06243240344418</v>
      </c>
      <c r="I560" s="5">
        <f t="shared" si="50"/>
        <v>253901.90334572806</v>
      </c>
    </row>
    <row r="561" spans="1:9" x14ac:dyDescent="0.25">
      <c r="A561">
        <v>557</v>
      </c>
      <c r="B561">
        <f t="shared" si="51"/>
        <v>557</v>
      </c>
      <c r="C561" s="5">
        <f t="shared" si="48"/>
        <v>253901.90334572806</v>
      </c>
      <c r="D561" s="5">
        <f t="shared" si="53"/>
        <v>0</v>
      </c>
      <c r="E561" s="4">
        <f t="shared" si="52"/>
        <v>253901.90334572806</v>
      </c>
      <c r="F561" s="5">
        <f>IF(C561=0,0,IF(I560+G561&lt;=Summary!$B$20,'Loan Sch - No Offset'!I560+G561,Summary!$B$20))</f>
        <v>628.21560806781815</v>
      </c>
      <c r="G561" s="4">
        <f>IF(E561&lt;=0,0,E561*Summary!$B$7/Summary!$B$10)</f>
        <v>194.82088352874132</v>
      </c>
      <c r="H561" s="5">
        <f t="shared" si="49"/>
        <v>433.39472453907683</v>
      </c>
      <c r="I561" s="5">
        <f t="shared" si="50"/>
        <v>253468.50862118899</v>
      </c>
    </row>
    <row r="562" spans="1:9" x14ac:dyDescent="0.25">
      <c r="A562">
        <v>558</v>
      </c>
      <c r="B562">
        <f t="shared" si="51"/>
        <v>558</v>
      </c>
      <c r="C562" s="5">
        <f t="shared" si="48"/>
        <v>253468.50862118899</v>
      </c>
      <c r="D562" s="5">
        <f t="shared" si="53"/>
        <v>0</v>
      </c>
      <c r="E562" s="4">
        <f t="shared" si="52"/>
        <v>253468.50862118899</v>
      </c>
      <c r="F562" s="5">
        <f>IF(C562=0,0,IF(I561+G562&lt;=Summary!$B$20,'Loan Sch - No Offset'!I561+G562,Summary!$B$20))</f>
        <v>628.21560806781815</v>
      </c>
      <c r="G562" s="4">
        <f>IF(E562&lt;=0,0,E562*Summary!$B$7/Summary!$B$10)</f>
        <v>194.48833642279695</v>
      </c>
      <c r="H562" s="5">
        <f t="shared" si="49"/>
        <v>433.72727164502123</v>
      </c>
      <c r="I562" s="5">
        <f t="shared" si="50"/>
        <v>253034.78134954398</v>
      </c>
    </row>
    <row r="563" spans="1:9" x14ac:dyDescent="0.25">
      <c r="A563">
        <v>559</v>
      </c>
      <c r="B563">
        <f t="shared" si="51"/>
        <v>559</v>
      </c>
      <c r="C563" s="5">
        <f t="shared" si="48"/>
        <v>253034.78134954398</v>
      </c>
      <c r="D563" s="5">
        <f t="shared" si="53"/>
        <v>0</v>
      </c>
      <c r="E563" s="4">
        <f t="shared" si="52"/>
        <v>253034.78134954398</v>
      </c>
      <c r="F563" s="5">
        <f>IF(C563=0,0,IF(I562+G563&lt;=Summary!$B$20,'Loan Sch - No Offset'!I562+G563,Summary!$B$20))</f>
        <v>628.21560806781815</v>
      </c>
      <c r="G563" s="4">
        <f>IF(E563&lt;=0,0,E563*Summary!$B$7/Summary!$B$10)</f>
        <v>194.15553415090011</v>
      </c>
      <c r="H563" s="5">
        <f t="shared" si="49"/>
        <v>434.06007391691804</v>
      </c>
      <c r="I563" s="5">
        <f t="shared" si="50"/>
        <v>252600.72127562706</v>
      </c>
    </row>
    <row r="564" spans="1:9" x14ac:dyDescent="0.25">
      <c r="A564">
        <v>560</v>
      </c>
      <c r="B564">
        <f t="shared" si="51"/>
        <v>560</v>
      </c>
      <c r="C564" s="5">
        <f t="shared" si="48"/>
        <v>252600.72127562706</v>
      </c>
      <c r="D564" s="5">
        <f t="shared" si="53"/>
        <v>0</v>
      </c>
      <c r="E564" s="4">
        <f t="shared" si="52"/>
        <v>252600.72127562706</v>
      </c>
      <c r="F564" s="5">
        <f>IF(C564=0,0,IF(I563+G564&lt;=Summary!$B$20,'Loan Sch - No Offset'!I563+G564,Summary!$B$20))</f>
        <v>628.21560806781815</v>
      </c>
      <c r="G564" s="4">
        <f>IF(E564&lt;=0,0,E564*Summary!$B$7/Summary!$B$10)</f>
        <v>193.82247651725999</v>
      </c>
      <c r="H564" s="5">
        <f t="shared" si="49"/>
        <v>434.39313155055817</v>
      </c>
      <c r="I564" s="5">
        <f t="shared" si="50"/>
        <v>252166.32814407651</v>
      </c>
    </row>
    <row r="565" spans="1:9" x14ac:dyDescent="0.25">
      <c r="A565">
        <v>561</v>
      </c>
      <c r="B565">
        <f t="shared" si="51"/>
        <v>561</v>
      </c>
      <c r="C565" s="5">
        <f t="shared" ref="C565:C628" si="54">I564</f>
        <v>252166.32814407651</v>
      </c>
      <c r="D565" s="5">
        <f t="shared" si="53"/>
        <v>0</v>
      </c>
      <c r="E565" s="4">
        <f t="shared" si="52"/>
        <v>252166.32814407651</v>
      </c>
      <c r="F565" s="5">
        <f>IF(C565=0,0,IF(I564+G565&lt;=Summary!$B$20,'Loan Sch - No Offset'!I564+G565,Summary!$B$20))</f>
        <v>628.21560806781815</v>
      </c>
      <c r="G565" s="4">
        <f>IF(E565&lt;=0,0,E565*Summary!$B$7/Summary!$B$10)</f>
        <v>193.48916332593564</v>
      </c>
      <c r="H565" s="5">
        <f t="shared" ref="H565:H628" si="55">F565-G565</f>
        <v>434.72644474188252</v>
      </c>
      <c r="I565" s="5">
        <f t="shared" ref="I565:I628" si="56">IF(ROUND(C565-H565,0)=0,0,C565-H565)</f>
        <v>251731.60169933463</v>
      </c>
    </row>
    <row r="566" spans="1:9" x14ac:dyDescent="0.25">
      <c r="A566">
        <v>562</v>
      </c>
      <c r="B566">
        <f t="shared" si="51"/>
        <v>562</v>
      </c>
      <c r="C566" s="5">
        <f t="shared" si="54"/>
        <v>251731.60169933463</v>
      </c>
      <c r="D566" s="5">
        <f t="shared" si="53"/>
        <v>0</v>
      </c>
      <c r="E566" s="4">
        <f t="shared" si="52"/>
        <v>251731.60169933463</v>
      </c>
      <c r="F566" s="5">
        <f>IF(C566=0,0,IF(I565+G566&lt;=Summary!$B$20,'Loan Sch - No Offset'!I565+G566,Summary!$B$20))</f>
        <v>628.21560806781815</v>
      </c>
      <c r="G566" s="4">
        <f>IF(E566&lt;=0,0,E566*Summary!$B$7/Summary!$B$10)</f>
        <v>193.15559438083559</v>
      </c>
      <c r="H566" s="5">
        <f t="shared" si="55"/>
        <v>435.06001368698253</v>
      </c>
      <c r="I566" s="5">
        <f t="shared" si="56"/>
        <v>251296.54168564765</v>
      </c>
    </row>
    <row r="567" spans="1:9" x14ac:dyDescent="0.25">
      <c r="A567">
        <v>563</v>
      </c>
      <c r="B567">
        <f t="shared" si="51"/>
        <v>563</v>
      </c>
      <c r="C567" s="5">
        <f t="shared" si="54"/>
        <v>251296.54168564765</v>
      </c>
      <c r="D567" s="5">
        <f t="shared" si="53"/>
        <v>0</v>
      </c>
      <c r="E567" s="4">
        <f t="shared" si="52"/>
        <v>251296.54168564765</v>
      </c>
      <c r="F567" s="5">
        <f>IF(C567=0,0,IF(I566+G567&lt;=Summary!$B$20,'Loan Sch - No Offset'!I566+G567,Summary!$B$20))</f>
        <v>628.21560806781815</v>
      </c>
      <c r="G567" s="4">
        <f>IF(E567&lt;=0,0,E567*Summary!$B$7/Summary!$B$10)</f>
        <v>192.82176948571808</v>
      </c>
      <c r="H567" s="5">
        <f t="shared" si="55"/>
        <v>435.3938385821001</v>
      </c>
      <c r="I567" s="5">
        <f t="shared" si="56"/>
        <v>250861.14784706556</v>
      </c>
    </row>
    <row r="568" spans="1:9" x14ac:dyDescent="0.25">
      <c r="A568">
        <v>564</v>
      </c>
      <c r="B568">
        <f t="shared" si="51"/>
        <v>564</v>
      </c>
      <c r="C568" s="5">
        <f t="shared" si="54"/>
        <v>250861.14784706556</v>
      </c>
      <c r="D568" s="5">
        <f t="shared" si="53"/>
        <v>0</v>
      </c>
      <c r="E568" s="4">
        <f t="shared" si="52"/>
        <v>250861.14784706556</v>
      </c>
      <c r="F568" s="5">
        <f>IF(C568=0,0,IF(I567+G568&lt;=Summary!$B$20,'Loan Sch - No Offset'!I567+G568,Summary!$B$20))</f>
        <v>628.21560806781815</v>
      </c>
      <c r="G568" s="4">
        <f>IF(E568&lt;=0,0,E568*Summary!$B$7/Summary!$B$10)</f>
        <v>192.4876884441907</v>
      </c>
      <c r="H568" s="5">
        <f t="shared" si="55"/>
        <v>435.72791962362749</v>
      </c>
      <c r="I568" s="5">
        <f t="shared" si="56"/>
        <v>250425.41992744192</v>
      </c>
    </row>
    <row r="569" spans="1:9" x14ac:dyDescent="0.25">
      <c r="A569">
        <v>565</v>
      </c>
      <c r="B569">
        <f t="shared" si="51"/>
        <v>565</v>
      </c>
      <c r="C569" s="5">
        <f t="shared" si="54"/>
        <v>250425.41992744192</v>
      </c>
      <c r="D569" s="5">
        <f t="shared" si="53"/>
        <v>0</v>
      </c>
      <c r="E569" s="4">
        <f t="shared" si="52"/>
        <v>250425.41992744192</v>
      </c>
      <c r="F569" s="5">
        <f>IF(C569=0,0,IF(I568+G569&lt;=Summary!$B$20,'Loan Sch - No Offset'!I568+G569,Summary!$B$20))</f>
        <v>628.21560806781815</v>
      </c>
      <c r="G569" s="4">
        <f>IF(E569&lt;=0,0,E569*Summary!$B$7/Summary!$B$10)</f>
        <v>192.15335105971025</v>
      </c>
      <c r="H569" s="5">
        <f t="shared" si="55"/>
        <v>436.06225700810791</v>
      </c>
      <c r="I569" s="5">
        <f t="shared" si="56"/>
        <v>249989.35767043382</v>
      </c>
    </row>
    <row r="570" spans="1:9" x14ac:dyDescent="0.25">
      <c r="A570">
        <v>566</v>
      </c>
      <c r="B570">
        <f t="shared" si="51"/>
        <v>566</v>
      </c>
      <c r="C570" s="5">
        <f t="shared" si="54"/>
        <v>249989.35767043382</v>
      </c>
      <c r="D570" s="5">
        <f t="shared" si="53"/>
        <v>0</v>
      </c>
      <c r="E570" s="4">
        <f t="shared" si="52"/>
        <v>249989.35767043382</v>
      </c>
      <c r="F570" s="5">
        <f>IF(C570=0,0,IF(I569+G570&lt;=Summary!$B$20,'Loan Sch - No Offset'!I569+G570,Summary!$B$20))</f>
        <v>628.21560806781815</v>
      </c>
      <c r="G570" s="4">
        <f>IF(E570&lt;=0,0,E570*Summary!$B$7/Summary!$B$10)</f>
        <v>191.81875713558287</v>
      </c>
      <c r="H570" s="5">
        <f t="shared" si="55"/>
        <v>436.39685093223528</v>
      </c>
      <c r="I570" s="5">
        <f t="shared" si="56"/>
        <v>249552.96081950158</v>
      </c>
    </row>
    <row r="571" spans="1:9" x14ac:dyDescent="0.25">
      <c r="A571">
        <v>567</v>
      </c>
      <c r="B571">
        <f t="shared" si="51"/>
        <v>567</v>
      </c>
      <c r="C571" s="5">
        <f t="shared" si="54"/>
        <v>249552.96081950158</v>
      </c>
      <c r="D571" s="5">
        <f t="shared" si="53"/>
        <v>0</v>
      </c>
      <c r="E571" s="4">
        <f t="shared" si="52"/>
        <v>249552.96081950158</v>
      </c>
      <c r="F571" s="5">
        <f>IF(C571=0,0,IF(I570+G571&lt;=Summary!$B$20,'Loan Sch - No Offset'!I570+G571,Summary!$B$20))</f>
        <v>628.21560806781815</v>
      </c>
      <c r="G571" s="4">
        <f>IF(E571&lt;=0,0,E571*Summary!$B$7/Summary!$B$10)</f>
        <v>191.4839064749637</v>
      </c>
      <c r="H571" s="5">
        <f t="shared" si="55"/>
        <v>436.73170159285445</v>
      </c>
      <c r="I571" s="5">
        <f t="shared" si="56"/>
        <v>249116.22911790872</v>
      </c>
    </row>
    <row r="572" spans="1:9" x14ac:dyDescent="0.25">
      <c r="A572">
        <v>568</v>
      </c>
      <c r="B572">
        <f t="shared" si="51"/>
        <v>568</v>
      </c>
      <c r="C572" s="5">
        <f t="shared" si="54"/>
        <v>249116.22911790872</v>
      </c>
      <c r="D572" s="5">
        <f t="shared" si="53"/>
        <v>0</v>
      </c>
      <c r="E572" s="4">
        <f t="shared" si="52"/>
        <v>249116.22911790872</v>
      </c>
      <c r="F572" s="5">
        <f>IF(C572=0,0,IF(I571+G572&lt;=Summary!$B$20,'Loan Sch - No Offset'!I571+G572,Summary!$B$20))</f>
        <v>628.21560806781815</v>
      </c>
      <c r="G572" s="4">
        <f>IF(E572&lt;=0,0,E572*Summary!$B$7/Summary!$B$10)</f>
        <v>191.14879888085687</v>
      </c>
      <c r="H572" s="5">
        <f t="shared" si="55"/>
        <v>437.06680918696128</v>
      </c>
      <c r="I572" s="5">
        <f t="shared" si="56"/>
        <v>248679.16230872174</v>
      </c>
    </row>
    <row r="573" spans="1:9" x14ac:dyDescent="0.25">
      <c r="A573">
        <v>569</v>
      </c>
      <c r="B573">
        <f t="shared" si="51"/>
        <v>569</v>
      </c>
      <c r="C573" s="5">
        <f t="shared" si="54"/>
        <v>248679.16230872174</v>
      </c>
      <c r="D573" s="5">
        <f t="shared" si="53"/>
        <v>0</v>
      </c>
      <c r="E573" s="4">
        <f t="shared" si="52"/>
        <v>248679.16230872174</v>
      </c>
      <c r="F573" s="5">
        <f>IF(C573=0,0,IF(I572+G573&lt;=Summary!$B$20,'Loan Sch - No Offset'!I572+G573,Summary!$B$20))</f>
        <v>628.21560806781815</v>
      </c>
      <c r="G573" s="4">
        <f>IF(E573&lt;=0,0,E573*Summary!$B$7/Summary!$B$10)</f>
        <v>190.81343415611533</v>
      </c>
      <c r="H573" s="5">
        <f t="shared" si="55"/>
        <v>437.40217391170279</v>
      </c>
      <c r="I573" s="5">
        <f t="shared" si="56"/>
        <v>248241.76013481003</v>
      </c>
    </row>
    <row r="574" spans="1:9" x14ac:dyDescent="0.25">
      <c r="A574">
        <v>570</v>
      </c>
      <c r="B574">
        <f t="shared" si="51"/>
        <v>570</v>
      </c>
      <c r="C574" s="5">
        <f t="shared" si="54"/>
        <v>248241.76013481003</v>
      </c>
      <c r="D574" s="5">
        <f t="shared" si="53"/>
        <v>0</v>
      </c>
      <c r="E574" s="4">
        <f t="shared" si="52"/>
        <v>248241.76013481003</v>
      </c>
      <c r="F574" s="5">
        <f>IF(C574=0,0,IF(I573+G574&lt;=Summary!$B$20,'Loan Sch - No Offset'!I573+G574,Summary!$B$20))</f>
        <v>628.21560806781815</v>
      </c>
      <c r="G574" s="4">
        <f>IF(E574&lt;=0,0,E574*Summary!$B$7/Summary!$B$10)</f>
        <v>190.47781210344075</v>
      </c>
      <c r="H574" s="5">
        <f t="shared" si="55"/>
        <v>437.73779596437737</v>
      </c>
      <c r="I574" s="5">
        <f t="shared" si="56"/>
        <v>247804.02233884565</v>
      </c>
    </row>
    <row r="575" spans="1:9" x14ac:dyDescent="0.25">
      <c r="A575">
        <v>571</v>
      </c>
      <c r="B575">
        <f t="shared" si="51"/>
        <v>571</v>
      </c>
      <c r="C575" s="5">
        <f t="shared" si="54"/>
        <v>247804.02233884565</v>
      </c>
      <c r="D575" s="5">
        <f t="shared" si="53"/>
        <v>0</v>
      </c>
      <c r="E575" s="4">
        <f t="shared" si="52"/>
        <v>247804.02233884565</v>
      </c>
      <c r="F575" s="5">
        <f>IF(C575=0,0,IF(I574+G575&lt;=Summary!$B$20,'Loan Sch - No Offset'!I574+G575,Summary!$B$20))</f>
        <v>628.21560806781815</v>
      </c>
      <c r="G575" s="4">
        <f>IF(E575&lt;=0,0,E575*Summary!$B$7/Summary!$B$10)</f>
        <v>190.14193252538345</v>
      </c>
      <c r="H575" s="5">
        <f t="shared" si="55"/>
        <v>438.07367554243467</v>
      </c>
      <c r="I575" s="5">
        <f t="shared" si="56"/>
        <v>247365.94866330322</v>
      </c>
    </row>
    <row r="576" spans="1:9" x14ac:dyDescent="0.25">
      <c r="A576">
        <v>572</v>
      </c>
      <c r="B576">
        <f t="shared" si="51"/>
        <v>572</v>
      </c>
      <c r="C576" s="5">
        <f t="shared" si="54"/>
        <v>247365.94866330322</v>
      </c>
      <c r="D576" s="5">
        <f t="shared" si="53"/>
        <v>0</v>
      </c>
      <c r="E576" s="4">
        <f t="shared" si="52"/>
        <v>247365.94866330322</v>
      </c>
      <c r="F576" s="5">
        <f>IF(C576=0,0,IF(I575+G576&lt;=Summary!$B$20,'Loan Sch - No Offset'!I575+G576,Summary!$B$20))</f>
        <v>628.21560806781815</v>
      </c>
      <c r="G576" s="4">
        <f>IF(E576&lt;=0,0,E576*Summary!$B$7/Summary!$B$10)</f>
        <v>189.80579522434226</v>
      </c>
      <c r="H576" s="5">
        <f t="shared" si="55"/>
        <v>438.40981284347589</v>
      </c>
      <c r="I576" s="5">
        <f t="shared" si="56"/>
        <v>246927.53885045974</v>
      </c>
    </row>
    <row r="577" spans="1:9" x14ac:dyDescent="0.25">
      <c r="A577">
        <v>573</v>
      </c>
      <c r="B577">
        <f t="shared" si="51"/>
        <v>573</v>
      </c>
      <c r="C577" s="5">
        <f t="shared" si="54"/>
        <v>246927.53885045974</v>
      </c>
      <c r="D577" s="5">
        <f t="shared" si="53"/>
        <v>0</v>
      </c>
      <c r="E577" s="4">
        <f t="shared" si="52"/>
        <v>246927.53885045974</v>
      </c>
      <c r="F577" s="5">
        <f>IF(C577=0,0,IF(I576+G577&lt;=Summary!$B$20,'Loan Sch - No Offset'!I576+G577,Summary!$B$20))</f>
        <v>628.21560806781815</v>
      </c>
      <c r="G577" s="4">
        <f>IF(E577&lt;=0,0,E577*Summary!$B$7/Summary!$B$10)</f>
        <v>189.46940000256427</v>
      </c>
      <c r="H577" s="5">
        <f t="shared" si="55"/>
        <v>438.74620806525388</v>
      </c>
      <c r="I577" s="5">
        <f t="shared" si="56"/>
        <v>246488.79264239449</v>
      </c>
    </row>
    <row r="578" spans="1:9" x14ac:dyDescent="0.25">
      <c r="A578">
        <v>574</v>
      </c>
      <c r="B578">
        <f t="shared" si="51"/>
        <v>574</v>
      </c>
      <c r="C578" s="5">
        <f t="shared" si="54"/>
        <v>246488.79264239449</v>
      </c>
      <c r="D578" s="5">
        <f t="shared" si="53"/>
        <v>0</v>
      </c>
      <c r="E578" s="4">
        <f t="shared" si="52"/>
        <v>246488.79264239449</v>
      </c>
      <c r="F578" s="5">
        <f>IF(C578=0,0,IF(I577+G578&lt;=Summary!$B$20,'Loan Sch - No Offset'!I577+G578,Summary!$B$20))</f>
        <v>628.21560806781815</v>
      </c>
      <c r="G578" s="4">
        <f>IF(E578&lt;=0,0,E578*Summary!$B$7/Summary!$B$10)</f>
        <v>189.132746662145</v>
      </c>
      <c r="H578" s="5">
        <f t="shared" si="55"/>
        <v>439.08286140567316</v>
      </c>
      <c r="I578" s="5">
        <f t="shared" si="56"/>
        <v>246049.70978098881</v>
      </c>
    </row>
    <row r="579" spans="1:9" x14ac:dyDescent="0.25">
      <c r="A579">
        <v>575</v>
      </c>
      <c r="B579">
        <f t="shared" si="51"/>
        <v>575</v>
      </c>
      <c r="C579" s="5">
        <f t="shared" si="54"/>
        <v>246049.70978098881</v>
      </c>
      <c r="D579" s="5">
        <f t="shared" si="53"/>
        <v>0</v>
      </c>
      <c r="E579" s="4">
        <f t="shared" si="52"/>
        <v>246049.70978098881</v>
      </c>
      <c r="F579" s="5">
        <f>IF(C579=0,0,IF(I578+G579&lt;=Summary!$B$20,'Loan Sch - No Offset'!I578+G579,Summary!$B$20))</f>
        <v>628.21560806781815</v>
      </c>
      <c r="G579" s="4">
        <f>IF(E579&lt;=0,0,E579*Summary!$B$7/Summary!$B$10)</f>
        <v>188.79583500502793</v>
      </c>
      <c r="H579" s="5">
        <f t="shared" si="55"/>
        <v>439.41977306279023</v>
      </c>
      <c r="I579" s="5">
        <f t="shared" si="56"/>
        <v>245610.29000792603</v>
      </c>
    </row>
    <row r="580" spans="1:9" x14ac:dyDescent="0.25">
      <c r="A580">
        <v>576</v>
      </c>
      <c r="B580">
        <f t="shared" si="51"/>
        <v>576</v>
      </c>
      <c r="C580" s="5">
        <f t="shared" si="54"/>
        <v>245610.29000792603</v>
      </c>
      <c r="D580" s="5">
        <f t="shared" si="53"/>
        <v>0</v>
      </c>
      <c r="E580" s="4">
        <f t="shared" si="52"/>
        <v>245610.29000792603</v>
      </c>
      <c r="F580" s="5">
        <f>IF(C580=0,0,IF(I579+G580&lt;=Summary!$B$20,'Loan Sch - No Offset'!I579+G580,Summary!$B$20))</f>
        <v>628.21560806781815</v>
      </c>
      <c r="G580" s="4">
        <f>IF(E580&lt;=0,0,E580*Summary!$B$7/Summary!$B$10)</f>
        <v>188.45866483300478</v>
      </c>
      <c r="H580" s="5">
        <f t="shared" si="55"/>
        <v>439.75694323481338</v>
      </c>
      <c r="I580" s="5">
        <f t="shared" si="56"/>
        <v>245170.5330646912</v>
      </c>
    </row>
    <row r="581" spans="1:9" x14ac:dyDescent="0.25">
      <c r="A581">
        <v>577</v>
      </c>
      <c r="B581">
        <f t="shared" si="51"/>
        <v>577</v>
      </c>
      <c r="C581" s="5">
        <f t="shared" si="54"/>
        <v>245170.5330646912</v>
      </c>
      <c r="D581" s="5">
        <f t="shared" si="53"/>
        <v>0</v>
      </c>
      <c r="E581" s="4">
        <f t="shared" si="52"/>
        <v>245170.5330646912</v>
      </c>
      <c r="F581" s="5">
        <f>IF(C581=0,0,IF(I580+G581&lt;=Summary!$B$20,'Loan Sch - No Offset'!I580+G581,Summary!$B$20))</f>
        <v>628.21560806781815</v>
      </c>
      <c r="G581" s="4">
        <f>IF(E581&lt;=0,0,E581*Summary!$B$7/Summary!$B$10)</f>
        <v>188.12123594771495</v>
      </c>
      <c r="H581" s="5">
        <f t="shared" si="55"/>
        <v>440.09437212010323</v>
      </c>
      <c r="I581" s="5">
        <f t="shared" si="56"/>
        <v>244730.4386925711</v>
      </c>
    </row>
    <row r="582" spans="1:9" x14ac:dyDescent="0.25">
      <c r="A582">
        <v>578</v>
      </c>
      <c r="B582">
        <f t="shared" ref="B582:B645" si="57">IF(C582=0,0,A582)</f>
        <v>578</v>
      </c>
      <c r="C582" s="5">
        <f t="shared" si="54"/>
        <v>244730.4386925711</v>
      </c>
      <c r="D582" s="5">
        <f t="shared" si="53"/>
        <v>0</v>
      </c>
      <c r="E582" s="4">
        <f t="shared" ref="E582:E645" si="58">C582-D582</f>
        <v>244730.4386925711</v>
      </c>
      <c r="F582" s="5">
        <f>IF(C582=0,0,IF(I581+G582&lt;=Summary!$B$20,'Loan Sch - No Offset'!I581+G582,Summary!$B$20))</f>
        <v>628.21560806781815</v>
      </c>
      <c r="G582" s="4">
        <f>IF(E582&lt;=0,0,E582*Summary!$B$7/Summary!$B$10)</f>
        <v>187.78354815064588</v>
      </c>
      <c r="H582" s="5">
        <f t="shared" si="55"/>
        <v>440.4320599171723</v>
      </c>
      <c r="I582" s="5">
        <f t="shared" si="56"/>
        <v>244290.00663265394</v>
      </c>
    </row>
    <row r="583" spans="1:9" x14ac:dyDescent="0.25">
      <c r="A583">
        <v>579</v>
      </c>
      <c r="B583">
        <f t="shared" si="57"/>
        <v>579</v>
      </c>
      <c r="C583" s="5">
        <f t="shared" si="54"/>
        <v>244290.00663265394</v>
      </c>
      <c r="D583" s="5">
        <f t="shared" ref="D583:D646" si="59">IF(C583=0,0,D582)</f>
        <v>0</v>
      </c>
      <c r="E583" s="4">
        <f t="shared" si="58"/>
        <v>244290.00663265394</v>
      </c>
      <c r="F583" s="5">
        <f>IF(C583=0,0,IF(I582+G583&lt;=Summary!$B$20,'Loan Sch - No Offset'!I582+G583,Summary!$B$20))</f>
        <v>628.21560806781815</v>
      </c>
      <c r="G583" s="4">
        <f>IF(E583&lt;=0,0,E583*Summary!$B$7/Summary!$B$10)</f>
        <v>187.44560124313253</v>
      </c>
      <c r="H583" s="5">
        <f t="shared" si="55"/>
        <v>440.77000682468565</v>
      </c>
      <c r="I583" s="5">
        <f t="shared" si="56"/>
        <v>243849.23662582925</v>
      </c>
    </row>
    <row r="584" spans="1:9" x14ac:dyDescent="0.25">
      <c r="A584">
        <v>580</v>
      </c>
      <c r="B584">
        <f t="shared" si="57"/>
        <v>580</v>
      </c>
      <c r="C584" s="5">
        <f t="shared" si="54"/>
        <v>243849.23662582925</v>
      </c>
      <c r="D584" s="5">
        <f t="shared" si="59"/>
        <v>0</v>
      </c>
      <c r="E584" s="4">
        <f t="shared" si="58"/>
        <v>243849.23662582925</v>
      </c>
      <c r="F584" s="5">
        <f>IF(C584=0,0,IF(I583+G584&lt;=Summary!$B$20,'Loan Sch - No Offset'!I583+G584,Summary!$B$20))</f>
        <v>628.21560806781815</v>
      </c>
      <c r="G584" s="4">
        <f>IF(E584&lt;=0,0,E584*Summary!$B$7/Summary!$B$10)</f>
        <v>187.10739502635744</v>
      </c>
      <c r="H584" s="5">
        <f t="shared" si="55"/>
        <v>441.10821304146071</v>
      </c>
      <c r="I584" s="5">
        <f t="shared" si="56"/>
        <v>243408.12841278777</v>
      </c>
    </row>
    <row r="585" spans="1:9" x14ac:dyDescent="0.25">
      <c r="A585">
        <v>581</v>
      </c>
      <c r="B585">
        <f t="shared" si="57"/>
        <v>581</v>
      </c>
      <c r="C585" s="5">
        <f t="shared" si="54"/>
        <v>243408.12841278777</v>
      </c>
      <c r="D585" s="5">
        <f t="shared" si="59"/>
        <v>0</v>
      </c>
      <c r="E585" s="4">
        <f t="shared" si="58"/>
        <v>243408.12841278777</v>
      </c>
      <c r="F585" s="5">
        <f>IF(C585=0,0,IF(I584+G585&lt;=Summary!$B$20,'Loan Sch - No Offset'!I584+G585,Summary!$B$20))</f>
        <v>628.21560806781815</v>
      </c>
      <c r="G585" s="4">
        <f>IF(E585&lt;=0,0,E585*Summary!$B$7/Summary!$B$10)</f>
        <v>186.7689293013506</v>
      </c>
      <c r="H585" s="5">
        <f t="shared" si="55"/>
        <v>441.44667876646758</v>
      </c>
      <c r="I585" s="5">
        <f t="shared" si="56"/>
        <v>242966.68173402132</v>
      </c>
    </row>
    <row r="586" spans="1:9" x14ac:dyDescent="0.25">
      <c r="A586">
        <v>582</v>
      </c>
      <c r="B586">
        <f t="shared" si="57"/>
        <v>582</v>
      </c>
      <c r="C586" s="5">
        <f t="shared" si="54"/>
        <v>242966.68173402132</v>
      </c>
      <c r="D586" s="5">
        <f t="shared" si="59"/>
        <v>0</v>
      </c>
      <c r="E586" s="4">
        <f t="shared" si="58"/>
        <v>242966.68173402132</v>
      </c>
      <c r="F586" s="5">
        <f>IF(C586=0,0,IF(I585+G586&lt;=Summary!$B$20,'Loan Sch - No Offset'!I585+G586,Summary!$B$20))</f>
        <v>628.21560806781815</v>
      </c>
      <c r="G586" s="4">
        <f>IF(E586&lt;=0,0,E586*Summary!$B$7/Summary!$B$10)</f>
        <v>186.43020386898939</v>
      </c>
      <c r="H586" s="5">
        <f t="shared" si="55"/>
        <v>441.78540419882876</v>
      </c>
      <c r="I586" s="5">
        <f t="shared" si="56"/>
        <v>242524.89632982248</v>
      </c>
    </row>
    <row r="587" spans="1:9" x14ac:dyDescent="0.25">
      <c r="A587">
        <v>583</v>
      </c>
      <c r="B587">
        <f t="shared" si="57"/>
        <v>583</v>
      </c>
      <c r="C587" s="5">
        <f t="shared" si="54"/>
        <v>242524.89632982248</v>
      </c>
      <c r="D587" s="5">
        <f t="shared" si="59"/>
        <v>0</v>
      </c>
      <c r="E587" s="4">
        <f t="shared" si="58"/>
        <v>242524.89632982248</v>
      </c>
      <c r="F587" s="5">
        <f>IF(C587=0,0,IF(I586+G587&lt;=Summary!$B$20,'Loan Sch - No Offset'!I586+G587,Summary!$B$20))</f>
        <v>628.21560806781815</v>
      </c>
      <c r="G587" s="4">
        <f>IF(E587&lt;=0,0,E587*Summary!$B$7/Summary!$B$10)</f>
        <v>186.0912185299984</v>
      </c>
      <c r="H587" s="5">
        <f t="shared" si="55"/>
        <v>442.12438953781975</v>
      </c>
      <c r="I587" s="5">
        <f t="shared" si="56"/>
        <v>242082.77194028467</v>
      </c>
    </row>
    <row r="588" spans="1:9" x14ac:dyDescent="0.25">
      <c r="A588">
        <v>584</v>
      </c>
      <c r="B588">
        <f t="shared" si="57"/>
        <v>584</v>
      </c>
      <c r="C588" s="5">
        <f t="shared" si="54"/>
        <v>242082.77194028467</v>
      </c>
      <c r="D588" s="5">
        <f t="shared" si="59"/>
        <v>0</v>
      </c>
      <c r="E588" s="4">
        <f t="shared" si="58"/>
        <v>242082.77194028467</v>
      </c>
      <c r="F588" s="5">
        <f>IF(C588=0,0,IF(I587+G588&lt;=Summary!$B$20,'Loan Sch - No Offset'!I587+G588,Summary!$B$20))</f>
        <v>628.21560806781815</v>
      </c>
      <c r="G588" s="4">
        <f>IF(E588&lt;=0,0,E588*Summary!$B$7/Summary!$B$10)</f>
        <v>185.75197308494919</v>
      </c>
      <c r="H588" s="5">
        <f t="shared" si="55"/>
        <v>442.46363498286894</v>
      </c>
      <c r="I588" s="5">
        <f t="shared" si="56"/>
        <v>241640.30830530179</v>
      </c>
    </row>
    <row r="589" spans="1:9" x14ac:dyDescent="0.25">
      <c r="A589">
        <v>585</v>
      </c>
      <c r="B589">
        <f t="shared" si="57"/>
        <v>585</v>
      </c>
      <c r="C589" s="5">
        <f t="shared" si="54"/>
        <v>241640.30830530179</v>
      </c>
      <c r="D589" s="5">
        <f t="shared" si="59"/>
        <v>0</v>
      </c>
      <c r="E589" s="4">
        <f t="shared" si="58"/>
        <v>241640.30830530179</v>
      </c>
      <c r="F589" s="5">
        <f>IF(C589=0,0,IF(I588+G589&lt;=Summary!$B$20,'Loan Sch - No Offset'!I588+G589,Summary!$B$20))</f>
        <v>628.21560806781815</v>
      </c>
      <c r="G589" s="4">
        <f>IF(E589&lt;=0,0,E589*Summary!$B$7/Summary!$B$10)</f>
        <v>185.41246733426038</v>
      </c>
      <c r="H589" s="5">
        <f t="shared" si="55"/>
        <v>442.80314073355777</v>
      </c>
      <c r="I589" s="5">
        <f t="shared" si="56"/>
        <v>241197.50516456823</v>
      </c>
    </row>
    <row r="590" spans="1:9" x14ac:dyDescent="0.25">
      <c r="A590">
        <v>586</v>
      </c>
      <c r="B590">
        <f t="shared" si="57"/>
        <v>586</v>
      </c>
      <c r="C590" s="5">
        <f t="shared" si="54"/>
        <v>241197.50516456823</v>
      </c>
      <c r="D590" s="5">
        <f t="shared" si="59"/>
        <v>0</v>
      </c>
      <c r="E590" s="4">
        <f t="shared" si="58"/>
        <v>241197.50516456823</v>
      </c>
      <c r="F590" s="5">
        <f>IF(C590=0,0,IF(I589+G590&lt;=Summary!$B$20,'Loan Sch - No Offset'!I589+G590,Summary!$B$20))</f>
        <v>628.21560806781815</v>
      </c>
      <c r="G590" s="4">
        <f>IF(E590&lt;=0,0,E590*Summary!$B$7/Summary!$B$10)</f>
        <v>185.07270107819753</v>
      </c>
      <c r="H590" s="5">
        <f t="shared" si="55"/>
        <v>443.14290698962066</v>
      </c>
      <c r="I590" s="5">
        <f t="shared" si="56"/>
        <v>240754.36225757861</v>
      </c>
    </row>
    <row r="591" spans="1:9" x14ac:dyDescent="0.25">
      <c r="A591">
        <v>587</v>
      </c>
      <c r="B591">
        <f t="shared" si="57"/>
        <v>587</v>
      </c>
      <c r="C591" s="5">
        <f t="shared" si="54"/>
        <v>240754.36225757861</v>
      </c>
      <c r="D591" s="5">
        <f t="shared" si="59"/>
        <v>0</v>
      </c>
      <c r="E591" s="4">
        <f t="shared" si="58"/>
        <v>240754.36225757861</v>
      </c>
      <c r="F591" s="5">
        <f>IF(C591=0,0,IF(I590+G591&lt;=Summary!$B$20,'Loan Sch - No Offset'!I590+G591,Summary!$B$20))</f>
        <v>628.21560806781815</v>
      </c>
      <c r="G591" s="4">
        <f>IF(E591&lt;=0,0,E591*Summary!$B$7/Summary!$B$10)</f>
        <v>184.7326741168728</v>
      </c>
      <c r="H591" s="5">
        <f t="shared" si="55"/>
        <v>443.48293395094538</v>
      </c>
      <c r="I591" s="5">
        <f t="shared" si="56"/>
        <v>240310.87932362765</v>
      </c>
    </row>
    <row r="592" spans="1:9" x14ac:dyDescent="0.25">
      <c r="A592">
        <v>588</v>
      </c>
      <c r="B592">
        <f t="shared" si="57"/>
        <v>588</v>
      </c>
      <c r="C592" s="5">
        <f t="shared" si="54"/>
        <v>240310.87932362765</v>
      </c>
      <c r="D592" s="5">
        <f t="shared" si="59"/>
        <v>0</v>
      </c>
      <c r="E592" s="4">
        <f t="shared" si="58"/>
        <v>240310.87932362765</v>
      </c>
      <c r="F592" s="5">
        <f>IF(C592=0,0,IF(I591+G592&lt;=Summary!$B$20,'Loan Sch - No Offset'!I591+G592,Summary!$B$20))</f>
        <v>628.21560806781815</v>
      </c>
      <c r="G592" s="4">
        <f>IF(E592&lt;=0,0,E592*Summary!$B$7/Summary!$B$10)</f>
        <v>184.39238625024504</v>
      </c>
      <c r="H592" s="5">
        <f t="shared" si="55"/>
        <v>443.82322181757308</v>
      </c>
      <c r="I592" s="5">
        <f t="shared" si="56"/>
        <v>239867.05610181007</v>
      </c>
    </row>
    <row r="593" spans="1:9" x14ac:dyDescent="0.25">
      <c r="A593">
        <v>589</v>
      </c>
      <c r="B593">
        <f t="shared" si="57"/>
        <v>589</v>
      </c>
      <c r="C593" s="5">
        <f t="shared" si="54"/>
        <v>239867.05610181007</v>
      </c>
      <c r="D593" s="5">
        <f t="shared" si="59"/>
        <v>0</v>
      </c>
      <c r="E593" s="4">
        <f t="shared" si="58"/>
        <v>239867.05610181007</v>
      </c>
      <c r="F593" s="5">
        <f>IF(C593=0,0,IF(I592+G593&lt;=Summary!$B$20,'Loan Sch - No Offset'!I592+G593,Summary!$B$20))</f>
        <v>628.21560806781815</v>
      </c>
      <c r="G593" s="4">
        <f>IF(E593&lt;=0,0,E593*Summary!$B$7/Summary!$B$10)</f>
        <v>184.05183727811965</v>
      </c>
      <c r="H593" s="5">
        <f t="shared" si="55"/>
        <v>444.1637707896985</v>
      </c>
      <c r="I593" s="5">
        <f t="shared" si="56"/>
        <v>239422.89233102038</v>
      </c>
    </row>
    <row r="594" spans="1:9" x14ac:dyDescent="0.25">
      <c r="A594">
        <v>590</v>
      </c>
      <c r="B594">
        <f t="shared" si="57"/>
        <v>590</v>
      </c>
      <c r="C594" s="5">
        <f t="shared" si="54"/>
        <v>239422.89233102038</v>
      </c>
      <c r="D594" s="5">
        <f t="shared" si="59"/>
        <v>0</v>
      </c>
      <c r="E594" s="4">
        <f t="shared" si="58"/>
        <v>239422.89233102038</v>
      </c>
      <c r="F594" s="5">
        <f>IF(C594=0,0,IF(I593+G594&lt;=Summary!$B$20,'Loan Sch - No Offset'!I593+G594,Summary!$B$20))</f>
        <v>628.21560806781815</v>
      </c>
      <c r="G594" s="4">
        <f>IF(E594&lt;=0,0,E594*Summary!$B$7/Summary!$B$10)</f>
        <v>183.71102700014833</v>
      </c>
      <c r="H594" s="5">
        <f t="shared" si="55"/>
        <v>444.50458106766985</v>
      </c>
      <c r="I594" s="5">
        <f t="shared" si="56"/>
        <v>238978.3877499527</v>
      </c>
    </row>
    <row r="595" spans="1:9" x14ac:dyDescent="0.25">
      <c r="A595">
        <v>591</v>
      </c>
      <c r="B595">
        <f t="shared" si="57"/>
        <v>591</v>
      </c>
      <c r="C595" s="5">
        <f t="shared" si="54"/>
        <v>238978.3877499527</v>
      </c>
      <c r="D595" s="5">
        <f t="shared" si="59"/>
        <v>0</v>
      </c>
      <c r="E595" s="4">
        <f t="shared" si="58"/>
        <v>238978.3877499527</v>
      </c>
      <c r="F595" s="5">
        <f>IF(C595=0,0,IF(I594+G595&lt;=Summary!$B$20,'Loan Sch - No Offset'!I594+G595,Summary!$B$20))</f>
        <v>628.21560806781815</v>
      </c>
      <c r="G595" s="4">
        <f>IF(E595&lt;=0,0,E595*Summary!$B$7/Summary!$B$10)</f>
        <v>183.36995521582909</v>
      </c>
      <c r="H595" s="5">
        <f t="shared" si="55"/>
        <v>444.84565285198903</v>
      </c>
      <c r="I595" s="5">
        <f t="shared" si="56"/>
        <v>238533.54209710073</v>
      </c>
    </row>
    <row r="596" spans="1:9" x14ac:dyDescent="0.25">
      <c r="A596">
        <v>592</v>
      </c>
      <c r="B596">
        <f t="shared" si="57"/>
        <v>592</v>
      </c>
      <c r="C596" s="5">
        <f t="shared" si="54"/>
        <v>238533.54209710073</v>
      </c>
      <c r="D596" s="5">
        <f t="shared" si="59"/>
        <v>0</v>
      </c>
      <c r="E596" s="4">
        <f t="shared" si="58"/>
        <v>238533.54209710073</v>
      </c>
      <c r="F596" s="5">
        <f>IF(C596=0,0,IF(I595+G596&lt;=Summary!$B$20,'Loan Sch - No Offset'!I595+G596,Summary!$B$20))</f>
        <v>628.21560806781815</v>
      </c>
      <c r="G596" s="4">
        <f>IF(E596&lt;=0,0,E596*Summary!$B$7/Summary!$B$10)</f>
        <v>183.02862172450614</v>
      </c>
      <c r="H596" s="5">
        <f t="shared" si="55"/>
        <v>445.18698634331201</v>
      </c>
      <c r="I596" s="5">
        <f t="shared" si="56"/>
        <v>238088.3551107574</v>
      </c>
    </row>
    <row r="597" spans="1:9" x14ac:dyDescent="0.25">
      <c r="A597">
        <v>593</v>
      </c>
      <c r="B597">
        <f t="shared" si="57"/>
        <v>593</v>
      </c>
      <c r="C597" s="5">
        <f t="shared" si="54"/>
        <v>238088.3551107574</v>
      </c>
      <c r="D597" s="5">
        <f t="shared" si="59"/>
        <v>0</v>
      </c>
      <c r="E597" s="4">
        <f t="shared" si="58"/>
        <v>238088.3551107574</v>
      </c>
      <c r="F597" s="5">
        <f>IF(C597=0,0,IF(I596+G597&lt;=Summary!$B$20,'Loan Sch - No Offset'!I596+G597,Summary!$B$20))</f>
        <v>628.21560806781815</v>
      </c>
      <c r="G597" s="4">
        <f>IF(E597&lt;=0,0,E597*Summary!$B$7/Summary!$B$10)</f>
        <v>182.68702632536963</v>
      </c>
      <c r="H597" s="5">
        <f t="shared" si="55"/>
        <v>445.52858174244852</v>
      </c>
      <c r="I597" s="5">
        <f t="shared" si="56"/>
        <v>237642.82652901494</v>
      </c>
    </row>
    <row r="598" spans="1:9" x14ac:dyDescent="0.25">
      <c r="A598">
        <v>594</v>
      </c>
      <c r="B598">
        <f t="shared" si="57"/>
        <v>594</v>
      </c>
      <c r="C598" s="5">
        <f t="shared" si="54"/>
        <v>237642.82652901494</v>
      </c>
      <c r="D598" s="5">
        <f t="shared" si="59"/>
        <v>0</v>
      </c>
      <c r="E598" s="4">
        <f t="shared" si="58"/>
        <v>237642.82652901494</v>
      </c>
      <c r="F598" s="5">
        <f>IF(C598=0,0,IF(I597+G598&lt;=Summary!$B$20,'Loan Sch - No Offset'!I597+G598,Summary!$B$20))</f>
        <v>628.21560806781815</v>
      </c>
      <c r="G598" s="4">
        <f>IF(E598&lt;=0,0,E598*Summary!$B$7/Summary!$B$10)</f>
        <v>182.34516881745569</v>
      </c>
      <c r="H598" s="5">
        <f t="shared" si="55"/>
        <v>445.87043925036244</v>
      </c>
      <c r="I598" s="5">
        <f t="shared" si="56"/>
        <v>237196.95608976457</v>
      </c>
    </row>
    <row r="599" spans="1:9" x14ac:dyDescent="0.25">
      <c r="A599">
        <v>595</v>
      </c>
      <c r="B599">
        <f t="shared" si="57"/>
        <v>595</v>
      </c>
      <c r="C599" s="5">
        <f t="shared" si="54"/>
        <v>237196.95608976457</v>
      </c>
      <c r="D599" s="5">
        <f t="shared" si="59"/>
        <v>0</v>
      </c>
      <c r="E599" s="4">
        <f t="shared" si="58"/>
        <v>237196.95608976457</v>
      </c>
      <c r="F599" s="5">
        <f>IF(C599=0,0,IF(I598+G599&lt;=Summary!$B$20,'Loan Sch - No Offset'!I598+G599,Summary!$B$20))</f>
        <v>628.21560806781815</v>
      </c>
      <c r="G599" s="4">
        <f>IF(E599&lt;=0,0,E599*Summary!$B$7/Summary!$B$10)</f>
        <v>182.00304899964627</v>
      </c>
      <c r="H599" s="5">
        <f t="shared" si="55"/>
        <v>446.21255906817191</v>
      </c>
      <c r="I599" s="5">
        <f t="shared" si="56"/>
        <v>236750.7435306964</v>
      </c>
    </row>
    <row r="600" spans="1:9" x14ac:dyDescent="0.25">
      <c r="A600">
        <v>596</v>
      </c>
      <c r="B600">
        <f t="shared" si="57"/>
        <v>596</v>
      </c>
      <c r="C600" s="5">
        <f t="shared" si="54"/>
        <v>236750.7435306964</v>
      </c>
      <c r="D600" s="5">
        <f t="shared" si="59"/>
        <v>0</v>
      </c>
      <c r="E600" s="4">
        <f t="shared" si="58"/>
        <v>236750.7435306964</v>
      </c>
      <c r="F600" s="5">
        <f>IF(C600=0,0,IF(I599+G600&lt;=Summary!$B$20,'Loan Sch - No Offset'!I599+G600,Summary!$B$20))</f>
        <v>628.21560806781815</v>
      </c>
      <c r="G600" s="4">
        <f>IF(E600&lt;=0,0,E600*Summary!$B$7/Summary!$B$10)</f>
        <v>181.66066667066895</v>
      </c>
      <c r="H600" s="5">
        <f t="shared" si="55"/>
        <v>446.55494139714921</v>
      </c>
      <c r="I600" s="5">
        <f t="shared" si="56"/>
        <v>236304.18858929924</v>
      </c>
    </row>
    <row r="601" spans="1:9" x14ac:dyDescent="0.25">
      <c r="A601">
        <v>597</v>
      </c>
      <c r="B601">
        <f t="shared" si="57"/>
        <v>597</v>
      </c>
      <c r="C601" s="5">
        <f t="shared" si="54"/>
        <v>236304.18858929924</v>
      </c>
      <c r="D601" s="5">
        <f t="shared" si="59"/>
        <v>0</v>
      </c>
      <c r="E601" s="4">
        <f t="shared" si="58"/>
        <v>236304.18858929924</v>
      </c>
      <c r="F601" s="5">
        <f>IF(C601=0,0,IF(I600+G601&lt;=Summary!$B$20,'Loan Sch - No Offset'!I600+G601,Summary!$B$20))</f>
        <v>628.21560806781815</v>
      </c>
      <c r="G601" s="4">
        <f>IF(E601&lt;=0,0,E601*Summary!$B$7/Summary!$B$10)</f>
        <v>181.3180216290969</v>
      </c>
      <c r="H601" s="5">
        <f t="shared" si="55"/>
        <v>446.89758643872125</v>
      </c>
      <c r="I601" s="5">
        <f t="shared" si="56"/>
        <v>235857.29100286053</v>
      </c>
    </row>
    <row r="602" spans="1:9" x14ac:dyDescent="0.25">
      <c r="A602">
        <v>598</v>
      </c>
      <c r="B602">
        <f t="shared" si="57"/>
        <v>598</v>
      </c>
      <c r="C602" s="5">
        <f t="shared" si="54"/>
        <v>235857.29100286053</v>
      </c>
      <c r="D602" s="5">
        <f t="shared" si="59"/>
        <v>0</v>
      </c>
      <c r="E602" s="4">
        <f t="shared" si="58"/>
        <v>235857.29100286053</v>
      </c>
      <c r="F602" s="5">
        <f>IF(C602=0,0,IF(I601+G602&lt;=Summary!$B$20,'Loan Sch - No Offset'!I601+G602,Summary!$B$20))</f>
        <v>628.21560806781815</v>
      </c>
      <c r="G602" s="4">
        <f>IF(E602&lt;=0,0,E602*Summary!$B$7/Summary!$B$10)</f>
        <v>180.97511367334874</v>
      </c>
      <c r="H602" s="5">
        <f t="shared" si="55"/>
        <v>447.24049439446941</v>
      </c>
      <c r="I602" s="5">
        <f t="shared" si="56"/>
        <v>235410.05050846605</v>
      </c>
    </row>
    <row r="603" spans="1:9" x14ac:dyDescent="0.25">
      <c r="A603">
        <v>599</v>
      </c>
      <c r="B603">
        <f t="shared" si="57"/>
        <v>599</v>
      </c>
      <c r="C603" s="5">
        <f t="shared" si="54"/>
        <v>235410.05050846605</v>
      </c>
      <c r="D603" s="5">
        <f t="shared" si="59"/>
        <v>0</v>
      </c>
      <c r="E603" s="4">
        <f t="shared" si="58"/>
        <v>235410.05050846605</v>
      </c>
      <c r="F603" s="5">
        <f>IF(C603=0,0,IF(I602+G603&lt;=Summary!$B$20,'Loan Sch - No Offset'!I602+G603,Summary!$B$20))</f>
        <v>628.21560806781815</v>
      </c>
      <c r="G603" s="4">
        <f>IF(E603&lt;=0,0,E603*Summary!$B$7/Summary!$B$10)</f>
        <v>180.63194260168837</v>
      </c>
      <c r="H603" s="5">
        <f t="shared" si="55"/>
        <v>447.58366546612979</v>
      </c>
      <c r="I603" s="5">
        <f t="shared" si="56"/>
        <v>234962.46684299991</v>
      </c>
    </row>
    <row r="604" spans="1:9" x14ac:dyDescent="0.25">
      <c r="A604">
        <v>600</v>
      </c>
      <c r="B604">
        <f t="shared" si="57"/>
        <v>600</v>
      </c>
      <c r="C604" s="5">
        <f t="shared" si="54"/>
        <v>234962.46684299991</v>
      </c>
      <c r="D604" s="5">
        <f t="shared" si="59"/>
        <v>0</v>
      </c>
      <c r="E604" s="4">
        <f t="shared" si="58"/>
        <v>234962.46684299991</v>
      </c>
      <c r="F604" s="5">
        <f>IF(C604=0,0,IF(I603+G604&lt;=Summary!$B$20,'Loan Sch - No Offset'!I603+G604,Summary!$B$20))</f>
        <v>628.21560806781815</v>
      </c>
      <c r="G604" s="4">
        <f>IF(E604&lt;=0,0,E604*Summary!$B$7/Summary!$B$10)</f>
        <v>180.28850821222491</v>
      </c>
      <c r="H604" s="5">
        <f t="shared" si="55"/>
        <v>447.92709985559327</v>
      </c>
      <c r="I604" s="5">
        <f t="shared" si="56"/>
        <v>234514.53974314433</v>
      </c>
    </row>
    <row r="605" spans="1:9" x14ac:dyDescent="0.25">
      <c r="A605">
        <v>601</v>
      </c>
      <c r="B605">
        <f t="shared" si="57"/>
        <v>601</v>
      </c>
      <c r="C605" s="5">
        <f t="shared" si="54"/>
        <v>234514.53974314433</v>
      </c>
      <c r="D605" s="5">
        <f t="shared" si="59"/>
        <v>0</v>
      </c>
      <c r="E605" s="4">
        <f t="shared" si="58"/>
        <v>234514.53974314433</v>
      </c>
      <c r="F605" s="5">
        <f>IF(C605=0,0,IF(I604+G605&lt;=Summary!$B$20,'Loan Sch - No Offset'!I604+G605,Summary!$B$20))</f>
        <v>628.21560806781815</v>
      </c>
      <c r="G605" s="4">
        <f>IF(E605&lt;=0,0,E605*Summary!$B$7/Summary!$B$10)</f>
        <v>179.94481030291266</v>
      </c>
      <c r="H605" s="5">
        <f t="shared" si="55"/>
        <v>448.27079776490552</v>
      </c>
      <c r="I605" s="5">
        <f t="shared" si="56"/>
        <v>234066.26894537942</v>
      </c>
    </row>
    <row r="606" spans="1:9" x14ac:dyDescent="0.25">
      <c r="A606">
        <v>602</v>
      </c>
      <c r="B606">
        <f t="shared" si="57"/>
        <v>602</v>
      </c>
      <c r="C606" s="5">
        <f t="shared" si="54"/>
        <v>234066.26894537942</v>
      </c>
      <c r="D606" s="5">
        <f t="shared" si="59"/>
        <v>0</v>
      </c>
      <c r="E606" s="4">
        <f t="shared" si="58"/>
        <v>234066.26894537942</v>
      </c>
      <c r="F606" s="5">
        <f>IF(C606=0,0,IF(I605+G606&lt;=Summary!$B$20,'Loan Sch - No Offset'!I605+G606,Summary!$B$20))</f>
        <v>628.21560806781815</v>
      </c>
      <c r="G606" s="4">
        <f>IF(E606&lt;=0,0,E606*Summary!$B$7/Summary!$B$10)</f>
        <v>179.60084867155075</v>
      </c>
      <c r="H606" s="5">
        <f t="shared" si="55"/>
        <v>448.6147593962674</v>
      </c>
      <c r="I606" s="5">
        <f t="shared" si="56"/>
        <v>233617.65418598315</v>
      </c>
    </row>
    <row r="607" spans="1:9" x14ac:dyDescent="0.25">
      <c r="A607">
        <v>603</v>
      </c>
      <c r="B607">
        <f t="shared" si="57"/>
        <v>603</v>
      </c>
      <c r="C607" s="5">
        <f t="shared" si="54"/>
        <v>233617.65418598315</v>
      </c>
      <c r="D607" s="5">
        <f t="shared" si="59"/>
        <v>0</v>
      </c>
      <c r="E607" s="4">
        <f t="shared" si="58"/>
        <v>233617.65418598315</v>
      </c>
      <c r="F607" s="5">
        <f>IF(C607=0,0,IF(I606+G607&lt;=Summary!$B$20,'Loan Sch - No Offset'!I606+G607,Summary!$B$20))</f>
        <v>628.21560806781815</v>
      </c>
      <c r="G607" s="4">
        <f>IF(E607&lt;=0,0,E607*Summary!$B$7/Summary!$B$10)</f>
        <v>179.25662311578324</v>
      </c>
      <c r="H607" s="5">
        <f t="shared" si="55"/>
        <v>448.95898495203494</v>
      </c>
      <c r="I607" s="5">
        <f t="shared" si="56"/>
        <v>233168.69520103111</v>
      </c>
    </row>
    <row r="608" spans="1:9" x14ac:dyDescent="0.25">
      <c r="A608">
        <v>604</v>
      </c>
      <c r="B608">
        <f t="shared" si="57"/>
        <v>604</v>
      </c>
      <c r="C608" s="5">
        <f t="shared" si="54"/>
        <v>233168.69520103111</v>
      </c>
      <c r="D608" s="5">
        <f t="shared" si="59"/>
        <v>0</v>
      </c>
      <c r="E608" s="4">
        <f t="shared" si="58"/>
        <v>233168.69520103111</v>
      </c>
      <c r="F608" s="5">
        <f>IF(C608=0,0,IF(I607+G608&lt;=Summary!$B$20,'Loan Sch - No Offset'!I607+G608,Summary!$B$20))</f>
        <v>628.21560806781815</v>
      </c>
      <c r="G608" s="4">
        <f>IF(E608&lt;=0,0,E608*Summary!$B$7/Summary!$B$10)</f>
        <v>178.91213343309886</v>
      </c>
      <c r="H608" s="5">
        <f t="shared" si="55"/>
        <v>449.30347463471929</v>
      </c>
      <c r="I608" s="5">
        <f t="shared" si="56"/>
        <v>232719.3917263964</v>
      </c>
    </row>
    <row r="609" spans="1:9" x14ac:dyDescent="0.25">
      <c r="A609">
        <v>605</v>
      </c>
      <c r="B609">
        <f t="shared" si="57"/>
        <v>605</v>
      </c>
      <c r="C609" s="5">
        <f t="shared" si="54"/>
        <v>232719.3917263964</v>
      </c>
      <c r="D609" s="5">
        <f t="shared" si="59"/>
        <v>0</v>
      </c>
      <c r="E609" s="4">
        <f t="shared" si="58"/>
        <v>232719.3917263964</v>
      </c>
      <c r="F609" s="5">
        <f>IF(C609=0,0,IF(I608+G609&lt;=Summary!$B$20,'Loan Sch - No Offset'!I608+G609,Summary!$B$20))</f>
        <v>628.21560806781815</v>
      </c>
      <c r="G609" s="4">
        <f>IF(E609&lt;=0,0,E609*Summary!$B$7/Summary!$B$10)</f>
        <v>178.56737942083106</v>
      </c>
      <c r="H609" s="5">
        <f t="shared" si="55"/>
        <v>449.64822864698709</v>
      </c>
      <c r="I609" s="5">
        <f t="shared" si="56"/>
        <v>232269.74349774941</v>
      </c>
    </row>
    <row r="610" spans="1:9" x14ac:dyDescent="0.25">
      <c r="A610">
        <v>606</v>
      </c>
      <c r="B610">
        <f t="shared" si="57"/>
        <v>606</v>
      </c>
      <c r="C610" s="5">
        <f t="shared" si="54"/>
        <v>232269.74349774941</v>
      </c>
      <c r="D610" s="5">
        <f t="shared" si="59"/>
        <v>0</v>
      </c>
      <c r="E610" s="4">
        <f t="shared" si="58"/>
        <v>232269.74349774941</v>
      </c>
      <c r="F610" s="5">
        <f>IF(C610=0,0,IF(I609+G610&lt;=Summary!$B$20,'Loan Sch - No Offset'!I609+G610,Summary!$B$20))</f>
        <v>628.21560806781815</v>
      </c>
      <c r="G610" s="4">
        <f>IF(E610&lt;=0,0,E610*Summary!$B$7/Summary!$B$10)</f>
        <v>178.22236087615769</v>
      </c>
      <c r="H610" s="5">
        <f t="shared" si="55"/>
        <v>449.99324719166043</v>
      </c>
      <c r="I610" s="5">
        <f t="shared" si="56"/>
        <v>231819.75025055776</v>
      </c>
    </row>
    <row r="611" spans="1:9" x14ac:dyDescent="0.25">
      <c r="A611">
        <v>607</v>
      </c>
      <c r="B611">
        <f t="shared" si="57"/>
        <v>607</v>
      </c>
      <c r="C611" s="5">
        <f t="shared" si="54"/>
        <v>231819.75025055776</v>
      </c>
      <c r="D611" s="5">
        <f t="shared" si="59"/>
        <v>0</v>
      </c>
      <c r="E611" s="4">
        <f t="shared" si="58"/>
        <v>231819.75025055776</v>
      </c>
      <c r="F611" s="5">
        <f>IF(C611=0,0,IF(I610+G611&lt;=Summary!$B$20,'Loan Sch - No Offset'!I610+G611,Summary!$B$20))</f>
        <v>628.21560806781815</v>
      </c>
      <c r="G611" s="4">
        <f>IF(E611&lt;=0,0,E611*Summary!$B$7/Summary!$B$10)</f>
        <v>177.87707759610106</v>
      </c>
      <c r="H611" s="5">
        <f t="shared" si="55"/>
        <v>450.33853047171709</v>
      </c>
      <c r="I611" s="5">
        <f t="shared" si="56"/>
        <v>231369.41172008603</v>
      </c>
    </row>
    <row r="612" spans="1:9" x14ac:dyDescent="0.25">
      <c r="A612">
        <v>608</v>
      </c>
      <c r="B612">
        <f t="shared" si="57"/>
        <v>608</v>
      </c>
      <c r="C612" s="5">
        <f t="shared" si="54"/>
        <v>231369.41172008603</v>
      </c>
      <c r="D612" s="5">
        <f t="shared" si="59"/>
        <v>0</v>
      </c>
      <c r="E612" s="4">
        <f t="shared" si="58"/>
        <v>231369.41172008603</v>
      </c>
      <c r="F612" s="5">
        <f>IF(C612=0,0,IF(I611+G612&lt;=Summary!$B$20,'Loan Sch - No Offset'!I611+G612,Summary!$B$20))</f>
        <v>628.21560806781815</v>
      </c>
      <c r="G612" s="4">
        <f>IF(E612&lt;=0,0,E612*Summary!$B$7/Summary!$B$10)</f>
        <v>177.53152937752753</v>
      </c>
      <c r="H612" s="5">
        <f t="shared" si="55"/>
        <v>450.68407869029062</v>
      </c>
      <c r="I612" s="5">
        <f t="shared" si="56"/>
        <v>230918.72764139573</v>
      </c>
    </row>
    <row r="613" spans="1:9" x14ac:dyDescent="0.25">
      <c r="A613">
        <v>609</v>
      </c>
      <c r="B613">
        <f t="shared" si="57"/>
        <v>609</v>
      </c>
      <c r="C613" s="5">
        <f t="shared" si="54"/>
        <v>230918.72764139573</v>
      </c>
      <c r="D613" s="5">
        <f t="shared" si="59"/>
        <v>0</v>
      </c>
      <c r="E613" s="4">
        <f t="shared" si="58"/>
        <v>230918.72764139573</v>
      </c>
      <c r="F613" s="5">
        <f>IF(C613=0,0,IF(I612+G613&lt;=Summary!$B$20,'Loan Sch - No Offset'!I612+G613,Summary!$B$20))</f>
        <v>628.21560806781815</v>
      </c>
      <c r="G613" s="4">
        <f>IF(E613&lt;=0,0,E613*Summary!$B$7/Summary!$B$10)</f>
        <v>177.18571601714788</v>
      </c>
      <c r="H613" s="5">
        <f t="shared" si="55"/>
        <v>451.02989205067024</v>
      </c>
      <c r="I613" s="5">
        <f t="shared" si="56"/>
        <v>230467.69774934507</v>
      </c>
    </row>
    <row r="614" spans="1:9" x14ac:dyDescent="0.25">
      <c r="A614">
        <v>610</v>
      </c>
      <c r="B614">
        <f t="shared" si="57"/>
        <v>610</v>
      </c>
      <c r="C614" s="5">
        <f t="shared" si="54"/>
        <v>230467.69774934507</v>
      </c>
      <c r="D614" s="5">
        <f t="shared" si="59"/>
        <v>0</v>
      </c>
      <c r="E614" s="4">
        <f t="shared" si="58"/>
        <v>230467.69774934507</v>
      </c>
      <c r="F614" s="5">
        <f>IF(C614=0,0,IF(I613+G614&lt;=Summary!$B$20,'Loan Sch - No Offset'!I613+G614,Summary!$B$20))</f>
        <v>628.21560806781815</v>
      </c>
      <c r="G614" s="4">
        <f>IF(E614&lt;=0,0,E614*Summary!$B$7/Summary!$B$10)</f>
        <v>176.8396373115167</v>
      </c>
      <c r="H614" s="5">
        <f t="shared" si="55"/>
        <v>451.37597075630146</v>
      </c>
      <c r="I614" s="5">
        <f t="shared" si="56"/>
        <v>230016.32177858875</v>
      </c>
    </row>
    <row r="615" spans="1:9" x14ac:dyDescent="0.25">
      <c r="A615">
        <v>611</v>
      </c>
      <c r="B615">
        <f t="shared" si="57"/>
        <v>611</v>
      </c>
      <c r="C615" s="5">
        <f t="shared" si="54"/>
        <v>230016.32177858875</v>
      </c>
      <c r="D615" s="5">
        <f t="shared" si="59"/>
        <v>0</v>
      </c>
      <c r="E615" s="4">
        <f t="shared" si="58"/>
        <v>230016.32177858875</v>
      </c>
      <c r="F615" s="5">
        <f>IF(C615=0,0,IF(I614+G615&lt;=Summary!$B$20,'Loan Sch - No Offset'!I614+G615,Summary!$B$20))</f>
        <v>628.21560806781815</v>
      </c>
      <c r="G615" s="4">
        <f>IF(E615&lt;=0,0,E615*Summary!$B$7/Summary!$B$10)</f>
        <v>176.49329305703253</v>
      </c>
      <c r="H615" s="5">
        <f t="shared" si="55"/>
        <v>451.72231501078562</v>
      </c>
      <c r="I615" s="5">
        <f t="shared" si="56"/>
        <v>229564.59946357796</v>
      </c>
    </row>
    <row r="616" spans="1:9" x14ac:dyDescent="0.25">
      <c r="A616">
        <v>612</v>
      </c>
      <c r="B616">
        <f t="shared" si="57"/>
        <v>612</v>
      </c>
      <c r="C616" s="5">
        <f t="shared" si="54"/>
        <v>229564.59946357796</v>
      </c>
      <c r="D616" s="5">
        <f t="shared" si="59"/>
        <v>0</v>
      </c>
      <c r="E616" s="4">
        <f t="shared" si="58"/>
        <v>229564.59946357796</v>
      </c>
      <c r="F616" s="5">
        <f>IF(C616=0,0,IF(I615+G616&lt;=Summary!$B$20,'Loan Sch - No Offset'!I615+G616,Summary!$B$20))</f>
        <v>628.21560806781815</v>
      </c>
      <c r="G616" s="4">
        <f>IF(E616&lt;=0,0,E616*Summary!$B$7/Summary!$B$10)</f>
        <v>176.14668304993771</v>
      </c>
      <c r="H616" s="5">
        <f t="shared" si="55"/>
        <v>452.06892501788047</v>
      </c>
      <c r="I616" s="5">
        <f t="shared" si="56"/>
        <v>229112.5305385601</v>
      </c>
    </row>
    <row r="617" spans="1:9" x14ac:dyDescent="0.25">
      <c r="A617">
        <v>613</v>
      </c>
      <c r="B617">
        <f t="shared" si="57"/>
        <v>613</v>
      </c>
      <c r="C617" s="5">
        <f t="shared" si="54"/>
        <v>229112.5305385601</v>
      </c>
      <c r="D617" s="5">
        <f t="shared" si="59"/>
        <v>0</v>
      </c>
      <c r="E617" s="4">
        <f t="shared" si="58"/>
        <v>229112.5305385601</v>
      </c>
      <c r="F617" s="5">
        <f>IF(C617=0,0,IF(I616+G617&lt;=Summary!$B$20,'Loan Sch - No Offset'!I616+G617,Summary!$B$20))</f>
        <v>628.21560806781815</v>
      </c>
      <c r="G617" s="4">
        <f>IF(E617&lt;=0,0,E617*Summary!$B$7/Summary!$B$10)</f>
        <v>175.79980708631822</v>
      </c>
      <c r="H617" s="5">
        <f t="shared" si="55"/>
        <v>452.41580098149996</v>
      </c>
      <c r="I617" s="5">
        <f t="shared" si="56"/>
        <v>228660.11473757861</v>
      </c>
    </row>
    <row r="618" spans="1:9" x14ac:dyDescent="0.25">
      <c r="A618">
        <v>614</v>
      </c>
      <c r="B618">
        <f t="shared" si="57"/>
        <v>614</v>
      </c>
      <c r="C618" s="5">
        <f t="shared" si="54"/>
        <v>228660.11473757861</v>
      </c>
      <c r="D618" s="5">
        <f t="shared" si="59"/>
        <v>0</v>
      </c>
      <c r="E618" s="4">
        <f t="shared" si="58"/>
        <v>228660.11473757861</v>
      </c>
      <c r="F618" s="5">
        <f>IF(C618=0,0,IF(I617+G618&lt;=Summary!$B$20,'Loan Sch - No Offset'!I617+G618,Summary!$B$20))</f>
        <v>628.21560806781815</v>
      </c>
      <c r="G618" s="4">
        <f>IF(E618&lt;=0,0,E618*Summary!$B$7/Summary!$B$10)</f>
        <v>175.45266496210357</v>
      </c>
      <c r="H618" s="5">
        <f t="shared" si="55"/>
        <v>452.76294310571461</v>
      </c>
      <c r="I618" s="5">
        <f t="shared" si="56"/>
        <v>228207.3517944729</v>
      </c>
    </row>
    <row r="619" spans="1:9" x14ac:dyDescent="0.25">
      <c r="A619">
        <v>615</v>
      </c>
      <c r="B619">
        <f t="shared" si="57"/>
        <v>615</v>
      </c>
      <c r="C619" s="5">
        <f t="shared" si="54"/>
        <v>228207.3517944729</v>
      </c>
      <c r="D619" s="5">
        <f t="shared" si="59"/>
        <v>0</v>
      </c>
      <c r="E619" s="4">
        <f t="shared" si="58"/>
        <v>228207.3517944729</v>
      </c>
      <c r="F619" s="5">
        <f>IF(C619=0,0,IF(I618+G619&lt;=Summary!$B$20,'Loan Sch - No Offset'!I618+G619,Summary!$B$20))</f>
        <v>628.21560806781815</v>
      </c>
      <c r="G619" s="4">
        <f>IF(E619&lt;=0,0,E619*Summary!$B$7/Summary!$B$10)</f>
        <v>175.1052564730667</v>
      </c>
      <c r="H619" s="5">
        <f t="shared" si="55"/>
        <v>453.11035159475148</v>
      </c>
      <c r="I619" s="5">
        <f t="shared" si="56"/>
        <v>227754.24144287815</v>
      </c>
    </row>
    <row r="620" spans="1:9" x14ac:dyDescent="0.25">
      <c r="A620">
        <v>616</v>
      </c>
      <c r="B620">
        <f t="shared" si="57"/>
        <v>616</v>
      </c>
      <c r="C620" s="5">
        <f t="shared" si="54"/>
        <v>227754.24144287815</v>
      </c>
      <c r="D620" s="5">
        <f t="shared" si="59"/>
        <v>0</v>
      </c>
      <c r="E620" s="4">
        <f t="shared" si="58"/>
        <v>227754.24144287815</v>
      </c>
      <c r="F620" s="5">
        <f>IF(C620=0,0,IF(I619+G620&lt;=Summary!$B$20,'Loan Sch - No Offset'!I619+G620,Summary!$B$20))</f>
        <v>628.21560806781815</v>
      </c>
      <c r="G620" s="4">
        <f>IF(E620&lt;=0,0,E620*Summary!$B$7/Summary!$B$10)</f>
        <v>174.75758141482382</v>
      </c>
      <c r="H620" s="5">
        <f t="shared" si="55"/>
        <v>453.45802665299436</v>
      </c>
      <c r="I620" s="5">
        <f t="shared" si="56"/>
        <v>227300.78341622517</v>
      </c>
    </row>
    <row r="621" spans="1:9" x14ac:dyDescent="0.25">
      <c r="A621">
        <v>617</v>
      </c>
      <c r="B621">
        <f t="shared" si="57"/>
        <v>617</v>
      </c>
      <c r="C621" s="5">
        <f t="shared" si="54"/>
        <v>227300.78341622517</v>
      </c>
      <c r="D621" s="5">
        <f t="shared" si="59"/>
        <v>0</v>
      </c>
      <c r="E621" s="4">
        <f t="shared" si="58"/>
        <v>227300.78341622517</v>
      </c>
      <c r="F621" s="5">
        <f>IF(C621=0,0,IF(I620+G621&lt;=Summary!$B$20,'Loan Sch - No Offset'!I620+G621,Summary!$B$20))</f>
        <v>628.21560806781815</v>
      </c>
      <c r="G621" s="4">
        <f>IF(E621&lt;=0,0,E621*Summary!$B$7/Summary!$B$10)</f>
        <v>174.4096395828343</v>
      </c>
      <c r="H621" s="5">
        <f t="shared" si="55"/>
        <v>453.80596848498385</v>
      </c>
      <c r="I621" s="5">
        <f t="shared" si="56"/>
        <v>226846.97744774018</v>
      </c>
    </row>
    <row r="622" spans="1:9" x14ac:dyDescent="0.25">
      <c r="A622">
        <v>618</v>
      </c>
      <c r="B622">
        <f t="shared" si="57"/>
        <v>618</v>
      </c>
      <c r="C622" s="5">
        <f t="shared" si="54"/>
        <v>226846.97744774018</v>
      </c>
      <c r="D622" s="5">
        <f t="shared" si="59"/>
        <v>0</v>
      </c>
      <c r="E622" s="4">
        <f t="shared" si="58"/>
        <v>226846.97744774018</v>
      </c>
      <c r="F622" s="5">
        <f>IF(C622=0,0,IF(I621+G622&lt;=Summary!$B$20,'Loan Sch - No Offset'!I621+G622,Summary!$B$20))</f>
        <v>628.21560806781815</v>
      </c>
      <c r="G622" s="4">
        <f>IF(E622&lt;=0,0,E622*Summary!$B$7/Summary!$B$10)</f>
        <v>174.06143077240066</v>
      </c>
      <c r="H622" s="5">
        <f t="shared" si="55"/>
        <v>454.15417729541753</v>
      </c>
      <c r="I622" s="5">
        <f t="shared" si="56"/>
        <v>226392.82327044476</v>
      </c>
    </row>
    <row r="623" spans="1:9" x14ac:dyDescent="0.25">
      <c r="A623">
        <v>619</v>
      </c>
      <c r="B623">
        <f t="shared" si="57"/>
        <v>619</v>
      </c>
      <c r="C623" s="5">
        <f t="shared" si="54"/>
        <v>226392.82327044476</v>
      </c>
      <c r="D623" s="5">
        <f t="shared" si="59"/>
        <v>0</v>
      </c>
      <c r="E623" s="4">
        <f t="shared" si="58"/>
        <v>226392.82327044476</v>
      </c>
      <c r="F623" s="5">
        <f>IF(C623=0,0,IF(I622+G623&lt;=Summary!$B$20,'Loan Sch - No Offset'!I622+G623,Summary!$B$20))</f>
        <v>628.21560806781815</v>
      </c>
      <c r="G623" s="4">
        <f>IF(E623&lt;=0,0,E623*Summary!$B$7/Summary!$B$10)</f>
        <v>173.71295477866818</v>
      </c>
      <c r="H623" s="5">
        <f t="shared" si="55"/>
        <v>454.50265328914998</v>
      </c>
      <c r="I623" s="5">
        <f t="shared" si="56"/>
        <v>225938.32061715561</v>
      </c>
    </row>
    <row r="624" spans="1:9" x14ac:dyDescent="0.25">
      <c r="A624">
        <v>620</v>
      </c>
      <c r="B624">
        <f t="shared" si="57"/>
        <v>620</v>
      </c>
      <c r="C624" s="5">
        <f t="shared" si="54"/>
        <v>225938.32061715561</v>
      </c>
      <c r="D624" s="5">
        <f t="shared" si="59"/>
        <v>0</v>
      </c>
      <c r="E624" s="4">
        <f t="shared" si="58"/>
        <v>225938.32061715561</v>
      </c>
      <c r="F624" s="5">
        <f>IF(C624=0,0,IF(I623+G624&lt;=Summary!$B$20,'Loan Sch - No Offset'!I623+G624,Summary!$B$20))</f>
        <v>628.21560806781815</v>
      </c>
      <c r="G624" s="4">
        <f>IF(E624&lt;=0,0,E624*Summary!$B$7/Summary!$B$10)</f>
        <v>173.36421139662514</v>
      </c>
      <c r="H624" s="5">
        <f t="shared" si="55"/>
        <v>454.85139667119302</v>
      </c>
      <c r="I624" s="5">
        <f t="shared" si="56"/>
        <v>225483.4692204844</v>
      </c>
    </row>
    <row r="625" spans="1:9" x14ac:dyDescent="0.25">
      <c r="A625">
        <v>621</v>
      </c>
      <c r="B625">
        <f t="shared" si="57"/>
        <v>621</v>
      </c>
      <c r="C625" s="5">
        <f t="shared" si="54"/>
        <v>225483.4692204844</v>
      </c>
      <c r="D625" s="5">
        <f t="shared" si="59"/>
        <v>0</v>
      </c>
      <c r="E625" s="4">
        <f t="shared" si="58"/>
        <v>225483.4692204844</v>
      </c>
      <c r="F625" s="5">
        <f>IF(C625=0,0,IF(I624+G625&lt;=Summary!$B$20,'Loan Sch - No Offset'!I624+G625,Summary!$B$20))</f>
        <v>628.21560806781815</v>
      </c>
      <c r="G625" s="4">
        <f>IF(E625&lt;=0,0,E625*Summary!$B$7/Summary!$B$10)</f>
        <v>173.01520042110243</v>
      </c>
      <c r="H625" s="5">
        <f t="shared" si="55"/>
        <v>455.20040764671569</v>
      </c>
      <c r="I625" s="5">
        <f t="shared" si="56"/>
        <v>225028.26881283769</v>
      </c>
    </row>
    <row r="626" spans="1:9" x14ac:dyDescent="0.25">
      <c r="A626">
        <v>622</v>
      </c>
      <c r="B626">
        <f t="shared" si="57"/>
        <v>622</v>
      </c>
      <c r="C626" s="5">
        <f t="shared" si="54"/>
        <v>225028.26881283769</v>
      </c>
      <c r="D626" s="5">
        <f t="shared" si="59"/>
        <v>0</v>
      </c>
      <c r="E626" s="4">
        <f t="shared" si="58"/>
        <v>225028.26881283769</v>
      </c>
      <c r="F626" s="5">
        <f>IF(C626=0,0,IF(I625+G626&lt;=Summary!$B$20,'Loan Sch - No Offset'!I625+G626,Summary!$B$20))</f>
        <v>628.21560806781815</v>
      </c>
      <c r="G626" s="4">
        <f>IF(E626&lt;=0,0,E626*Summary!$B$7/Summary!$B$10)</f>
        <v>172.66592164677351</v>
      </c>
      <c r="H626" s="5">
        <f t="shared" si="55"/>
        <v>455.54968642104461</v>
      </c>
      <c r="I626" s="5">
        <f t="shared" si="56"/>
        <v>224572.71912641663</v>
      </c>
    </row>
    <row r="627" spans="1:9" x14ac:dyDescent="0.25">
      <c r="A627">
        <v>623</v>
      </c>
      <c r="B627">
        <f t="shared" si="57"/>
        <v>623</v>
      </c>
      <c r="C627" s="5">
        <f t="shared" si="54"/>
        <v>224572.71912641663</v>
      </c>
      <c r="D627" s="5">
        <f t="shared" si="59"/>
        <v>0</v>
      </c>
      <c r="E627" s="4">
        <f t="shared" si="58"/>
        <v>224572.71912641663</v>
      </c>
      <c r="F627" s="5">
        <f>IF(C627=0,0,IF(I626+G627&lt;=Summary!$B$20,'Loan Sch - No Offset'!I626+G627,Summary!$B$20))</f>
        <v>628.21560806781815</v>
      </c>
      <c r="G627" s="4">
        <f>IF(E627&lt;=0,0,E627*Summary!$B$7/Summary!$B$10)</f>
        <v>172.31637486815427</v>
      </c>
      <c r="H627" s="5">
        <f t="shared" si="55"/>
        <v>455.89923319966385</v>
      </c>
      <c r="I627" s="5">
        <f t="shared" si="56"/>
        <v>224116.81989321698</v>
      </c>
    </row>
    <row r="628" spans="1:9" x14ac:dyDescent="0.25">
      <c r="A628">
        <v>624</v>
      </c>
      <c r="B628">
        <f t="shared" si="57"/>
        <v>624</v>
      </c>
      <c r="C628" s="5">
        <f t="shared" si="54"/>
        <v>224116.81989321698</v>
      </c>
      <c r="D628" s="5">
        <f t="shared" si="59"/>
        <v>0</v>
      </c>
      <c r="E628" s="4">
        <f t="shared" si="58"/>
        <v>224116.81989321698</v>
      </c>
      <c r="F628" s="5">
        <f>IF(C628=0,0,IF(I627+G628&lt;=Summary!$B$20,'Loan Sch - No Offset'!I627+G628,Summary!$B$20))</f>
        <v>628.21560806781815</v>
      </c>
      <c r="G628" s="4">
        <f>IF(E628&lt;=0,0,E628*Summary!$B$7/Summary!$B$10)</f>
        <v>171.96655987960301</v>
      </c>
      <c r="H628" s="5">
        <f t="shared" si="55"/>
        <v>456.24904818821517</v>
      </c>
      <c r="I628" s="5">
        <f t="shared" si="56"/>
        <v>223660.57084502876</v>
      </c>
    </row>
    <row r="629" spans="1:9" x14ac:dyDescent="0.25">
      <c r="A629">
        <v>625</v>
      </c>
      <c r="B629">
        <f t="shared" si="57"/>
        <v>625</v>
      </c>
      <c r="C629" s="5">
        <f t="shared" ref="C629:C692" si="60">I628</f>
        <v>223660.57084502876</v>
      </c>
      <c r="D629" s="5">
        <f t="shared" si="59"/>
        <v>0</v>
      </c>
      <c r="E629" s="4">
        <f t="shared" si="58"/>
        <v>223660.57084502876</v>
      </c>
      <c r="F629" s="5">
        <f>IF(C629=0,0,IF(I628+G629&lt;=Summary!$B$20,'Loan Sch - No Offset'!I628+G629,Summary!$B$20))</f>
        <v>628.21560806781815</v>
      </c>
      <c r="G629" s="4">
        <f>IF(E629&lt;=0,0,E629*Summary!$B$7/Summary!$B$10)</f>
        <v>171.61647647532013</v>
      </c>
      <c r="H629" s="5">
        <f t="shared" ref="H629:H692" si="61">F629-G629</f>
        <v>456.599131592498</v>
      </c>
      <c r="I629" s="5">
        <f t="shared" ref="I629:I692" si="62">IF(ROUND(C629-H629,0)=0,0,C629-H629)</f>
        <v>223203.97171343627</v>
      </c>
    </row>
    <row r="630" spans="1:9" x14ac:dyDescent="0.25">
      <c r="A630">
        <v>626</v>
      </c>
      <c r="B630">
        <f t="shared" si="57"/>
        <v>626</v>
      </c>
      <c r="C630" s="5">
        <f t="shared" si="60"/>
        <v>223203.97171343627</v>
      </c>
      <c r="D630" s="5">
        <f t="shared" si="59"/>
        <v>0</v>
      </c>
      <c r="E630" s="4">
        <f t="shared" si="58"/>
        <v>223203.97171343627</v>
      </c>
      <c r="F630" s="5">
        <f>IF(C630=0,0,IF(I629+G630&lt;=Summary!$B$20,'Loan Sch - No Offset'!I629+G630,Summary!$B$20))</f>
        <v>628.21560806781815</v>
      </c>
      <c r="G630" s="4">
        <f>IF(E630&lt;=0,0,E630*Summary!$B$7/Summary!$B$10)</f>
        <v>171.26612444934821</v>
      </c>
      <c r="H630" s="5">
        <f t="shared" si="61"/>
        <v>456.94948361846991</v>
      </c>
      <c r="I630" s="5">
        <f t="shared" si="62"/>
        <v>222747.02222981781</v>
      </c>
    </row>
    <row r="631" spans="1:9" x14ac:dyDescent="0.25">
      <c r="A631">
        <v>627</v>
      </c>
      <c r="B631">
        <f t="shared" si="57"/>
        <v>627</v>
      </c>
      <c r="C631" s="5">
        <f t="shared" si="60"/>
        <v>222747.02222981781</v>
      </c>
      <c r="D631" s="5">
        <f t="shared" si="59"/>
        <v>0</v>
      </c>
      <c r="E631" s="4">
        <f t="shared" si="58"/>
        <v>222747.02222981781</v>
      </c>
      <c r="F631" s="5">
        <f>IF(C631=0,0,IF(I630+G631&lt;=Summary!$B$20,'Loan Sch - No Offset'!I630+G631,Summary!$B$20))</f>
        <v>628.21560806781815</v>
      </c>
      <c r="G631" s="4">
        <f>IF(E631&lt;=0,0,E631*Summary!$B$7/Summary!$B$10)</f>
        <v>170.91550359557172</v>
      </c>
      <c r="H631" s="5">
        <f t="shared" si="61"/>
        <v>457.3001044722464</v>
      </c>
      <c r="I631" s="5">
        <f t="shared" si="62"/>
        <v>222289.72212534558</v>
      </c>
    </row>
    <row r="632" spans="1:9" x14ac:dyDescent="0.25">
      <c r="A632">
        <v>628</v>
      </c>
      <c r="B632">
        <f t="shared" si="57"/>
        <v>628</v>
      </c>
      <c r="C632" s="5">
        <f t="shared" si="60"/>
        <v>222289.72212534558</v>
      </c>
      <c r="D632" s="5">
        <f t="shared" si="59"/>
        <v>0</v>
      </c>
      <c r="E632" s="4">
        <f t="shared" si="58"/>
        <v>222289.72212534558</v>
      </c>
      <c r="F632" s="5">
        <f>IF(C632=0,0,IF(I631+G632&lt;=Summary!$B$20,'Loan Sch - No Offset'!I631+G632,Summary!$B$20))</f>
        <v>628.21560806781815</v>
      </c>
      <c r="G632" s="4">
        <f>IF(E632&lt;=0,0,E632*Summary!$B$7/Summary!$B$10)</f>
        <v>170.56461370771709</v>
      </c>
      <c r="H632" s="5">
        <f t="shared" si="61"/>
        <v>457.65099436010109</v>
      </c>
      <c r="I632" s="5">
        <f t="shared" si="62"/>
        <v>221832.07113098548</v>
      </c>
    </row>
    <row r="633" spans="1:9" x14ac:dyDescent="0.25">
      <c r="A633">
        <v>629</v>
      </c>
      <c r="B633">
        <f t="shared" si="57"/>
        <v>629</v>
      </c>
      <c r="C633" s="5">
        <f t="shared" si="60"/>
        <v>221832.07113098548</v>
      </c>
      <c r="D633" s="5">
        <f t="shared" si="59"/>
        <v>0</v>
      </c>
      <c r="E633" s="4">
        <f t="shared" si="58"/>
        <v>221832.07113098548</v>
      </c>
      <c r="F633" s="5">
        <f>IF(C633=0,0,IF(I632+G633&lt;=Summary!$B$20,'Loan Sch - No Offset'!I632+G633,Summary!$B$20))</f>
        <v>628.21560806781815</v>
      </c>
      <c r="G633" s="4">
        <f>IF(E633&lt;=0,0,E633*Summary!$B$7/Summary!$B$10)</f>
        <v>170.21345457935229</v>
      </c>
      <c r="H633" s="5">
        <f t="shared" si="61"/>
        <v>458.00215348846586</v>
      </c>
      <c r="I633" s="5">
        <f t="shared" si="62"/>
        <v>221374.06897749702</v>
      </c>
    </row>
    <row r="634" spans="1:9" x14ac:dyDescent="0.25">
      <c r="A634">
        <v>630</v>
      </c>
      <c r="B634">
        <f t="shared" si="57"/>
        <v>630</v>
      </c>
      <c r="C634" s="5">
        <f t="shared" si="60"/>
        <v>221374.06897749702</v>
      </c>
      <c r="D634" s="5">
        <f t="shared" si="59"/>
        <v>0</v>
      </c>
      <c r="E634" s="4">
        <f t="shared" si="58"/>
        <v>221374.06897749702</v>
      </c>
      <c r="F634" s="5">
        <f>IF(C634=0,0,IF(I633+G634&lt;=Summary!$B$20,'Loan Sch - No Offset'!I633+G634,Summary!$B$20))</f>
        <v>628.21560806781815</v>
      </c>
      <c r="G634" s="4">
        <f>IF(E634&lt;=0,0,E634*Summary!$B$7/Summary!$B$10)</f>
        <v>169.86202600388714</v>
      </c>
      <c r="H634" s="5">
        <f t="shared" si="61"/>
        <v>458.35358206393101</v>
      </c>
      <c r="I634" s="5">
        <f t="shared" si="62"/>
        <v>220915.7153954331</v>
      </c>
    </row>
    <row r="635" spans="1:9" x14ac:dyDescent="0.25">
      <c r="A635">
        <v>631</v>
      </c>
      <c r="B635">
        <f t="shared" si="57"/>
        <v>631</v>
      </c>
      <c r="C635" s="5">
        <f t="shared" si="60"/>
        <v>220915.7153954331</v>
      </c>
      <c r="D635" s="5">
        <f t="shared" si="59"/>
        <v>0</v>
      </c>
      <c r="E635" s="4">
        <f t="shared" si="58"/>
        <v>220915.7153954331</v>
      </c>
      <c r="F635" s="5">
        <f>IF(C635=0,0,IF(I634+G635&lt;=Summary!$B$20,'Loan Sch - No Offset'!I634+G635,Summary!$B$20))</f>
        <v>628.21560806781815</v>
      </c>
      <c r="G635" s="4">
        <f>IF(E635&lt;=0,0,E635*Summary!$B$7/Summary!$B$10)</f>
        <v>169.51032777457269</v>
      </c>
      <c r="H635" s="5">
        <f t="shared" si="61"/>
        <v>458.70528029324544</v>
      </c>
      <c r="I635" s="5">
        <f t="shared" si="62"/>
        <v>220457.01011513986</v>
      </c>
    </row>
    <row r="636" spans="1:9" x14ac:dyDescent="0.25">
      <c r="A636">
        <v>632</v>
      </c>
      <c r="B636">
        <f t="shared" si="57"/>
        <v>632</v>
      </c>
      <c r="C636" s="5">
        <f t="shared" si="60"/>
        <v>220457.01011513986</v>
      </c>
      <c r="D636" s="5">
        <f t="shared" si="59"/>
        <v>0</v>
      </c>
      <c r="E636" s="4">
        <f t="shared" si="58"/>
        <v>220457.01011513986</v>
      </c>
      <c r="F636" s="5">
        <f>IF(C636=0,0,IF(I635+G636&lt;=Summary!$B$20,'Loan Sch - No Offset'!I635+G636,Summary!$B$20))</f>
        <v>628.21560806781815</v>
      </c>
      <c r="G636" s="4">
        <f>IF(E636&lt;=0,0,E636*Summary!$B$7/Summary!$B$10)</f>
        <v>169.15835968450153</v>
      </c>
      <c r="H636" s="5">
        <f t="shared" si="61"/>
        <v>459.05724838331662</v>
      </c>
      <c r="I636" s="5">
        <f t="shared" si="62"/>
        <v>219997.95286675653</v>
      </c>
    </row>
    <row r="637" spans="1:9" x14ac:dyDescent="0.25">
      <c r="A637">
        <v>633</v>
      </c>
      <c r="B637">
        <f t="shared" si="57"/>
        <v>633</v>
      </c>
      <c r="C637" s="5">
        <f t="shared" si="60"/>
        <v>219997.95286675653</v>
      </c>
      <c r="D637" s="5">
        <f t="shared" si="59"/>
        <v>0</v>
      </c>
      <c r="E637" s="4">
        <f t="shared" si="58"/>
        <v>219997.95286675653</v>
      </c>
      <c r="F637" s="5">
        <f>IF(C637=0,0,IF(I636+G637&lt;=Summary!$B$20,'Loan Sch - No Offset'!I636+G637,Summary!$B$20))</f>
        <v>628.21560806781815</v>
      </c>
      <c r="G637" s="4">
        <f>IF(E637&lt;=0,0,E637*Summary!$B$7/Summary!$B$10)</f>
        <v>168.8061215266074</v>
      </c>
      <c r="H637" s="5">
        <f t="shared" si="61"/>
        <v>459.40948654121075</v>
      </c>
      <c r="I637" s="5">
        <f t="shared" si="62"/>
        <v>219538.54338021533</v>
      </c>
    </row>
    <row r="638" spans="1:9" x14ac:dyDescent="0.25">
      <c r="A638">
        <v>634</v>
      </c>
      <c r="B638">
        <f t="shared" si="57"/>
        <v>634</v>
      </c>
      <c r="C638" s="5">
        <f t="shared" si="60"/>
        <v>219538.54338021533</v>
      </c>
      <c r="D638" s="5">
        <f t="shared" si="59"/>
        <v>0</v>
      </c>
      <c r="E638" s="4">
        <f t="shared" si="58"/>
        <v>219538.54338021533</v>
      </c>
      <c r="F638" s="5">
        <f>IF(C638=0,0,IF(I637+G638&lt;=Summary!$B$20,'Loan Sch - No Offset'!I637+G638,Summary!$B$20))</f>
        <v>628.21560806781815</v>
      </c>
      <c r="G638" s="4">
        <f>IF(E638&lt;=0,0,E638*Summary!$B$7/Summary!$B$10)</f>
        <v>168.45361309366521</v>
      </c>
      <c r="H638" s="5">
        <f t="shared" si="61"/>
        <v>459.76199497415291</v>
      </c>
      <c r="I638" s="5">
        <f t="shared" si="62"/>
        <v>219078.78138524116</v>
      </c>
    </row>
    <row r="639" spans="1:9" x14ac:dyDescent="0.25">
      <c r="A639">
        <v>635</v>
      </c>
      <c r="B639">
        <f t="shared" si="57"/>
        <v>635</v>
      </c>
      <c r="C639" s="5">
        <f t="shared" si="60"/>
        <v>219078.78138524116</v>
      </c>
      <c r="D639" s="5">
        <f t="shared" si="59"/>
        <v>0</v>
      </c>
      <c r="E639" s="4">
        <f t="shared" si="58"/>
        <v>219078.78138524116</v>
      </c>
      <c r="F639" s="5">
        <f>IF(C639=0,0,IF(I638+G639&lt;=Summary!$B$20,'Loan Sch - No Offset'!I638+G639,Summary!$B$20))</f>
        <v>628.21560806781815</v>
      </c>
      <c r="G639" s="4">
        <f>IF(E639&lt;=0,0,E639*Summary!$B$7/Summary!$B$10)</f>
        <v>168.10083417829082</v>
      </c>
      <c r="H639" s="5">
        <f t="shared" si="61"/>
        <v>460.11477388952733</v>
      </c>
      <c r="I639" s="5">
        <f t="shared" si="62"/>
        <v>218618.66661135163</v>
      </c>
    </row>
    <row r="640" spans="1:9" x14ac:dyDescent="0.25">
      <c r="A640">
        <v>636</v>
      </c>
      <c r="B640">
        <f t="shared" si="57"/>
        <v>636</v>
      </c>
      <c r="C640" s="5">
        <f t="shared" si="60"/>
        <v>218618.66661135163</v>
      </c>
      <c r="D640" s="5">
        <f t="shared" si="59"/>
        <v>0</v>
      </c>
      <c r="E640" s="4">
        <f t="shared" si="58"/>
        <v>218618.66661135163</v>
      </c>
      <c r="F640" s="5">
        <f>IF(C640=0,0,IF(I639+G640&lt;=Summary!$B$20,'Loan Sch - No Offset'!I639+G640,Summary!$B$20))</f>
        <v>628.21560806781815</v>
      </c>
      <c r="G640" s="4">
        <f>IF(E640&lt;=0,0,E640*Summary!$B$7/Summary!$B$10)</f>
        <v>167.74778457294093</v>
      </c>
      <c r="H640" s="5">
        <f t="shared" si="61"/>
        <v>460.46782349487722</v>
      </c>
      <c r="I640" s="5">
        <f t="shared" si="62"/>
        <v>218158.19878785676</v>
      </c>
    </row>
    <row r="641" spans="1:9" x14ac:dyDescent="0.25">
      <c r="A641">
        <v>637</v>
      </c>
      <c r="B641">
        <f t="shared" si="57"/>
        <v>637</v>
      </c>
      <c r="C641" s="5">
        <f t="shared" si="60"/>
        <v>218158.19878785676</v>
      </c>
      <c r="D641" s="5">
        <f t="shared" si="59"/>
        <v>0</v>
      </c>
      <c r="E641" s="4">
        <f t="shared" si="58"/>
        <v>218158.19878785676</v>
      </c>
      <c r="F641" s="5">
        <f>IF(C641=0,0,IF(I640+G641&lt;=Summary!$B$20,'Loan Sch - No Offset'!I640+G641,Summary!$B$20))</f>
        <v>628.21560806781815</v>
      </c>
      <c r="G641" s="4">
        <f>IF(E641&lt;=0,0,E641*Summary!$B$7/Summary!$B$10)</f>
        <v>167.39446406991314</v>
      </c>
      <c r="H641" s="5">
        <f t="shared" si="61"/>
        <v>460.82114399790498</v>
      </c>
      <c r="I641" s="5">
        <f t="shared" si="62"/>
        <v>217697.37764385887</v>
      </c>
    </row>
    <row r="642" spans="1:9" x14ac:dyDescent="0.25">
      <c r="A642">
        <v>638</v>
      </c>
      <c r="B642">
        <f t="shared" si="57"/>
        <v>638</v>
      </c>
      <c r="C642" s="5">
        <f t="shared" si="60"/>
        <v>217697.37764385887</v>
      </c>
      <c r="D642" s="5">
        <f t="shared" si="59"/>
        <v>0</v>
      </c>
      <c r="E642" s="4">
        <f t="shared" si="58"/>
        <v>217697.37764385887</v>
      </c>
      <c r="F642" s="5">
        <f>IF(C642=0,0,IF(I641+G642&lt;=Summary!$B$20,'Loan Sch - No Offset'!I641+G642,Summary!$B$20))</f>
        <v>628.21560806781815</v>
      </c>
      <c r="G642" s="4">
        <f>IF(E642&lt;=0,0,E642*Summary!$B$7/Summary!$B$10)</f>
        <v>167.04087246134557</v>
      </c>
      <c r="H642" s="5">
        <f t="shared" si="61"/>
        <v>461.17473560647261</v>
      </c>
      <c r="I642" s="5">
        <f t="shared" si="62"/>
        <v>217236.20290825239</v>
      </c>
    </row>
    <row r="643" spans="1:9" x14ac:dyDescent="0.25">
      <c r="A643">
        <v>639</v>
      </c>
      <c r="B643">
        <f t="shared" si="57"/>
        <v>639</v>
      </c>
      <c r="C643" s="5">
        <f t="shared" si="60"/>
        <v>217236.20290825239</v>
      </c>
      <c r="D643" s="5">
        <f t="shared" si="59"/>
        <v>0</v>
      </c>
      <c r="E643" s="4">
        <f t="shared" si="58"/>
        <v>217236.20290825239</v>
      </c>
      <c r="F643" s="5">
        <f>IF(C643=0,0,IF(I642+G643&lt;=Summary!$B$20,'Loan Sch - No Offset'!I642+G643,Summary!$B$20))</f>
        <v>628.21560806781815</v>
      </c>
      <c r="G643" s="4">
        <f>IF(E643&lt;=0,0,E643*Summary!$B$7/Summary!$B$10)</f>
        <v>166.68700953921675</v>
      </c>
      <c r="H643" s="5">
        <f t="shared" si="61"/>
        <v>461.52859852860138</v>
      </c>
      <c r="I643" s="5">
        <f t="shared" si="62"/>
        <v>216774.67430972381</v>
      </c>
    </row>
    <row r="644" spans="1:9" x14ac:dyDescent="0.25">
      <c r="A644">
        <v>640</v>
      </c>
      <c r="B644">
        <f t="shared" si="57"/>
        <v>640</v>
      </c>
      <c r="C644" s="5">
        <f t="shared" si="60"/>
        <v>216774.67430972381</v>
      </c>
      <c r="D644" s="5">
        <f t="shared" si="59"/>
        <v>0</v>
      </c>
      <c r="E644" s="4">
        <f t="shared" si="58"/>
        <v>216774.67430972381</v>
      </c>
      <c r="F644" s="5">
        <f>IF(C644=0,0,IF(I643+G644&lt;=Summary!$B$20,'Loan Sch - No Offset'!I643+G644,Summary!$B$20))</f>
        <v>628.21560806781815</v>
      </c>
      <c r="G644" s="4">
        <f>IF(E644&lt;=0,0,E644*Summary!$B$7/Summary!$B$10)</f>
        <v>166.33287509534574</v>
      </c>
      <c r="H644" s="5">
        <f t="shared" si="61"/>
        <v>461.88273297247241</v>
      </c>
      <c r="I644" s="5">
        <f t="shared" si="62"/>
        <v>216312.79157675133</v>
      </c>
    </row>
    <row r="645" spans="1:9" x14ac:dyDescent="0.25">
      <c r="A645">
        <v>641</v>
      </c>
      <c r="B645">
        <f t="shared" si="57"/>
        <v>641</v>
      </c>
      <c r="C645" s="5">
        <f t="shared" si="60"/>
        <v>216312.79157675133</v>
      </c>
      <c r="D645" s="5">
        <f t="shared" si="59"/>
        <v>0</v>
      </c>
      <c r="E645" s="4">
        <f t="shared" si="58"/>
        <v>216312.79157675133</v>
      </c>
      <c r="F645" s="5">
        <f>IF(C645=0,0,IF(I644+G645&lt;=Summary!$B$20,'Loan Sch - No Offset'!I644+G645,Summary!$B$20))</f>
        <v>628.21560806781815</v>
      </c>
      <c r="G645" s="4">
        <f>IF(E645&lt;=0,0,E645*Summary!$B$7/Summary!$B$10)</f>
        <v>165.97846892139188</v>
      </c>
      <c r="H645" s="5">
        <f t="shared" si="61"/>
        <v>462.23713914642627</v>
      </c>
      <c r="I645" s="5">
        <f t="shared" si="62"/>
        <v>215850.55443760491</v>
      </c>
    </row>
    <row r="646" spans="1:9" x14ac:dyDescent="0.25">
      <c r="A646">
        <v>642</v>
      </c>
      <c r="B646">
        <f t="shared" ref="B646:B709" si="63">IF(C646=0,0,A646)</f>
        <v>642</v>
      </c>
      <c r="C646" s="5">
        <f t="shared" si="60"/>
        <v>215850.55443760491</v>
      </c>
      <c r="D646" s="5">
        <f t="shared" si="59"/>
        <v>0</v>
      </c>
      <c r="E646" s="4">
        <f t="shared" ref="E646:E709" si="64">C646-D646</f>
        <v>215850.55443760491</v>
      </c>
      <c r="F646" s="5">
        <f>IF(C646=0,0,IF(I645+G646&lt;=Summary!$B$20,'Loan Sch - No Offset'!I645+G646,Summary!$B$20))</f>
        <v>628.21560806781815</v>
      </c>
      <c r="G646" s="4">
        <f>IF(E646&lt;=0,0,E646*Summary!$B$7/Summary!$B$10)</f>
        <v>165.62379080885452</v>
      </c>
      <c r="H646" s="5">
        <f t="shared" si="61"/>
        <v>462.5918172589636</v>
      </c>
      <c r="I646" s="5">
        <f t="shared" si="62"/>
        <v>215387.96262034593</v>
      </c>
    </row>
    <row r="647" spans="1:9" x14ac:dyDescent="0.25">
      <c r="A647">
        <v>643</v>
      </c>
      <c r="B647">
        <f t="shared" si="63"/>
        <v>643</v>
      </c>
      <c r="C647" s="5">
        <f t="shared" si="60"/>
        <v>215387.96262034593</v>
      </c>
      <c r="D647" s="5">
        <f t="shared" ref="D647:D710" si="65">IF(C647=0,0,D646)</f>
        <v>0</v>
      </c>
      <c r="E647" s="4">
        <f t="shared" si="64"/>
        <v>215387.96262034593</v>
      </c>
      <c r="F647" s="5">
        <f>IF(C647=0,0,IF(I646+G647&lt;=Summary!$B$20,'Loan Sch - No Offset'!I646+G647,Summary!$B$20))</f>
        <v>628.21560806781815</v>
      </c>
      <c r="G647" s="4">
        <f>IF(E647&lt;=0,0,E647*Summary!$B$7/Summary!$B$10)</f>
        <v>165.2688405490731</v>
      </c>
      <c r="H647" s="5">
        <f t="shared" si="61"/>
        <v>462.94676751874505</v>
      </c>
      <c r="I647" s="5">
        <f t="shared" si="62"/>
        <v>214925.0158528272</v>
      </c>
    </row>
    <row r="648" spans="1:9" x14ac:dyDescent="0.25">
      <c r="A648">
        <v>644</v>
      </c>
      <c r="B648">
        <f t="shared" si="63"/>
        <v>644</v>
      </c>
      <c r="C648" s="5">
        <f t="shared" si="60"/>
        <v>214925.0158528272</v>
      </c>
      <c r="D648" s="5">
        <f t="shared" si="65"/>
        <v>0</v>
      </c>
      <c r="E648" s="4">
        <f t="shared" si="64"/>
        <v>214925.0158528272</v>
      </c>
      <c r="F648" s="5">
        <f>IF(C648=0,0,IF(I647+G648&lt;=Summary!$B$20,'Loan Sch - No Offset'!I647+G648,Summary!$B$20))</f>
        <v>628.21560806781815</v>
      </c>
      <c r="G648" s="4">
        <f>IF(E648&lt;=0,0,E648*Summary!$B$7/Summary!$B$10)</f>
        <v>164.91361793322702</v>
      </c>
      <c r="H648" s="5">
        <f t="shared" si="61"/>
        <v>463.30199013459116</v>
      </c>
      <c r="I648" s="5">
        <f t="shared" si="62"/>
        <v>214461.71386269262</v>
      </c>
    </row>
    <row r="649" spans="1:9" x14ac:dyDescent="0.25">
      <c r="A649">
        <v>645</v>
      </c>
      <c r="B649">
        <f t="shared" si="63"/>
        <v>645</v>
      </c>
      <c r="C649" s="5">
        <f t="shared" si="60"/>
        <v>214461.71386269262</v>
      </c>
      <c r="D649" s="5">
        <f t="shared" si="65"/>
        <v>0</v>
      </c>
      <c r="E649" s="4">
        <f t="shared" si="64"/>
        <v>214461.71386269262</v>
      </c>
      <c r="F649" s="5">
        <f>IF(C649=0,0,IF(I648+G649&lt;=Summary!$B$20,'Loan Sch - No Offset'!I648+G649,Summary!$B$20))</f>
        <v>628.21560806781815</v>
      </c>
      <c r="G649" s="4">
        <f>IF(E649&lt;=0,0,E649*Summary!$B$7/Summary!$B$10)</f>
        <v>164.55812275233529</v>
      </c>
      <c r="H649" s="5">
        <f t="shared" si="61"/>
        <v>463.65748531548286</v>
      </c>
      <c r="I649" s="5">
        <f t="shared" si="62"/>
        <v>213998.05637737713</v>
      </c>
    </row>
    <row r="650" spans="1:9" x14ac:dyDescent="0.25">
      <c r="A650">
        <v>646</v>
      </c>
      <c r="B650">
        <f t="shared" si="63"/>
        <v>646</v>
      </c>
      <c r="C650" s="5">
        <f t="shared" si="60"/>
        <v>213998.05637737713</v>
      </c>
      <c r="D650" s="5">
        <f t="shared" si="65"/>
        <v>0</v>
      </c>
      <c r="E650" s="4">
        <f t="shared" si="64"/>
        <v>213998.05637737713</v>
      </c>
      <c r="F650" s="5">
        <f>IF(C650=0,0,IF(I649+G650&lt;=Summary!$B$20,'Loan Sch - No Offset'!I649+G650,Summary!$B$20))</f>
        <v>628.21560806781815</v>
      </c>
      <c r="G650" s="4">
        <f>IF(E650&lt;=0,0,E650*Summary!$B$7/Summary!$B$10)</f>
        <v>164.20235479725667</v>
      </c>
      <c r="H650" s="5">
        <f t="shared" si="61"/>
        <v>464.01325327056145</v>
      </c>
      <c r="I650" s="5">
        <f t="shared" si="62"/>
        <v>213534.04312410657</v>
      </c>
    </row>
    <row r="651" spans="1:9" x14ac:dyDescent="0.25">
      <c r="A651">
        <v>647</v>
      </c>
      <c r="B651">
        <f t="shared" si="63"/>
        <v>647</v>
      </c>
      <c r="C651" s="5">
        <f t="shared" si="60"/>
        <v>213534.04312410657</v>
      </c>
      <c r="D651" s="5">
        <f t="shared" si="65"/>
        <v>0</v>
      </c>
      <c r="E651" s="4">
        <f t="shared" si="64"/>
        <v>213534.04312410657</v>
      </c>
      <c r="F651" s="5">
        <f>IF(C651=0,0,IF(I650+G651&lt;=Summary!$B$20,'Loan Sch - No Offset'!I650+G651,Summary!$B$20))</f>
        <v>628.21560806781815</v>
      </c>
      <c r="G651" s="4">
        <f>IF(E651&lt;=0,0,E651*Summary!$B$7/Summary!$B$10)</f>
        <v>163.84631385868946</v>
      </c>
      <c r="H651" s="5">
        <f t="shared" si="61"/>
        <v>464.36929420912873</v>
      </c>
      <c r="I651" s="5">
        <f t="shared" si="62"/>
        <v>213069.67382989745</v>
      </c>
    </row>
    <row r="652" spans="1:9" x14ac:dyDescent="0.25">
      <c r="A652">
        <v>648</v>
      </c>
      <c r="B652">
        <f t="shared" si="63"/>
        <v>648</v>
      </c>
      <c r="C652" s="5">
        <f t="shared" si="60"/>
        <v>213069.67382989745</v>
      </c>
      <c r="D652" s="5">
        <f t="shared" si="65"/>
        <v>0</v>
      </c>
      <c r="E652" s="4">
        <f t="shared" si="64"/>
        <v>213069.67382989745</v>
      </c>
      <c r="F652" s="5">
        <f>IF(C652=0,0,IF(I651+G652&lt;=Summary!$B$20,'Loan Sch - No Offset'!I651+G652,Summary!$B$20))</f>
        <v>628.21560806781815</v>
      </c>
      <c r="G652" s="4">
        <f>IF(E652&lt;=0,0,E652*Summary!$B$7/Summary!$B$10)</f>
        <v>163.48999972717132</v>
      </c>
      <c r="H652" s="5">
        <f t="shared" si="61"/>
        <v>464.72560834064683</v>
      </c>
      <c r="I652" s="5">
        <f t="shared" si="62"/>
        <v>212604.94822155681</v>
      </c>
    </row>
    <row r="653" spans="1:9" x14ac:dyDescent="0.25">
      <c r="A653">
        <v>649</v>
      </c>
      <c r="B653">
        <f t="shared" si="63"/>
        <v>649</v>
      </c>
      <c r="C653" s="5">
        <f t="shared" si="60"/>
        <v>212604.94822155681</v>
      </c>
      <c r="D653" s="5">
        <f t="shared" si="65"/>
        <v>0</v>
      </c>
      <c r="E653" s="4">
        <f t="shared" si="64"/>
        <v>212604.94822155681</v>
      </c>
      <c r="F653" s="5">
        <f>IF(C653=0,0,IF(I652+G653&lt;=Summary!$B$20,'Loan Sch - No Offset'!I652+G653,Summary!$B$20))</f>
        <v>628.21560806781815</v>
      </c>
      <c r="G653" s="4">
        <f>IF(E653&lt;=0,0,E653*Summary!$B$7/Summary!$B$10)</f>
        <v>163.13341219307918</v>
      </c>
      <c r="H653" s="5">
        <f t="shared" si="61"/>
        <v>465.082195874739</v>
      </c>
      <c r="I653" s="5">
        <f t="shared" si="62"/>
        <v>212139.86602568207</v>
      </c>
    </row>
    <row r="654" spans="1:9" x14ac:dyDescent="0.25">
      <c r="A654">
        <v>650</v>
      </c>
      <c r="B654">
        <f t="shared" si="63"/>
        <v>650</v>
      </c>
      <c r="C654" s="5">
        <f t="shared" si="60"/>
        <v>212139.86602568207</v>
      </c>
      <c r="D654" s="5">
        <f t="shared" si="65"/>
        <v>0</v>
      </c>
      <c r="E654" s="4">
        <f t="shared" si="64"/>
        <v>212139.86602568207</v>
      </c>
      <c r="F654" s="5">
        <f>IF(C654=0,0,IF(I653+G654&lt;=Summary!$B$20,'Loan Sch - No Offset'!I653+G654,Summary!$B$20))</f>
        <v>628.21560806781815</v>
      </c>
      <c r="G654" s="4">
        <f>IF(E654&lt;=0,0,E654*Summary!$B$7/Summary!$B$10)</f>
        <v>162.77655104662912</v>
      </c>
      <c r="H654" s="5">
        <f t="shared" si="61"/>
        <v>465.439057021189</v>
      </c>
      <c r="I654" s="5">
        <f t="shared" si="62"/>
        <v>211674.42696866087</v>
      </c>
    </row>
    <row r="655" spans="1:9" x14ac:dyDescent="0.25">
      <c r="A655">
        <v>651</v>
      </c>
      <c r="B655">
        <f t="shared" si="63"/>
        <v>651</v>
      </c>
      <c r="C655" s="5">
        <f t="shared" si="60"/>
        <v>211674.42696866087</v>
      </c>
      <c r="D655" s="5">
        <f t="shared" si="65"/>
        <v>0</v>
      </c>
      <c r="E655" s="4">
        <f t="shared" si="64"/>
        <v>211674.42696866087</v>
      </c>
      <c r="F655" s="5">
        <f>IF(C655=0,0,IF(I654+G655&lt;=Summary!$B$20,'Loan Sch - No Offset'!I654+G655,Summary!$B$20))</f>
        <v>628.21560806781815</v>
      </c>
      <c r="G655" s="4">
        <f>IF(E655&lt;=0,0,E655*Summary!$B$7/Summary!$B$10)</f>
        <v>162.41941607787632</v>
      </c>
      <c r="H655" s="5">
        <f t="shared" si="61"/>
        <v>465.7961919899418</v>
      </c>
      <c r="I655" s="5">
        <f t="shared" si="62"/>
        <v>211208.63077667094</v>
      </c>
    </row>
    <row r="656" spans="1:9" x14ac:dyDescent="0.25">
      <c r="A656">
        <v>652</v>
      </c>
      <c r="B656">
        <f t="shared" si="63"/>
        <v>652</v>
      </c>
      <c r="C656" s="5">
        <f t="shared" si="60"/>
        <v>211208.63077667094</v>
      </c>
      <c r="D656" s="5">
        <f t="shared" si="65"/>
        <v>0</v>
      </c>
      <c r="E656" s="4">
        <f t="shared" si="64"/>
        <v>211208.63077667094</v>
      </c>
      <c r="F656" s="5">
        <f>IF(C656=0,0,IF(I655+G656&lt;=Summary!$B$20,'Loan Sch - No Offset'!I655+G656,Summary!$B$20))</f>
        <v>628.21560806781815</v>
      </c>
      <c r="G656" s="4">
        <f>IF(E656&lt;=0,0,E656*Summary!$B$7/Summary!$B$10)</f>
        <v>162.06200707671482</v>
      </c>
      <c r="H656" s="5">
        <f t="shared" si="61"/>
        <v>466.1536009911033</v>
      </c>
      <c r="I656" s="5">
        <f t="shared" si="62"/>
        <v>210742.47717567984</v>
      </c>
    </row>
    <row r="657" spans="1:9" x14ac:dyDescent="0.25">
      <c r="A657">
        <v>653</v>
      </c>
      <c r="B657">
        <f t="shared" si="63"/>
        <v>653</v>
      </c>
      <c r="C657" s="5">
        <f t="shared" si="60"/>
        <v>210742.47717567984</v>
      </c>
      <c r="D657" s="5">
        <f t="shared" si="65"/>
        <v>0</v>
      </c>
      <c r="E657" s="4">
        <f t="shared" si="64"/>
        <v>210742.47717567984</v>
      </c>
      <c r="F657" s="5">
        <f>IF(C657=0,0,IF(I656+G657&lt;=Summary!$B$20,'Loan Sch - No Offset'!I656+G657,Summary!$B$20))</f>
        <v>628.21560806781815</v>
      </c>
      <c r="G657" s="4">
        <f>IF(E657&lt;=0,0,E657*Summary!$B$7/Summary!$B$10)</f>
        <v>161.70432383287741</v>
      </c>
      <c r="H657" s="5">
        <f t="shared" si="61"/>
        <v>466.51128423494072</v>
      </c>
      <c r="I657" s="5">
        <f t="shared" si="62"/>
        <v>210275.96589144491</v>
      </c>
    </row>
    <row r="658" spans="1:9" x14ac:dyDescent="0.25">
      <c r="A658">
        <v>654</v>
      </c>
      <c r="B658">
        <f t="shared" si="63"/>
        <v>654</v>
      </c>
      <c r="C658" s="5">
        <f t="shared" si="60"/>
        <v>210275.96589144491</v>
      </c>
      <c r="D658" s="5">
        <f t="shared" si="65"/>
        <v>0</v>
      </c>
      <c r="E658" s="4">
        <f t="shared" si="64"/>
        <v>210275.96589144491</v>
      </c>
      <c r="F658" s="5">
        <f>IF(C658=0,0,IF(I657+G658&lt;=Summary!$B$20,'Loan Sch - No Offset'!I657+G658,Summary!$B$20))</f>
        <v>628.21560806781815</v>
      </c>
      <c r="G658" s="4">
        <f>IF(E658&lt;=0,0,E658*Summary!$B$7/Summary!$B$10)</f>
        <v>161.3463661359356</v>
      </c>
      <c r="H658" s="5">
        <f t="shared" si="61"/>
        <v>466.86924193188258</v>
      </c>
      <c r="I658" s="5">
        <f t="shared" si="62"/>
        <v>209809.09664951303</v>
      </c>
    </row>
    <row r="659" spans="1:9" x14ac:dyDescent="0.25">
      <c r="A659">
        <v>655</v>
      </c>
      <c r="B659">
        <f t="shared" si="63"/>
        <v>655</v>
      </c>
      <c r="C659" s="5">
        <f t="shared" si="60"/>
        <v>209809.09664951303</v>
      </c>
      <c r="D659" s="5">
        <f t="shared" si="65"/>
        <v>0</v>
      </c>
      <c r="E659" s="4">
        <f t="shared" si="64"/>
        <v>209809.09664951303</v>
      </c>
      <c r="F659" s="5">
        <f>IF(C659=0,0,IF(I658+G659&lt;=Summary!$B$20,'Loan Sch - No Offset'!I658+G659,Summary!$B$20))</f>
        <v>628.21560806781815</v>
      </c>
      <c r="G659" s="4">
        <f>IF(E659&lt;=0,0,E659*Summary!$B$7/Summary!$B$10)</f>
        <v>160.98813377529939</v>
      </c>
      <c r="H659" s="5">
        <f t="shared" si="61"/>
        <v>467.22747429251876</v>
      </c>
      <c r="I659" s="5">
        <f t="shared" si="62"/>
        <v>209341.86917522052</v>
      </c>
    </row>
    <row r="660" spans="1:9" x14ac:dyDescent="0.25">
      <c r="A660">
        <v>656</v>
      </c>
      <c r="B660">
        <f t="shared" si="63"/>
        <v>656</v>
      </c>
      <c r="C660" s="5">
        <f t="shared" si="60"/>
        <v>209341.86917522052</v>
      </c>
      <c r="D660" s="5">
        <f t="shared" si="65"/>
        <v>0</v>
      </c>
      <c r="E660" s="4">
        <f t="shared" si="64"/>
        <v>209341.86917522052</v>
      </c>
      <c r="F660" s="5">
        <f>IF(C660=0,0,IF(I659+G660&lt;=Summary!$B$20,'Loan Sch - No Offset'!I659+G660,Summary!$B$20))</f>
        <v>628.21560806781815</v>
      </c>
      <c r="G660" s="4">
        <f>IF(E660&lt;=0,0,E660*Summary!$B$7/Summary!$B$10)</f>
        <v>160.62962654021729</v>
      </c>
      <c r="H660" s="5">
        <f t="shared" si="61"/>
        <v>467.58598152760089</v>
      </c>
      <c r="I660" s="5">
        <f t="shared" si="62"/>
        <v>208874.28319369291</v>
      </c>
    </row>
    <row r="661" spans="1:9" x14ac:dyDescent="0.25">
      <c r="A661">
        <v>657</v>
      </c>
      <c r="B661">
        <f t="shared" si="63"/>
        <v>657</v>
      </c>
      <c r="C661" s="5">
        <f t="shared" si="60"/>
        <v>208874.28319369291</v>
      </c>
      <c r="D661" s="5">
        <f t="shared" si="65"/>
        <v>0</v>
      </c>
      <c r="E661" s="4">
        <f t="shared" si="64"/>
        <v>208874.28319369291</v>
      </c>
      <c r="F661" s="5">
        <f>IF(C661=0,0,IF(I660+G661&lt;=Summary!$B$20,'Loan Sch - No Offset'!I660+G661,Summary!$B$20))</f>
        <v>628.21560806781815</v>
      </c>
      <c r="G661" s="4">
        <f>IF(E661&lt;=0,0,E661*Summary!$B$7/Summary!$B$10)</f>
        <v>160.27084421977591</v>
      </c>
      <c r="H661" s="5">
        <f t="shared" si="61"/>
        <v>467.94476384804227</v>
      </c>
      <c r="I661" s="5">
        <f t="shared" si="62"/>
        <v>208406.33842984488</v>
      </c>
    </row>
    <row r="662" spans="1:9" x14ac:dyDescent="0.25">
      <c r="A662">
        <v>658</v>
      </c>
      <c r="B662">
        <f t="shared" si="63"/>
        <v>658</v>
      </c>
      <c r="C662" s="5">
        <f t="shared" si="60"/>
        <v>208406.33842984488</v>
      </c>
      <c r="D662" s="5">
        <f t="shared" si="65"/>
        <v>0</v>
      </c>
      <c r="E662" s="4">
        <f t="shared" si="64"/>
        <v>208406.33842984488</v>
      </c>
      <c r="F662" s="5">
        <f>IF(C662=0,0,IF(I661+G662&lt;=Summary!$B$20,'Loan Sch - No Offset'!I661+G662,Summary!$B$20))</f>
        <v>628.21560806781815</v>
      </c>
      <c r="G662" s="4">
        <f>IF(E662&lt;=0,0,E662*Summary!$B$7/Summary!$B$10)</f>
        <v>159.91178660290021</v>
      </c>
      <c r="H662" s="5">
        <f t="shared" si="61"/>
        <v>468.30382146491797</v>
      </c>
      <c r="I662" s="5">
        <f t="shared" si="62"/>
        <v>207938.03460837997</v>
      </c>
    </row>
    <row r="663" spans="1:9" x14ac:dyDescent="0.25">
      <c r="A663">
        <v>659</v>
      </c>
      <c r="B663">
        <f t="shared" si="63"/>
        <v>659</v>
      </c>
      <c r="C663" s="5">
        <f t="shared" si="60"/>
        <v>207938.03460837997</v>
      </c>
      <c r="D663" s="5">
        <f t="shared" si="65"/>
        <v>0</v>
      </c>
      <c r="E663" s="4">
        <f t="shared" si="64"/>
        <v>207938.03460837997</v>
      </c>
      <c r="F663" s="5">
        <f>IF(C663=0,0,IF(I662+G663&lt;=Summary!$B$20,'Loan Sch - No Offset'!I662+G663,Summary!$B$20))</f>
        <v>628.21560806781815</v>
      </c>
      <c r="G663" s="4">
        <f>IF(E663&lt;=0,0,E663*Summary!$B$7/Summary!$B$10)</f>
        <v>159.55245347835307</v>
      </c>
      <c r="H663" s="5">
        <f t="shared" si="61"/>
        <v>468.66315458946508</v>
      </c>
      <c r="I663" s="5">
        <f t="shared" si="62"/>
        <v>207469.37145379049</v>
      </c>
    </row>
    <row r="664" spans="1:9" x14ac:dyDescent="0.25">
      <c r="A664">
        <v>660</v>
      </c>
      <c r="B664">
        <f t="shared" si="63"/>
        <v>660</v>
      </c>
      <c r="C664" s="5">
        <f t="shared" si="60"/>
        <v>207469.37145379049</v>
      </c>
      <c r="D664" s="5">
        <f t="shared" si="65"/>
        <v>0</v>
      </c>
      <c r="E664" s="4">
        <f t="shared" si="64"/>
        <v>207469.37145379049</v>
      </c>
      <c r="F664" s="5">
        <f>IF(C664=0,0,IF(I663+G664&lt;=Summary!$B$20,'Loan Sch - No Offset'!I663+G664,Summary!$B$20))</f>
        <v>628.21560806781815</v>
      </c>
      <c r="G664" s="4">
        <f>IF(E664&lt;=0,0,E664*Summary!$B$7/Summary!$B$10)</f>
        <v>159.19284463473539</v>
      </c>
      <c r="H664" s="5">
        <f t="shared" si="61"/>
        <v>469.02276343308279</v>
      </c>
      <c r="I664" s="5">
        <f t="shared" si="62"/>
        <v>207000.34869035741</v>
      </c>
    </row>
    <row r="665" spans="1:9" x14ac:dyDescent="0.25">
      <c r="A665">
        <v>661</v>
      </c>
      <c r="B665">
        <f t="shared" si="63"/>
        <v>661</v>
      </c>
      <c r="C665" s="5">
        <f t="shared" si="60"/>
        <v>207000.34869035741</v>
      </c>
      <c r="D665" s="5">
        <f t="shared" si="65"/>
        <v>0</v>
      </c>
      <c r="E665" s="4">
        <f t="shared" si="64"/>
        <v>207000.34869035741</v>
      </c>
      <c r="F665" s="5">
        <f>IF(C665=0,0,IF(I664+G665&lt;=Summary!$B$20,'Loan Sch - No Offset'!I664+G665,Summary!$B$20))</f>
        <v>628.21560806781815</v>
      </c>
      <c r="G665" s="4">
        <f>IF(E665&lt;=0,0,E665*Summary!$B$7/Summary!$B$10)</f>
        <v>158.83295986048577</v>
      </c>
      <c r="H665" s="5">
        <f t="shared" si="61"/>
        <v>469.38264820733241</v>
      </c>
      <c r="I665" s="5">
        <f t="shared" si="62"/>
        <v>206530.96604215007</v>
      </c>
    </row>
    <row r="666" spans="1:9" x14ac:dyDescent="0.25">
      <c r="A666">
        <v>662</v>
      </c>
      <c r="B666">
        <f t="shared" si="63"/>
        <v>662</v>
      </c>
      <c r="C666" s="5">
        <f t="shared" si="60"/>
        <v>206530.96604215007</v>
      </c>
      <c r="D666" s="5">
        <f t="shared" si="65"/>
        <v>0</v>
      </c>
      <c r="E666" s="4">
        <f t="shared" si="64"/>
        <v>206530.96604215007</v>
      </c>
      <c r="F666" s="5">
        <f>IF(C666=0,0,IF(I665+G666&lt;=Summary!$B$20,'Loan Sch - No Offset'!I665+G666,Summary!$B$20))</f>
        <v>628.21560806781815</v>
      </c>
      <c r="G666" s="4">
        <f>IF(E666&lt;=0,0,E666*Summary!$B$7/Summary!$B$10)</f>
        <v>158.47279894388052</v>
      </c>
      <c r="H666" s="5">
        <f t="shared" si="61"/>
        <v>469.7428091239376</v>
      </c>
      <c r="I666" s="5">
        <f t="shared" si="62"/>
        <v>206061.22323302613</v>
      </c>
    </row>
    <row r="667" spans="1:9" x14ac:dyDescent="0.25">
      <c r="A667">
        <v>663</v>
      </c>
      <c r="B667">
        <f t="shared" si="63"/>
        <v>663</v>
      </c>
      <c r="C667" s="5">
        <f t="shared" si="60"/>
        <v>206061.22323302613</v>
      </c>
      <c r="D667" s="5">
        <f t="shared" si="65"/>
        <v>0</v>
      </c>
      <c r="E667" s="4">
        <f t="shared" si="64"/>
        <v>206061.22323302613</v>
      </c>
      <c r="F667" s="5">
        <f>IF(C667=0,0,IF(I666+G667&lt;=Summary!$B$20,'Loan Sch - No Offset'!I666+G667,Summary!$B$20))</f>
        <v>628.21560806781815</v>
      </c>
      <c r="G667" s="4">
        <f>IF(E667&lt;=0,0,E667*Summary!$B$7/Summary!$B$10)</f>
        <v>158.11236167303349</v>
      </c>
      <c r="H667" s="5">
        <f t="shared" si="61"/>
        <v>470.10324639478466</v>
      </c>
      <c r="I667" s="5">
        <f t="shared" si="62"/>
        <v>205591.11998663135</v>
      </c>
    </row>
    <row r="668" spans="1:9" x14ac:dyDescent="0.25">
      <c r="A668">
        <v>664</v>
      </c>
      <c r="B668">
        <f t="shared" si="63"/>
        <v>664</v>
      </c>
      <c r="C668" s="5">
        <f t="shared" si="60"/>
        <v>205591.11998663135</v>
      </c>
      <c r="D668" s="5">
        <f t="shared" si="65"/>
        <v>0</v>
      </c>
      <c r="E668" s="4">
        <f t="shared" si="64"/>
        <v>205591.11998663135</v>
      </c>
      <c r="F668" s="5">
        <f>IF(C668=0,0,IF(I667+G668&lt;=Summary!$B$20,'Loan Sch - No Offset'!I667+G668,Summary!$B$20))</f>
        <v>628.21560806781815</v>
      </c>
      <c r="G668" s="4">
        <f>IF(E668&lt;=0,0,E668*Summary!$B$7/Summary!$B$10)</f>
        <v>157.75164783589599</v>
      </c>
      <c r="H668" s="5">
        <f t="shared" si="61"/>
        <v>470.46396023192216</v>
      </c>
      <c r="I668" s="5">
        <f t="shared" si="62"/>
        <v>205120.65602639943</v>
      </c>
    </row>
    <row r="669" spans="1:9" x14ac:dyDescent="0.25">
      <c r="A669">
        <v>665</v>
      </c>
      <c r="B669">
        <f t="shared" si="63"/>
        <v>665</v>
      </c>
      <c r="C669" s="5">
        <f t="shared" si="60"/>
        <v>205120.65602639943</v>
      </c>
      <c r="D669" s="5">
        <f t="shared" si="65"/>
        <v>0</v>
      </c>
      <c r="E669" s="4">
        <f t="shared" si="64"/>
        <v>205120.65602639943</v>
      </c>
      <c r="F669" s="5">
        <f>IF(C669=0,0,IF(I668+G669&lt;=Summary!$B$20,'Loan Sch - No Offset'!I668+G669,Summary!$B$20))</f>
        <v>628.21560806781815</v>
      </c>
      <c r="G669" s="4">
        <f>IF(E669&lt;=0,0,E669*Summary!$B$7/Summary!$B$10)</f>
        <v>157.39065722025649</v>
      </c>
      <c r="H669" s="5">
        <f t="shared" si="61"/>
        <v>470.82495084756169</v>
      </c>
      <c r="I669" s="5">
        <f t="shared" si="62"/>
        <v>204649.83107555186</v>
      </c>
    </row>
    <row r="670" spans="1:9" x14ac:dyDescent="0.25">
      <c r="A670">
        <v>666</v>
      </c>
      <c r="B670">
        <f t="shared" si="63"/>
        <v>666</v>
      </c>
      <c r="C670" s="5">
        <f t="shared" si="60"/>
        <v>204649.83107555186</v>
      </c>
      <c r="D670" s="5">
        <f t="shared" si="65"/>
        <v>0</v>
      </c>
      <c r="E670" s="4">
        <f t="shared" si="64"/>
        <v>204649.83107555186</v>
      </c>
      <c r="F670" s="5">
        <f>IF(C670=0,0,IF(I669+G670&lt;=Summary!$B$20,'Loan Sch - No Offset'!I669+G670,Summary!$B$20))</f>
        <v>628.21560806781815</v>
      </c>
      <c r="G670" s="4">
        <f>IF(E670&lt;=0,0,E670*Summary!$B$7/Summary!$B$10)</f>
        <v>157.02938961374073</v>
      </c>
      <c r="H670" s="5">
        <f t="shared" si="61"/>
        <v>471.18621845407745</v>
      </c>
      <c r="I670" s="5">
        <f t="shared" si="62"/>
        <v>204178.6448570978</v>
      </c>
    </row>
    <row r="671" spans="1:9" x14ac:dyDescent="0.25">
      <c r="A671">
        <v>667</v>
      </c>
      <c r="B671">
        <f t="shared" si="63"/>
        <v>667</v>
      </c>
      <c r="C671" s="5">
        <f t="shared" si="60"/>
        <v>204178.6448570978</v>
      </c>
      <c r="D671" s="5">
        <f t="shared" si="65"/>
        <v>0</v>
      </c>
      <c r="E671" s="4">
        <f t="shared" si="64"/>
        <v>204178.6448570978</v>
      </c>
      <c r="F671" s="5">
        <f>IF(C671=0,0,IF(I670+G671&lt;=Summary!$B$20,'Loan Sch - No Offset'!I670+G671,Summary!$B$20))</f>
        <v>628.21560806781815</v>
      </c>
      <c r="G671" s="4">
        <f>IF(E671&lt;=0,0,E671*Summary!$B$7/Summary!$B$10)</f>
        <v>156.66784480381156</v>
      </c>
      <c r="H671" s="5">
        <f t="shared" si="61"/>
        <v>471.54776326400656</v>
      </c>
      <c r="I671" s="5">
        <f t="shared" si="62"/>
        <v>203707.09709383379</v>
      </c>
    </row>
    <row r="672" spans="1:9" x14ac:dyDescent="0.25">
      <c r="A672">
        <v>668</v>
      </c>
      <c r="B672">
        <f t="shared" si="63"/>
        <v>668</v>
      </c>
      <c r="C672" s="5">
        <f t="shared" si="60"/>
        <v>203707.09709383379</v>
      </c>
      <c r="D672" s="5">
        <f t="shared" si="65"/>
        <v>0</v>
      </c>
      <c r="E672" s="4">
        <f t="shared" si="64"/>
        <v>203707.09709383379</v>
      </c>
      <c r="F672" s="5">
        <f>IF(C672=0,0,IF(I671+G672&lt;=Summary!$B$20,'Loan Sch - No Offset'!I671+G672,Summary!$B$20))</f>
        <v>628.21560806781815</v>
      </c>
      <c r="G672" s="4">
        <f>IF(E672&lt;=0,0,E672*Summary!$B$7/Summary!$B$10)</f>
        <v>156.3060225777686</v>
      </c>
      <c r="H672" s="5">
        <f t="shared" si="61"/>
        <v>471.90958549004955</v>
      </c>
      <c r="I672" s="5">
        <f t="shared" si="62"/>
        <v>203235.18750834375</v>
      </c>
    </row>
    <row r="673" spans="1:9" x14ac:dyDescent="0.25">
      <c r="A673">
        <v>669</v>
      </c>
      <c r="B673">
        <f t="shared" si="63"/>
        <v>669</v>
      </c>
      <c r="C673" s="5">
        <f t="shared" si="60"/>
        <v>203235.18750834375</v>
      </c>
      <c r="D673" s="5">
        <f t="shared" si="65"/>
        <v>0</v>
      </c>
      <c r="E673" s="4">
        <f t="shared" si="64"/>
        <v>203235.18750834375</v>
      </c>
      <c r="F673" s="5">
        <f>IF(C673=0,0,IF(I672+G673&lt;=Summary!$B$20,'Loan Sch - No Offset'!I672+G673,Summary!$B$20))</f>
        <v>628.21560806781815</v>
      </c>
      <c r="G673" s="4">
        <f>IF(E673&lt;=0,0,E673*Summary!$B$7/Summary!$B$10)</f>
        <v>155.94392272274837</v>
      </c>
      <c r="H673" s="5">
        <f t="shared" si="61"/>
        <v>472.27168534506978</v>
      </c>
      <c r="I673" s="5">
        <f t="shared" si="62"/>
        <v>202762.91582299868</v>
      </c>
    </row>
    <row r="674" spans="1:9" x14ac:dyDescent="0.25">
      <c r="A674">
        <v>670</v>
      </c>
      <c r="B674">
        <f t="shared" si="63"/>
        <v>670</v>
      </c>
      <c r="C674" s="5">
        <f t="shared" si="60"/>
        <v>202762.91582299868</v>
      </c>
      <c r="D674" s="5">
        <f t="shared" si="65"/>
        <v>0</v>
      </c>
      <c r="E674" s="4">
        <f t="shared" si="64"/>
        <v>202762.91582299868</v>
      </c>
      <c r="F674" s="5">
        <f>IF(C674=0,0,IF(I673+G674&lt;=Summary!$B$20,'Loan Sch - No Offset'!I673+G674,Summary!$B$20))</f>
        <v>628.21560806781815</v>
      </c>
      <c r="G674" s="4">
        <f>IF(E674&lt;=0,0,E674*Summary!$B$7/Summary!$B$10)</f>
        <v>155.58154502572398</v>
      </c>
      <c r="H674" s="5">
        <f t="shared" si="61"/>
        <v>472.63406304209417</v>
      </c>
      <c r="I674" s="5">
        <f t="shared" si="62"/>
        <v>202290.28175995659</v>
      </c>
    </row>
    <row r="675" spans="1:9" x14ac:dyDescent="0.25">
      <c r="A675">
        <v>671</v>
      </c>
      <c r="B675">
        <f t="shared" si="63"/>
        <v>671</v>
      </c>
      <c r="C675" s="5">
        <f t="shared" si="60"/>
        <v>202290.28175995659</v>
      </c>
      <c r="D675" s="5">
        <f t="shared" si="65"/>
        <v>0</v>
      </c>
      <c r="E675" s="4">
        <f t="shared" si="64"/>
        <v>202290.28175995659</v>
      </c>
      <c r="F675" s="5">
        <f>IF(C675=0,0,IF(I674+G675&lt;=Summary!$B$20,'Loan Sch - No Offset'!I674+G675,Summary!$B$20))</f>
        <v>628.21560806781815</v>
      </c>
      <c r="G675" s="4">
        <f>IF(E675&lt;=0,0,E675*Summary!$B$7/Summary!$B$10)</f>
        <v>155.21888927350514</v>
      </c>
      <c r="H675" s="5">
        <f t="shared" si="61"/>
        <v>472.99671879431298</v>
      </c>
      <c r="I675" s="5">
        <f t="shared" si="62"/>
        <v>201817.28504116228</v>
      </c>
    </row>
    <row r="676" spans="1:9" x14ac:dyDescent="0.25">
      <c r="A676">
        <v>672</v>
      </c>
      <c r="B676">
        <f t="shared" si="63"/>
        <v>672</v>
      </c>
      <c r="C676" s="5">
        <f t="shared" si="60"/>
        <v>201817.28504116228</v>
      </c>
      <c r="D676" s="5">
        <f t="shared" si="65"/>
        <v>0</v>
      </c>
      <c r="E676" s="4">
        <f t="shared" si="64"/>
        <v>201817.28504116228</v>
      </c>
      <c r="F676" s="5">
        <f>IF(C676=0,0,IF(I675+G676&lt;=Summary!$B$20,'Loan Sch - No Offset'!I675+G676,Summary!$B$20))</f>
        <v>628.21560806781815</v>
      </c>
      <c r="G676" s="4">
        <f>IF(E676&lt;=0,0,E676*Summary!$B$7/Summary!$B$10)</f>
        <v>154.85595525273797</v>
      </c>
      <c r="H676" s="5">
        <f t="shared" si="61"/>
        <v>473.35965281508015</v>
      </c>
      <c r="I676" s="5">
        <f t="shared" si="62"/>
        <v>201343.92538834721</v>
      </c>
    </row>
    <row r="677" spans="1:9" x14ac:dyDescent="0.25">
      <c r="A677">
        <v>673</v>
      </c>
      <c r="B677">
        <f t="shared" si="63"/>
        <v>673</v>
      </c>
      <c r="C677" s="5">
        <f t="shared" si="60"/>
        <v>201343.92538834721</v>
      </c>
      <c r="D677" s="5">
        <f t="shared" si="65"/>
        <v>0</v>
      </c>
      <c r="E677" s="4">
        <f t="shared" si="64"/>
        <v>201343.92538834721</v>
      </c>
      <c r="F677" s="5">
        <f>IF(C677=0,0,IF(I676+G677&lt;=Summary!$B$20,'Loan Sch - No Offset'!I676+G677,Summary!$B$20))</f>
        <v>628.21560806781815</v>
      </c>
      <c r="G677" s="4">
        <f>IF(E677&lt;=0,0,E677*Summary!$B$7/Summary!$B$10)</f>
        <v>154.49274274990486</v>
      </c>
      <c r="H677" s="5">
        <f t="shared" si="61"/>
        <v>473.72286531791326</v>
      </c>
      <c r="I677" s="5">
        <f t="shared" si="62"/>
        <v>200870.20252302929</v>
      </c>
    </row>
    <row r="678" spans="1:9" x14ac:dyDescent="0.25">
      <c r="A678">
        <v>674</v>
      </c>
      <c r="B678">
        <f t="shared" si="63"/>
        <v>674</v>
      </c>
      <c r="C678" s="5">
        <f t="shared" si="60"/>
        <v>200870.20252302929</v>
      </c>
      <c r="D678" s="5">
        <f t="shared" si="65"/>
        <v>0</v>
      </c>
      <c r="E678" s="4">
        <f t="shared" si="64"/>
        <v>200870.20252302929</v>
      </c>
      <c r="F678" s="5">
        <f>IF(C678=0,0,IF(I677+G678&lt;=Summary!$B$20,'Loan Sch - No Offset'!I677+G678,Summary!$B$20))</f>
        <v>628.21560806781815</v>
      </c>
      <c r="G678" s="4">
        <f>IF(E678&lt;=0,0,E678*Summary!$B$7/Summary!$B$10)</f>
        <v>154.12925155132439</v>
      </c>
      <c r="H678" s="5">
        <f t="shared" si="61"/>
        <v>474.08635651649377</v>
      </c>
      <c r="I678" s="5">
        <f t="shared" si="62"/>
        <v>200396.1161665128</v>
      </c>
    </row>
    <row r="679" spans="1:9" x14ac:dyDescent="0.25">
      <c r="A679">
        <v>675</v>
      </c>
      <c r="B679">
        <f t="shared" si="63"/>
        <v>675</v>
      </c>
      <c r="C679" s="5">
        <f t="shared" si="60"/>
        <v>200396.1161665128</v>
      </c>
      <c r="D679" s="5">
        <f t="shared" si="65"/>
        <v>0</v>
      </c>
      <c r="E679" s="4">
        <f t="shared" si="64"/>
        <v>200396.1161665128</v>
      </c>
      <c r="F679" s="5">
        <f>IF(C679=0,0,IF(I678+G679&lt;=Summary!$B$20,'Loan Sch - No Offset'!I678+G679,Summary!$B$20))</f>
        <v>628.21560806781815</v>
      </c>
      <c r="G679" s="4">
        <f>IF(E679&lt;=0,0,E679*Summary!$B$7/Summary!$B$10)</f>
        <v>153.76548144315117</v>
      </c>
      <c r="H679" s="5">
        <f t="shared" si="61"/>
        <v>474.45012662466695</v>
      </c>
      <c r="I679" s="5">
        <f t="shared" si="62"/>
        <v>199921.66603988814</v>
      </c>
    </row>
    <row r="680" spans="1:9" x14ac:dyDescent="0.25">
      <c r="A680">
        <v>676</v>
      </c>
      <c r="B680">
        <f t="shared" si="63"/>
        <v>676</v>
      </c>
      <c r="C680" s="5">
        <f t="shared" si="60"/>
        <v>199921.66603988814</v>
      </c>
      <c r="D680" s="5">
        <f t="shared" si="65"/>
        <v>0</v>
      </c>
      <c r="E680" s="4">
        <f t="shared" si="64"/>
        <v>199921.66603988814</v>
      </c>
      <c r="F680" s="5">
        <f>IF(C680=0,0,IF(I679+G680&lt;=Summary!$B$20,'Loan Sch - No Offset'!I679+G680,Summary!$B$20))</f>
        <v>628.21560806781815</v>
      </c>
      <c r="G680" s="4">
        <f>IF(E680&lt;=0,0,E680*Summary!$B$7/Summary!$B$10)</f>
        <v>153.40143221137569</v>
      </c>
      <c r="H680" s="5">
        <f t="shared" si="61"/>
        <v>474.81417585644249</v>
      </c>
      <c r="I680" s="5">
        <f t="shared" si="62"/>
        <v>199446.85186403169</v>
      </c>
    </row>
    <row r="681" spans="1:9" x14ac:dyDescent="0.25">
      <c r="A681">
        <v>677</v>
      </c>
      <c r="B681">
        <f t="shared" si="63"/>
        <v>677</v>
      </c>
      <c r="C681" s="5">
        <f t="shared" si="60"/>
        <v>199446.85186403169</v>
      </c>
      <c r="D681" s="5">
        <f t="shared" si="65"/>
        <v>0</v>
      </c>
      <c r="E681" s="4">
        <f t="shared" si="64"/>
        <v>199446.85186403169</v>
      </c>
      <c r="F681" s="5">
        <f>IF(C681=0,0,IF(I680+G681&lt;=Summary!$B$20,'Loan Sch - No Offset'!I680+G681,Summary!$B$20))</f>
        <v>628.21560806781815</v>
      </c>
      <c r="G681" s="4">
        <f>IF(E681&lt;=0,0,E681*Summary!$B$7/Summary!$B$10)</f>
        <v>153.0371036418243</v>
      </c>
      <c r="H681" s="5">
        <f t="shared" si="61"/>
        <v>475.17850442599388</v>
      </c>
      <c r="I681" s="5">
        <f t="shared" si="62"/>
        <v>198971.67335960569</v>
      </c>
    </row>
    <row r="682" spans="1:9" x14ac:dyDescent="0.25">
      <c r="A682">
        <v>678</v>
      </c>
      <c r="B682">
        <f t="shared" si="63"/>
        <v>678</v>
      </c>
      <c r="C682" s="5">
        <f t="shared" si="60"/>
        <v>198971.67335960569</v>
      </c>
      <c r="D682" s="5">
        <f t="shared" si="65"/>
        <v>0</v>
      </c>
      <c r="E682" s="4">
        <f t="shared" si="64"/>
        <v>198971.67335960569</v>
      </c>
      <c r="F682" s="5">
        <f>IF(C682=0,0,IF(I681+G682&lt;=Summary!$B$20,'Loan Sch - No Offset'!I681+G682,Summary!$B$20))</f>
        <v>628.21560806781815</v>
      </c>
      <c r="G682" s="4">
        <f>IF(E682&lt;=0,0,E682*Summary!$B$7/Summary!$B$10)</f>
        <v>152.67249552015898</v>
      </c>
      <c r="H682" s="5">
        <f t="shared" si="61"/>
        <v>475.54311254765918</v>
      </c>
      <c r="I682" s="5">
        <f t="shared" si="62"/>
        <v>198496.13024705803</v>
      </c>
    </row>
    <row r="683" spans="1:9" x14ac:dyDescent="0.25">
      <c r="A683">
        <v>679</v>
      </c>
      <c r="B683">
        <f t="shared" si="63"/>
        <v>679</v>
      </c>
      <c r="C683" s="5">
        <f t="shared" si="60"/>
        <v>198496.13024705803</v>
      </c>
      <c r="D683" s="5">
        <f t="shared" si="65"/>
        <v>0</v>
      </c>
      <c r="E683" s="4">
        <f t="shared" si="64"/>
        <v>198496.13024705803</v>
      </c>
      <c r="F683" s="5">
        <f>IF(C683=0,0,IF(I682+G683&lt;=Summary!$B$20,'Loan Sch - No Offset'!I682+G683,Summary!$B$20))</f>
        <v>628.21560806781815</v>
      </c>
      <c r="G683" s="4">
        <f>IF(E683&lt;=0,0,E683*Summary!$B$7/Summary!$B$10)</f>
        <v>152.3076076318772</v>
      </c>
      <c r="H683" s="5">
        <f t="shared" si="61"/>
        <v>475.90800043594095</v>
      </c>
      <c r="I683" s="5">
        <f t="shared" si="62"/>
        <v>198020.22224662208</v>
      </c>
    </row>
    <row r="684" spans="1:9" x14ac:dyDescent="0.25">
      <c r="A684">
        <v>680</v>
      </c>
      <c r="B684">
        <f t="shared" si="63"/>
        <v>680</v>
      </c>
      <c r="C684" s="5">
        <f t="shared" si="60"/>
        <v>198020.22224662208</v>
      </c>
      <c r="D684" s="5">
        <f t="shared" si="65"/>
        <v>0</v>
      </c>
      <c r="E684" s="4">
        <f t="shared" si="64"/>
        <v>198020.22224662208</v>
      </c>
      <c r="F684" s="5">
        <f>IF(C684=0,0,IF(I683+G684&lt;=Summary!$B$20,'Loan Sch - No Offset'!I683+G684,Summary!$B$20))</f>
        <v>628.21560806781815</v>
      </c>
      <c r="G684" s="4">
        <f>IF(E684&lt;=0,0,E684*Summary!$B$7/Summary!$B$10)</f>
        <v>151.94243976231195</v>
      </c>
      <c r="H684" s="5">
        <f t="shared" si="61"/>
        <v>476.2731683055062</v>
      </c>
      <c r="I684" s="5">
        <f t="shared" si="62"/>
        <v>197543.94907831657</v>
      </c>
    </row>
    <row r="685" spans="1:9" x14ac:dyDescent="0.25">
      <c r="A685">
        <v>681</v>
      </c>
      <c r="B685">
        <f t="shared" si="63"/>
        <v>681</v>
      </c>
      <c r="C685" s="5">
        <f t="shared" si="60"/>
        <v>197543.94907831657</v>
      </c>
      <c r="D685" s="5">
        <f t="shared" si="65"/>
        <v>0</v>
      </c>
      <c r="E685" s="4">
        <f t="shared" si="64"/>
        <v>197543.94907831657</v>
      </c>
      <c r="F685" s="5">
        <f>IF(C685=0,0,IF(I684+G685&lt;=Summary!$B$20,'Loan Sch - No Offset'!I684+G685,Summary!$B$20))</f>
        <v>628.21560806781815</v>
      </c>
      <c r="G685" s="4">
        <f>IF(E685&lt;=0,0,E685*Summary!$B$7/Summary!$B$10)</f>
        <v>151.57699169663135</v>
      </c>
      <c r="H685" s="5">
        <f t="shared" si="61"/>
        <v>476.6386163711868</v>
      </c>
      <c r="I685" s="5">
        <f t="shared" si="62"/>
        <v>197067.31046194537</v>
      </c>
    </row>
    <row r="686" spans="1:9" x14ac:dyDescent="0.25">
      <c r="A686">
        <v>682</v>
      </c>
      <c r="B686">
        <f t="shared" si="63"/>
        <v>682</v>
      </c>
      <c r="C686" s="5">
        <f t="shared" si="60"/>
        <v>197067.31046194537</v>
      </c>
      <c r="D686" s="5">
        <f t="shared" si="65"/>
        <v>0</v>
      </c>
      <c r="E686" s="4">
        <f t="shared" si="64"/>
        <v>197067.31046194537</v>
      </c>
      <c r="F686" s="5">
        <f>IF(C686=0,0,IF(I685+G686&lt;=Summary!$B$20,'Loan Sch - No Offset'!I685+G686,Summary!$B$20))</f>
        <v>628.21560806781815</v>
      </c>
      <c r="G686" s="4">
        <f>IF(E686&lt;=0,0,E686*Summary!$B$7/Summary!$B$10)</f>
        <v>151.21126321983886</v>
      </c>
      <c r="H686" s="5">
        <f t="shared" si="61"/>
        <v>477.00434484797927</v>
      </c>
      <c r="I686" s="5">
        <f t="shared" si="62"/>
        <v>196590.30611709738</v>
      </c>
    </row>
    <row r="687" spans="1:9" x14ac:dyDescent="0.25">
      <c r="A687">
        <v>683</v>
      </c>
      <c r="B687">
        <f t="shared" si="63"/>
        <v>683</v>
      </c>
      <c r="C687" s="5">
        <f t="shared" si="60"/>
        <v>196590.30611709738</v>
      </c>
      <c r="D687" s="5">
        <f t="shared" si="65"/>
        <v>0</v>
      </c>
      <c r="E687" s="4">
        <f t="shared" si="64"/>
        <v>196590.30611709738</v>
      </c>
      <c r="F687" s="5">
        <f>IF(C687=0,0,IF(I686+G687&lt;=Summary!$B$20,'Loan Sch - No Offset'!I686+G687,Summary!$B$20))</f>
        <v>628.21560806781815</v>
      </c>
      <c r="G687" s="4">
        <f>IF(E687&lt;=0,0,E687*Summary!$B$7/Summary!$B$10)</f>
        <v>150.84525411677279</v>
      </c>
      <c r="H687" s="5">
        <f t="shared" si="61"/>
        <v>477.37035395104533</v>
      </c>
      <c r="I687" s="5">
        <f t="shared" si="62"/>
        <v>196112.93576314635</v>
      </c>
    </row>
    <row r="688" spans="1:9" x14ac:dyDescent="0.25">
      <c r="A688">
        <v>684</v>
      </c>
      <c r="B688">
        <f t="shared" si="63"/>
        <v>684</v>
      </c>
      <c r="C688" s="5">
        <f t="shared" si="60"/>
        <v>196112.93576314635</v>
      </c>
      <c r="D688" s="5">
        <f t="shared" si="65"/>
        <v>0</v>
      </c>
      <c r="E688" s="4">
        <f t="shared" si="64"/>
        <v>196112.93576314635</v>
      </c>
      <c r="F688" s="5">
        <f>IF(C688=0,0,IF(I687+G688&lt;=Summary!$B$20,'Loan Sch - No Offset'!I687+G688,Summary!$B$20))</f>
        <v>628.21560806781815</v>
      </c>
      <c r="G688" s="4">
        <f>IF(E688&lt;=0,0,E688*Summary!$B$7/Summary!$B$10)</f>
        <v>150.47896417210652</v>
      </c>
      <c r="H688" s="5">
        <f t="shared" si="61"/>
        <v>477.73664389571161</v>
      </c>
      <c r="I688" s="5">
        <f t="shared" si="62"/>
        <v>195635.19911925064</v>
      </c>
    </row>
    <row r="689" spans="1:9" x14ac:dyDescent="0.25">
      <c r="A689">
        <v>685</v>
      </c>
      <c r="B689">
        <f t="shared" si="63"/>
        <v>685</v>
      </c>
      <c r="C689" s="5">
        <f t="shared" si="60"/>
        <v>195635.19911925064</v>
      </c>
      <c r="D689" s="5">
        <f t="shared" si="65"/>
        <v>0</v>
      </c>
      <c r="E689" s="4">
        <f t="shared" si="64"/>
        <v>195635.19911925064</v>
      </c>
      <c r="F689" s="5">
        <f>IF(C689=0,0,IF(I688+G689&lt;=Summary!$B$20,'Loan Sch - No Offset'!I688+G689,Summary!$B$20))</f>
        <v>628.21560806781815</v>
      </c>
      <c r="G689" s="4">
        <f>IF(E689&lt;=0,0,E689*Summary!$B$7/Summary!$B$10)</f>
        <v>150.11239317034807</v>
      </c>
      <c r="H689" s="5">
        <f t="shared" si="61"/>
        <v>478.10321489747008</v>
      </c>
      <c r="I689" s="5">
        <f t="shared" si="62"/>
        <v>195157.09590435316</v>
      </c>
    </row>
    <row r="690" spans="1:9" x14ac:dyDescent="0.25">
      <c r="A690">
        <v>686</v>
      </c>
      <c r="B690">
        <f t="shared" si="63"/>
        <v>686</v>
      </c>
      <c r="C690" s="5">
        <f t="shared" si="60"/>
        <v>195157.09590435316</v>
      </c>
      <c r="D690" s="5">
        <f t="shared" si="65"/>
        <v>0</v>
      </c>
      <c r="E690" s="4">
        <f t="shared" si="64"/>
        <v>195157.09590435316</v>
      </c>
      <c r="F690" s="5">
        <f>IF(C690=0,0,IF(I689+G690&lt;=Summary!$B$20,'Loan Sch - No Offset'!I689+G690,Summary!$B$20))</f>
        <v>628.21560806781815</v>
      </c>
      <c r="G690" s="4">
        <f>IF(E690&lt;=0,0,E690*Summary!$B$7/Summary!$B$10)</f>
        <v>149.74554089584021</v>
      </c>
      <c r="H690" s="5">
        <f t="shared" si="61"/>
        <v>478.47006717197792</v>
      </c>
      <c r="I690" s="5">
        <f t="shared" si="62"/>
        <v>194678.62583718117</v>
      </c>
    </row>
    <row r="691" spans="1:9" x14ac:dyDescent="0.25">
      <c r="A691">
        <v>687</v>
      </c>
      <c r="B691">
        <f t="shared" si="63"/>
        <v>687</v>
      </c>
      <c r="C691" s="5">
        <f t="shared" si="60"/>
        <v>194678.62583718117</v>
      </c>
      <c r="D691" s="5">
        <f t="shared" si="65"/>
        <v>0</v>
      </c>
      <c r="E691" s="4">
        <f t="shared" si="64"/>
        <v>194678.62583718117</v>
      </c>
      <c r="F691" s="5">
        <f>IF(C691=0,0,IF(I690+G691&lt;=Summary!$B$20,'Loan Sch - No Offset'!I690+G691,Summary!$B$20))</f>
        <v>628.21560806781815</v>
      </c>
      <c r="G691" s="4">
        <f>IF(E691&lt;=0,0,E691*Summary!$B$7/Summary!$B$10)</f>
        <v>149.37840713276017</v>
      </c>
      <c r="H691" s="5">
        <f t="shared" si="61"/>
        <v>478.83720093505798</v>
      </c>
      <c r="I691" s="5">
        <f t="shared" si="62"/>
        <v>194199.78863624611</v>
      </c>
    </row>
    <row r="692" spans="1:9" x14ac:dyDescent="0.25">
      <c r="A692">
        <v>688</v>
      </c>
      <c r="B692">
        <f t="shared" si="63"/>
        <v>688</v>
      </c>
      <c r="C692" s="5">
        <f t="shared" si="60"/>
        <v>194199.78863624611</v>
      </c>
      <c r="D692" s="5">
        <f t="shared" si="65"/>
        <v>0</v>
      </c>
      <c r="E692" s="4">
        <f t="shared" si="64"/>
        <v>194199.78863624611</v>
      </c>
      <c r="F692" s="5">
        <f>IF(C692=0,0,IF(I691+G692&lt;=Summary!$B$20,'Loan Sch - No Offset'!I691+G692,Summary!$B$20))</f>
        <v>628.21560806781815</v>
      </c>
      <c r="G692" s="4">
        <f>IF(E692&lt;=0,0,E692*Summary!$B$7/Summary!$B$10)</f>
        <v>149.0109916651196</v>
      </c>
      <c r="H692" s="5">
        <f t="shared" si="61"/>
        <v>479.20461640269855</v>
      </c>
      <c r="I692" s="5">
        <f t="shared" si="62"/>
        <v>193720.5840198434</v>
      </c>
    </row>
    <row r="693" spans="1:9" x14ac:dyDescent="0.25">
      <c r="A693">
        <v>689</v>
      </c>
      <c r="B693">
        <f t="shared" si="63"/>
        <v>689</v>
      </c>
      <c r="C693" s="5">
        <f t="shared" ref="C693:C756" si="66">I692</f>
        <v>193720.5840198434</v>
      </c>
      <c r="D693" s="5">
        <f t="shared" si="65"/>
        <v>0</v>
      </c>
      <c r="E693" s="4">
        <f t="shared" si="64"/>
        <v>193720.5840198434</v>
      </c>
      <c r="F693" s="5">
        <f>IF(C693=0,0,IF(I692+G693&lt;=Summary!$B$20,'Loan Sch - No Offset'!I692+G693,Summary!$B$20))</f>
        <v>628.21560806781815</v>
      </c>
      <c r="G693" s="4">
        <f>IF(E693&lt;=0,0,E693*Summary!$B$7/Summary!$B$10)</f>
        <v>148.64329427676446</v>
      </c>
      <c r="H693" s="5">
        <f t="shared" ref="H693:H756" si="67">F693-G693</f>
        <v>479.57231379105372</v>
      </c>
      <c r="I693" s="5">
        <f t="shared" ref="I693:I756" si="68">IF(ROUND(C693-H693,0)=0,0,C693-H693)</f>
        <v>193241.01170605235</v>
      </c>
    </row>
    <row r="694" spans="1:9" x14ac:dyDescent="0.25">
      <c r="A694">
        <v>690</v>
      </c>
      <c r="B694">
        <f t="shared" si="63"/>
        <v>690</v>
      </c>
      <c r="C694" s="5">
        <f t="shared" si="66"/>
        <v>193241.01170605235</v>
      </c>
      <c r="D694" s="5">
        <f t="shared" si="65"/>
        <v>0</v>
      </c>
      <c r="E694" s="4">
        <f t="shared" si="64"/>
        <v>193241.01170605235</v>
      </c>
      <c r="F694" s="5">
        <f>IF(C694=0,0,IF(I693+G694&lt;=Summary!$B$20,'Loan Sch - No Offset'!I693+G694,Summary!$B$20))</f>
        <v>628.21560806781815</v>
      </c>
      <c r="G694" s="4">
        <f>IF(E694&lt;=0,0,E694*Summary!$B$7/Summary!$B$10)</f>
        <v>148.27531475137476</v>
      </c>
      <c r="H694" s="5">
        <f t="shared" si="67"/>
        <v>479.94029331644339</v>
      </c>
      <c r="I694" s="5">
        <f t="shared" si="68"/>
        <v>192761.07141273591</v>
      </c>
    </row>
    <row r="695" spans="1:9" x14ac:dyDescent="0.25">
      <c r="A695">
        <v>691</v>
      </c>
      <c r="B695">
        <f t="shared" si="63"/>
        <v>691</v>
      </c>
      <c r="C695" s="5">
        <f t="shared" si="66"/>
        <v>192761.07141273591</v>
      </c>
      <c r="D695" s="5">
        <f t="shared" si="65"/>
        <v>0</v>
      </c>
      <c r="E695" s="4">
        <f t="shared" si="64"/>
        <v>192761.07141273591</v>
      </c>
      <c r="F695" s="5">
        <f>IF(C695=0,0,IF(I694+G695&lt;=Summary!$B$20,'Loan Sch - No Offset'!I694+G695,Summary!$B$20))</f>
        <v>628.21560806781815</v>
      </c>
      <c r="G695" s="4">
        <f>IF(E695&lt;=0,0,E695*Summary!$B$7/Summary!$B$10)</f>
        <v>147.90705287246467</v>
      </c>
      <c r="H695" s="5">
        <f t="shared" si="67"/>
        <v>480.30855519535351</v>
      </c>
      <c r="I695" s="5">
        <f t="shared" si="68"/>
        <v>192280.76285754057</v>
      </c>
    </row>
    <row r="696" spans="1:9" x14ac:dyDescent="0.25">
      <c r="A696">
        <v>692</v>
      </c>
      <c r="B696">
        <f t="shared" si="63"/>
        <v>692</v>
      </c>
      <c r="C696" s="5">
        <f t="shared" si="66"/>
        <v>192280.76285754057</v>
      </c>
      <c r="D696" s="5">
        <f t="shared" si="65"/>
        <v>0</v>
      </c>
      <c r="E696" s="4">
        <f t="shared" si="64"/>
        <v>192280.76285754057</v>
      </c>
      <c r="F696" s="5">
        <f>IF(C696=0,0,IF(I695+G696&lt;=Summary!$B$20,'Loan Sch - No Offset'!I695+G696,Summary!$B$20))</f>
        <v>628.21560806781815</v>
      </c>
      <c r="G696" s="4">
        <f>IF(E696&lt;=0,0,E696*Summary!$B$7/Summary!$B$10)</f>
        <v>147.5385084233821</v>
      </c>
      <c r="H696" s="5">
        <f t="shared" si="67"/>
        <v>480.67709964443605</v>
      </c>
      <c r="I696" s="5">
        <f t="shared" si="68"/>
        <v>191800.08575789613</v>
      </c>
    </row>
    <row r="697" spans="1:9" x14ac:dyDescent="0.25">
      <c r="A697">
        <v>693</v>
      </c>
      <c r="B697">
        <f t="shared" si="63"/>
        <v>693</v>
      </c>
      <c r="C697" s="5">
        <f t="shared" si="66"/>
        <v>191800.08575789613</v>
      </c>
      <c r="D697" s="5">
        <f t="shared" si="65"/>
        <v>0</v>
      </c>
      <c r="E697" s="4">
        <f t="shared" si="64"/>
        <v>191800.08575789613</v>
      </c>
      <c r="F697" s="5">
        <f>IF(C697=0,0,IF(I696+G697&lt;=Summary!$B$20,'Loan Sch - No Offset'!I696+G697,Summary!$B$20))</f>
        <v>628.21560806781815</v>
      </c>
      <c r="G697" s="4">
        <f>IF(E697&lt;=0,0,E697*Summary!$B$7/Summary!$B$10)</f>
        <v>147.16968118730875</v>
      </c>
      <c r="H697" s="5">
        <f t="shared" si="67"/>
        <v>481.0459268805094</v>
      </c>
      <c r="I697" s="5">
        <f t="shared" si="68"/>
        <v>191319.03983101563</v>
      </c>
    </row>
    <row r="698" spans="1:9" x14ac:dyDescent="0.25">
      <c r="A698">
        <v>694</v>
      </c>
      <c r="B698">
        <f t="shared" si="63"/>
        <v>694</v>
      </c>
      <c r="C698" s="5">
        <f t="shared" si="66"/>
        <v>191319.03983101563</v>
      </c>
      <c r="D698" s="5">
        <f t="shared" si="65"/>
        <v>0</v>
      </c>
      <c r="E698" s="4">
        <f t="shared" si="64"/>
        <v>191319.03983101563</v>
      </c>
      <c r="F698" s="5">
        <f>IF(C698=0,0,IF(I697+G698&lt;=Summary!$B$20,'Loan Sch - No Offset'!I697+G698,Summary!$B$20))</f>
        <v>628.21560806781815</v>
      </c>
      <c r="G698" s="4">
        <f>IF(E698&lt;=0,0,E698*Summary!$B$7/Summary!$B$10)</f>
        <v>146.80057094726004</v>
      </c>
      <c r="H698" s="5">
        <f t="shared" si="67"/>
        <v>481.41503712055811</v>
      </c>
      <c r="I698" s="5">
        <f t="shared" si="68"/>
        <v>190837.62479389508</v>
      </c>
    </row>
    <row r="699" spans="1:9" x14ac:dyDescent="0.25">
      <c r="A699">
        <v>695</v>
      </c>
      <c r="B699">
        <f t="shared" si="63"/>
        <v>695</v>
      </c>
      <c r="C699" s="5">
        <f t="shared" si="66"/>
        <v>190837.62479389508</v>
      </c>
      <c r="D699" s="5">
        <f t="shared" si="65"/>
        <v>0</v>
      </c>
      <c r="E699" s="4">
        <f t="shared" si="64"/>
        <v>190837.62479389508</v>
      </c>
      <c r="F699" s="5">
        <f>IF(C699=0,0,IF(I698+G699&lt;=Summary!$B$20,'Loan Sch - No Offset'!I698+G699,Summary!$B$20))</f>
        <v>628.21560806781815</v>
      </c>
      <c r="G699" s="4">
        <f>IF(E699&lt;=0,0,E699*Summary!$B$7/Summary!$B$10)</f>
        <v>146.43117748608486</v>
      </c>
      <c r="H699" s="5">
        <f t="shared" si="67"/>
        <v>481.78443058173332</v>
      </c>
      <c r="I699" s="5">
        <f t="shared" si="68"/>
        <v>190355.84036331336</v>
      </c>
    </row>
    <row r="700" spans="1:9" x14ac:dyDescent="0.25">
      <c r="A700">
        <v>696</v>
      </c>
      <c r="B700">
        <f t="shared" si="63"/>
        <v>696</v>
      </c>
      <c r="C700" s="5">
        <f t="shared" si="66"/>
        <v>190355.84036331336</v>
      </c>
      <c r="D700" s="5">
        <f t="shared" si="65"/>
        <v>0</v>
      </c>
      <c r="E700" s="4">
        <f t="shared" si="64"/>
        <v>190355.84036331336</v>
      </c>
      <c r="F700" s="5">
        <f>IF(C700=0,0,IF(I699+G700&lt;=Summary!$B$20,'Loan Sch - No Offset'!I699+G700,Summary!$B$20))</f>
        <v>628.21560806781815</v>
      </c>
      <c r="G700" s="4">
        <f>IF(E700&lt;=0,0,E700*Summary!$B$7/Summary!$B$10)</f>
        <v>146.06150058646543</v>
      </c>
      <c r="H700" s="5">
        <f t="shared" si="67"/>
        <v>482.15410748135275</v>
      </c>
      <c r="I700" s="5">
        <f t="shared" si="68"/>
        <v>189873.686255832</v>
      </c>
    </row>
    <row r="701" spans="1:9" x14ac:dyDescent="0.25">
      <c r="A701">
        <v>697</v>
      </c>
      <c r="B701">
        <f t="shared" si="63"/>
        <v>697</v>
      </c>
      <c r="C701" s="5">
        <f t="shared" si="66"/>
        <v>189873.686255832</v>
      </c>
      <c r="D701" s="5">
        <f t="shared" si="65"/>
        <v>0</v>
      </c>
      <c r="E701" s="4">
        <f t="shared" si="64"/>
        <v>189873.686255832</v>
      </c>
      <c r="F701" s="5">
        <f>IF(C701=0,0,IF(I700+G701&lt;=Summary!$B$20,'Loan Sch - No Offset'!I700+G701,Summary!$B$20))</f>
        <v>628.21560806781815</v>
      </c>
      <c r="G701" s="4">
        <f>IF(E701&lt;=0,0,E701*Summary!$B$7/Summary!$B$10)</f>
        <v>145.69154003091722</v>
      </c>
      <c r="H701" s="5">
        <f t="shared" si="67"/>
        <v>482.52406803690093</v>
      </c>
      <c r="I701" s="5">
        <f t="shared" si="68"/>
        <v>189391.1621877951</v>
      </c>
    </row>
    <row r="702" spans="1:9" x14ac:dyDescent="0.25">
      <c r="A702">
        <v>698</v>
      </c>
      <c r="B702">
        <f t="shared" si="63"/>
        <v>698</v>
      </c>
      <c r="C702" s="5">
        <f t="shared" si="66"/>
        <v>189391.1621877951</v>
      </c>
      <c r="D702" s="5">
        <f t="shared" si="65"/>
        <v>0</v>
      </c>
      <c r="E702" s="4">
        <f t="shared" si="64"/>
        <v>189391.1621877951</v>
      </c>
      <c r="F702" s="5">
        <f>IF(C702=0,0,IF(I701+G702&lt;=Summary!$B$20,'Loan Sch - No Offset'!I701+G702,Summary!$B$20))</f>
        <v>628.21560806781815</v>
      </c>
      <c r="G702" s="4">
        <f>IF(E702&lt;=0,0,E702*Summary!$B$7/Summary!$B$10)</f>
        <v>145.32129560178893</v>
      </c>
      <c r="H702" s="5">
        <f t="shared" si="67"/>
        <v>482.89431246602919</v>
      </c>
      <c r="I702" s="5">
        <f t="shared" si="68"/>
        <v>188908.26787532907</v>
      </c>
    </row>
    <row r="703" spans="1:9" x14ac:dyDescent="0.25">
      <c r="A703">
        <v>699</v>
      </c>
      <c r="B703">
        <f t="shared" si="63"/>
        <v>699</v>
      </c>
      <c r="C703" s="5">
        <f t="shared" si="66"/>
        <v>188908.26787532907</v>
      </c>
      <c r="D703" s="5">
        <f t="shared" si="65"/>
        <v>0</v>
      </c>
      <c r="E703" s="4">
        <f t="shared" si="64"/>
        <v>188908.26787532907</v>
      </c>
      <c r="F703" s="5">
        <f>IF(C703=0,0,IF(I702+G703&lt;=Summary!$B$20,'Loan Sch - No Offset'!I702+G703,Summary!$B$20))</f>
        <v>628.21560806781815</v>
      </c>
      <c r="G703" s="4">
        <f>IF(E703&lt;=0,0,E703*Summary!$B$7/Summary!$B$10)</f>
        <v>144.95076708126209</v>
      </c>
      <c r="H703" s="5">
        <f t="shared" si="67"/>
        <v>483.26484098655607</v>
      </c>
      <c r="I703" s="5">
        <f t="shared" si="68"/>
        <v>188425.00303434252</v>
      </c>
    </row>
    <row r="704" spans="1:9" x14ac:dyDescent="0.25">
      <c r="A704">
        <v>700</v>
      </c>
      <c r="B704">
        <f t="shared" si="63"/>
        <v>700</v>
      </c>
      <c r="C704" s="5">
        <f t="shared" si="66"/>
        <v>188425.00303434252</v>
      </c>
      <c r="D704" s="5">
        <f t="shared" si="65"/>
        <v>0</v>
      </c>
      <c r="E704" s="4">
        <f t="shared" si="64"/>
        <v>188425.00303434252</v>
      </c>
      <c r="F704" s="5">
        <f>IF(C704=0,0,IF(I703+G704&lt;=Summary!$B$20,'Loan Sch - No Offset'!I703+G704,Summary!$B$20))</f>
        <v>628.21560806781815</v>
      </c>
      <c r="G704" s="4">
        <f>IF(E704&lt;=0,0,E704*Summary!$B$7/Summary!$B$10)</f>
        <v>144.57995425135127</v>
      </c>
      <c r="H704" s="5">
        <f t="shared" si="67"/>
        <v>483.63565381646686</v>
      </c>
      <c r="I704" s="5">
        <f t="shared" si="68"/>
        <v>187941.36738052606</v>
      </c>
    </row>
    <row r="705" spans="1:9" x14ac:dyDescent="0.25">
      <c r="A705">
        <v>701</v>
      </c>
      <c r="B705">
        <f t="shared" si="63"/>
        <v>701</v>
      </c>
      <c r="C705" s="5">
        <f t="shared" si="66"/>
        <v>187941.36738052606</v>
      </c>
      <c r="D705" s="5">
        <f t="shared" si="65"/>
        <v>0</v>
      </c>
      <c r="E705" s="4">
        <f t="shared" si="64"/>
        <v>187941.36738052606</v>
      </c>
      <c r="F705" s="5">
        <f>IF(C705=0,0,IF(I704+G705&lt;=Summary!$B$20,'Loan Sch - No Offset'!I704+G705,Summary!$B$20))</f>
        <v>628.21560806781815</v>
      </c>
      <c r="G705" s="4">
        <f>IF(E705&lt;=0,0,E705*Summary!$B$7/Summary!$B$10)</f>
        <v>144.20885689390363</v>
      </c>
      <c r="H705" s="5">
        <f t="shared" si="67"/>
        <v>484.00675117391449</v>
      </c>
      <c r="I705" s="5">
        <f t="shared" si="68"/>
        <v>187457.36062935216</v>
      </c>
    </row>
    <row r="706" spans="1:9" x14ac:dyDescent="0.25">
      <c r="A706">
        <v>702</v>
      </c>
      <c r="B706">
        <f t="shared" si="63"/>
        <v>702</v>
      </c>
      <c r="C706" s="5">
        <f t="shared" si="66"/>
        <v>187457.36062935216</v>
      </c>
      <c r="D706" s="5">
        <f t="shared" si="65"/>
        <v>0</v>
      </c>
      <c r="E706" s="4">
        <f t="shared" si="64"/>
        <v>187457.36062935216</v>
      </c>
      <c r="F706" s="5">
        <f>IF(C706=0,0,IF(I705+G706&lt;=Summary!$B$20,'Loan Sch - No Offset'!I705+G706,Summary!$B$20))</f>
        <v>628.21560806781815</v>
      </c>
      <c r="G706" s="4">
        <f>IF(E706&lt;=0,0,E706*Summary!$B$7/Summary!$B$10)</f>
        <v>143.83747479059906</v>
      </c>
      <c r="H706" s="5">
        <f t="shared" si="67"/>
        <v>484.37813327721909</v>
      </c>
      <c r="I706" s="5">
        <f t="shared" si="68"/>
        <v>186972.98249607495</v>
      </c>
    </row>
    <row r="707" spans="1:9" x14ac:dyDescent="0.25">
      <c r="A707">
        <v>703</v>
      </c>
      <c r="B707">
        <f t="shared" si="63"/>
        <v>703</v>
      </c>
      <c r="C707" s="5">
        <f t="shared" si="66"/>
        <v>186972.98249607495</v>
      </c>
      <c r="D707" s="5">
        <f t="shared" si="65"/>
        <v>0</v>
      </c>
      <c r="E707" s="4">
        <f t="shared" si="64"/>
        <v>186972.98249607495</v>
      </c>
      <c r="F707" s="5">
        <f>IF(C707=0,0,IF(I706+G707&lt;=Summary!$B$20,'Loan Sch - No Offset'!I706+G707,Summary!$B$20))</f>
        <v>628.21560806781815</v>
      </c>
      <c r="G707" s="4">
        <f>IF(E707&lt;=0,0,E707*Summary!$B$7/Summary!$B$10)</f>
        <v>143.46580772294982</v>
      </c>
      <c r="H707" s="5">
        <f t="shared" si="67"/>
        <v>484.74980034486833</v>
      </c>
      <c r="I707" s="5">
        <f t="shared" si="68"/>
        <v>186488.23269573008</v>
      </c>
    </row>
    <row r="708" spans="1:9" x14ac:dyDescent="0.25">
      <c r="A708">
        <v>704</v>
      </c>
      <c r="B708">
        <f t="shared" si="63"/>
        <v>704</v>
      </c>
      <c r="C708" s="5">
        <f t="shared" si="66"/>
        <v>186488.23269573008</v>
      </c>
      <c r="D708" s="5">
        <f t="shared" si="65"/>
        <v>0</v>
      </c>
      <c r="E708" s="4">
        <f t="shared" si="64"/>
        <v>186488.23269573008</v>
      </c>
      <c r="F708" s="5">
        <f>IF(C708=0,0,IF(I707+G708&lt;=Summary!$B$20,'Loan Sch - No Offset'!I707+G708,Summary!$B$20))</f>
        <v>628.21560806781815</v>
      </c>
      <c r="G708" s="4">
        <f>IF(E708&lt;=0,0,E708*Summary!$B$7/Summary!$B$10)</f>
        <v>143.09385547230056</v>
      </c>
      <c r="H708" s="5">
        <f t="shared" si="67"/>
        <v>485.12175259551759</v>
      </c>
      <c r="I708" s="5">
        <f t="shared" si="68"/>
        <v>186003.11094313455</v>
      </c>
    </row>
    <row r="709" spans="1:9" x14ac:dyDescent="0.25">
      <c r="A709">
        <v>705</v>
      </c>
      <c r="B709">
        <f t="shared" si="63"/>
        <v>705</v>
      </c>
      <c r="C709" s="5">
        <f t="shared" si="66"/>
        <v>186003.11094313455</v>
      </c>
      <c r="D709" s="5">
        <f t="shared" si="65"/>
        <v>0</v>
      </c>
      <c r="E709" s="4">
        <f t="shared" si="64"/>
        <v>186003.11094313455</v>
      </c>
      <c r="F709" s="5">
        <f>IF(C709=0,0,IF(I708+G709&lt;=Summary!$B$20,'Loan Sch - No Offset'!I708+G709,Summary!$B$20))</f>
        <v>628.21560806781815</v>
      </c>
      <c r="G709" s="4">
        <f>IF(E709&lt;=0,0,E709*Summary!$B$7/Summary!$B$10)</f>
        <v>142.72161781982825</v>
      </c>
      <c r="H709" s="5">
        <f t="shared" si="67"/>
        <v>485.49399024798993</v>
      </c>
      <c r="I709" s="5">
        <f t="shared" si="68"/>
        <v>185517.61695288657</v>
      </c>
    </row>
    <row r="710" spans="1:9" x14ac:dyDescent="0.25">
      <c r="A710">
        <v>706</v>
      </c>
      <c r="B710">
        <f t="shared" ref="B710:B773" si="69">IF(C710=0,0,A710)</f>
        <v>706</v>
      </c>
      <c r="C710" s="5">
        <f t="shared" si="66"/>
        <v>185517.61695288657</v>
      </c>
      <c r="D710" s="5">
        <f t="shared" si="65"/>
        <v>0</v>
      </c>
      <c r="E710" s="4">
        <f t="shared" ref="E710:E773" si="70">C710-D710</f>
        <v>185517.61695288657</v>
      </c>
      <c r="F710" s="5">
        <f>IF(C710=0,0,IF(I709+G710&lt;=Summary!$B$20,'Loan Sch - No Offset'!I709+G710,Summary!$B$20))</f>
        <v>628.21560806781815</v>
      </c>
      <c r="G710" s="4">
        <f>IF(E710&lt;=0,0,E710*Summary!$B$7/Summary!$B$10)</f>
        <v>142.34909454654181</v>
      </c>
      <c r="H710" s="5">
        <f t="shared" si="67"/>
        <v>485.86651352127637</v>
      </c>
      <c r="I710" s="5">
        <f t="shared" si="68"/>
        <v>185031.75043936531</v>
      </c>
    </row>
    <row r="711" spans="1:9" x14ac:dyDescent="0.25">
      <c r="A711">
        <v>707</v>
      </c>
      <c r="B711">
        <f t="shared" si="69"/>
        <v>707</v>
      </c>
      <c r="C711" s="5">
        <f t="shared" si="66"/>
        <v>185031.75043936531</v>
      </c>
      <c r="D711" s="5">
        <f t="shared" ref="D711:D774" si="71">IF(C711=0,0,D710)</f>
        <v>0</v>
      </c>
      <c r="E711" s="4">
        <f t="shared" si="70"/>
        <v>185031.75043936531</v>
      </c>
      <c r="F711" s="5">
        <f>IF(C711=0,0,IF(I710+G711&lt;=Summary!$B$20,'Loan Sch - No Offset'!I710+G711,Summary!$B$20))</f>
        <v>628.21560806781815</v>
      </c>
      <c r="G711" s="4">
        <f>IF(E711&lt;=0,0,E711*Summary!$B$7/Summary!$B$10)</f>
        <v>141.97628543328221</v>
      </c>
      <c r="H711" s="5">
        <f t="shared" si="67"/>
        <v>486.23932263453594</v>
      </c>
      <c r="I711" s="5">
        <f t="shared" si="68"/>
        <v>184545.51111673078</v>
      </c>
    </row>
    <row r="712" spans="1:9" x14ac:dyDescent="0.25">
      <c r="A712">
        <v>708</v>
      </c>
      <c r="B712">
        <f t="shared" si="69"/>
        <v>708</v>
      </c>
      <c r="C712" s="5">
        <f t="shared" si="66"/>
        <v>184545.51111673078</v>
      </c>
      <c r="D712" s="5">
        <f t="shared" si="71"/>
        <v>0</v>
      </c>
      <c r="E712" s="4">
        <f t="shared" si="70"/>
        <v>184545.51111673078</v>
      </c>
      <c r="F712" s="5">
        <f>IF(C712=0,0,IF(I711+G712&lt;=Summary!$B$20,'Loan Sch - No Offset'!I711+G712,Summary!$B$20))</f>
        <v>628.21560806781815</v>
      </c>
      <c r="G712" s="4">
        <f>IF(E712&lt;=0,0,E712*Summary!$B$7/Summary!$B$10)</f>
        <v>141.60319026072227</v>
      </c>
      <c r="H712" s="5">
        <f t="shared" si="67"/>
        <v>486.61241780709588</v>
      </c>
      <c r="I712" s="5">
        <f t="shared" si="68"/>
        <v>184058.89869892367</v>
      </c>
    </row>
    <row r="713" spans="1:9" x14ac:dyDescent="0.25">
      <c r="A713">
        <v>709</v>
      </c>
      <c r="B713">
        <f t="shared" si="69"/>
        <v>709</v>
      </c>
      <c r="C713" s="5">
        <f t="shared" si="66"/>
        <v>184058.89869892367</v>
      </c>
      <c r="D713" s="5">
        <f t="shared" si="71"/>
        <v>0</v>
      </c>
      <c r="E713" s="4">
        <f t="shared" si="70"/>
        <v>184058.89869892367</v>
      </c>
      <c r="F713" s="5">
        <f>IF(C713=0,0,IF(I712+G713&lt;=Summary!$B$20,'Loan Sch - No Offset'!I712+G713,Summary!$B$20))</f>
        <v>628.21560806781815</v>
      </c>
      <c r="G713" s="4">
        <f>IF(E713&lt;=0,0,E713*Summary!$B$7/Summary!$B$10)</f>
        <v>141.22980880936643</v>
      </c>
      <c r="H713" s="5">
        <f t="shared" si="67"/>
        <v>486.98579925845172</v>
      </c>
      <c r="I713" s="5">
        <f t="shared" si="68"/>
        <v>183571.91289966521</v>
      </c>
    </row>
    <row r="714" spans="1:9" x14ac:dyDescent="0.25">
      <c r="A714">
        <v>710</v>
      </c>
      <c r="B714">
        <f t="shared" si="69"/>
        <v>710</v>
      </c>
      <c r="C714" s="5">
        <f t="shared" si="66"/>
        <v>183571.91289966521</v>
      </c>
      <c r="D714" s="5">
        <f t="shared" si="71"/>
        <v>0</v>
      </c>
      <c r="E714" s="4">
        <f t="shared" si="70"/>
        <v>183571.91289966521</v>
      </c>
      <c r="F714" s="5">
        <f>IF(C714=0,0,IF(I713+G714&lt;=Summary!$B$20,'Loan Sch - No Offset'!I713+G714,Summary!$B$20))</f>
        <v>628.21560806781815</v>
      </c>
      <c r="G714" s="4">
        <f>IF(E714&lt;=0,0,E714*Summary!$B$7/Summary!$B$10)</f>
        <v>140.85614085955081</v>
      </c>
      <c r="H714" s="5">
        <f t="shared" si="67"/>
        <v>487.35946720826735</v>
      </c>
      <c r="I714" s="5">
        <f t="shared" si="68"/>
        <v>183084.55343245695</v>
      </c>
    </row>
    <row r="715" spans="1:9" x14ac:dyDescent="0.25">
      <c r="A715">
        <v>711</v>
      </c>
      <c r="B715">
        <f t="shared" si="69"/>
        <v>711</v>
      </c>
      <c r="C715" s="5">
        <f t="shared" si="66"/>
        <v>183084.55343245695</v>
      </c>
      <c r="D715" s="5">
        <f t="shared" si="71"/>
        <v>0</v>
      </c>
      <c r="E715" s="4">
        <f t="shared" si="70"/>
        <v>183084.55343245695</v>
      </c>
      <c r="F715" s="5">
        <f>IF(C715=0,0,IF(I714+G715&lt;=Summary!$B$20,'Loan Sch - No Offset'!I714+G715,Summary!$B$20))</f>
        <v>628.21560806781815</v>
      </c>
      <c r="G715" s="4">
        <f>IF(E715&lt;=0,0,E715*Summary!$B$7/Summary!$B$10)</f>
        <v>140.48218619144293</v>
      </c>
      <c r="H715" s="5">
        <f t="shared" si="67"/>
        <v>487.73342187637525</v>
      </c>
      <c r="I715" s="5">
        <f t="shared" si="68"/>
        <v>182596.82001058056</v>
      </c>
    </row>
    <row r="716" spans="1:9" x14ac:dyDescent="0.25">
      <c r="A716">
        <v>712</v>
      </c>
      <c r="B716">
        <f t="shared" si="69"/>
        <v>712</v>
      </c>
      <c r="C716" s="5">
        <f t="shared" si="66"/>
        <v>182596.82001058056</v>
      </c>
      <c r="D716" s="5">
        <f t="shared" si="71"/>
        <v>0</v>
      </c>
      <c r="E716" s="4">
        <f t="shared" si="70"/>
        <v>182596.82001058056</v>
      </c>
      <c r="F716" s="5">
        <f>IF(C716=0,0,IF(I715+G716&lt;=Summary!$B$20,'Loan Sch - No Offset'!I715+G716,Summary!$B$20))</f>
        <v>628.21560806781815</v>
      </c>
      <c r="G716" s="4">
        <f>IF(E716&lt;=0,0,E716*Summary!$B$7/Summary!$B$10)</f>
        <v>140.10794458504162</v>
      </c>
      <c r="H716" s="5">
        <f t="shared" si="67"/>
        <v>488.1076634827765</v>
      </c>
      <c r="I716" s="5">
        <f t="shared" si="68"/>
        <v>182108.71234709778</v>
      </c>
    </row>
    <row r="717" spans="1:9" x14ac:dyDescent="0.25">
      <c r="A717">
        <v>713</v>
      </c>
      <c r="B717">
        <f t="shared" si="69"/>
        <v>713</v>
      </c>
      <c r="C717" s="5">
        <f t="shared" si="66"/>
        <v>182108.71234709778</v>
      </c>
      <c r="D717" s="5">
        <f t="shared" si="71"/>
        <v>0</v>
      </c>
      <c r="E717" s="4">
        <f t="shared" si="70"/>
        <v>182108.71234709778</v>
      </c>
      <c r="F717" s="5">
        <f>IF(C717=0,0,IF(I716+G717&lt;=Summary!$B$20,'Loan Sch - No Offset'!I716+G717,Summary!$B$20))</f>
        <v>628.21560806781815</v>
      </c>
      <c r="G717" s="4">
        <f>IF(E717&lt;=0,0,E717*Summary!$B$7/Summary!$B$10)</f>
        <v>139.73341582017696</v>
      </c>
      <c r="H717" s="5">
        <f t="shared" si="67"/>
        <v>488.48219224764119</v>
      </c>
      <c r="I717" s="5">
        <f t="shared" si="68"/>
        <v>181620.23015485014</v>
      </c>
    </row>
    <row r="718" spans="1:9" x14ac:dyDescent="0.25">
      <c r="A718">
        <v>714</v>
      </c>
      <c r="B718">
        <f t="shared" si="69"/>
        <v>714</v>
      </c>
      <c r="C718" s="5">
        <f t="shared" si="66"/>
        <v>181620.23015485014</v>
      </c>
      <c r="D718" s="5">
        <f t="shared" si="71"/>
        <v>0</v>
      </c>
      <c r="E718" s="4">
        <f t="shared" si="70"/>
        <v>181620.23015485014</v>
      </c>
      <c r="F718" s="5">
        <f>IF(C718=0,0,IF(I717+G718&lt;=Summary!$B$20,'Loan Sch - No Offset'!I717+G718,Summary!$B$20))</f>
        <v>628.21560806781815</v>
      </c>
      <c r="G718" s="4">
        <f>IF(E718&lt;=0,0,E718*Summary!$B$7/Summary!$B$10)</f>
        <v>139.35859967651001</v>
      </c>
      <c r="H718" s="5">
        <f t="shared" si="67"/>
        <v>488.85700839130811</v>
      </c>
      <c r="I718" s="5">
        <f t="shared" si="68"/>
        <v>181131.37314645882</v>
      </c>
    </row>
    <row r="719" spans="1:9" x14ac:dyDescent="0.25">
      <c r="A719">
        <v>715</v>
      </c>
      <c r="B719">
        <f t="shared" si="69"/>
        <v>715</v>
      </c>
      <c r="C719" s="5">
        <f t="shared" si="66"/>
        <v>181131.37314645882</v>
      </c>
      <c r="D719" s="5">
        <f t="shared" si="71"/>
        <v>0</v>
      </c>
      <c r="E719" s="4">
        <f t="shared" si="70"/>
        <v>181131.37314645882</v>
      </c>
      <c r="F719" s="5">
        <f>IF(C719=0,0,IF(I718+G719&lt;=Summary!$B$20,'Loan Sch - No Offset'!I718+G719,Summary!$B$20))</f>
        <v>628.21560806781815</v>
      </c>
      <c r="G719" s="4">
        <f>IF(E719&lt;=0,0,E719*Summary!$B$7/Summary!$B$10)</f>
        <v>138.98349593353282</v>
      </c>
      <c r="H719" s="5">
        <f t="shared" si="67"/>
        <v>489.23211213428533</v>
      </c>
      <c r="I719" s="5">
        <f t="shared" si="68"/>
        <v>180642.14103432454</v>
      </c>
    </row>
    <row r="720" spans="1:9" x14ac:dyDescent="0.25">
      <c r="A720">
        <v>716</v>
      </c>
      <c r="B720">
        <f t="shared" si="69"/>
        <v>716</v>
      </c>
      <c r="C720" s="5">
        <f t="shared" si="66"/>
        <v>180642.14103432454</v>
      </c>
      <c r="D720" s="5">
        <f t="shared" si="71"/>
        <v>0</v>
      </c>
      <c r="E720" s="4">
        <f t="shared" si="70"/>
        <v>180642.14103432454</v>
      </c>
      <c r="F720" s="5">
        <f>IF(C720=0,0,IF(I719+G720&lt;=Summary!$B$20,'Loan Sch - No Offset'!I719+G720,Summary!$B$20))</f>
        <v>628.21560806781815</v>
      </c>
      <c r="G720" s="4">
        <f>IF(E720&lt;=0,0,E720*Summary!$B$7/Summary!$B$10)</f>
        <v>138.60810437056824</v>
      </c>
      <c r="H720" s="5">
        <f t="shared" si="67"/>
        <v>489.60750369724991</v>
      </c>
      <c r="I720" s="5">
        <f t="shared" si="68"/>
        <v>180152.53353062729</v>
      </c>
    </row>
    <row r="721" spans="1:9" x14ac:dyDescent="0.25">
      <c r="A721">
        <v>717</v>
      </c>
      <c r="B721">
        <f t="shared" si="69"/>
        <v>717</v>
      </c>
      <c r="C721" s="5">
        <f t="shared" si="66"/>
        <v>180152.53353062729</v>
      </c>
      <c r="D721" s="5">
        <f t="shared" si="71"/>
        <v>0</v>
      </c>
      <c r="E721" s="4">
        <f t="shared" si="70"/>
        <v>180152.53353062729</v>
      </c>
      <c r="F721" s="5">
        <f>IF(C721=0,0,IF(I720+G721&lt;=Summary!$B$20,'Loan Sch - No Offset'!I720+G721,Summary!$B$20))</f>
        <v>628.21560806781815</v>
      </c>
      <c r="G721" s="4">
        <f>IF(E721&lt;=0,0,E721*Summary!$B$7/Summary!$B$10)</f>
        <v>138.23242476676978</v>
      </c>
      <c r="H721" s="5">
        <f t="shared" si="67"/>
        <v>489.98318330104837</v>
      </c>
      <c r="I721" s="5">
        <f t="shared" si="68"/>
        <v>179662.55034732624</v>
      </c>
    </row>
    <row r="722" spans="1:9" x14ac:dyDescent="0.25">
      <c r="A722">
        <v>718</v>
      </c>
      <c r="B722">
        <f t="shared" si="69"/>
        <v>718</v>
      </c>
      <c r="C722" s="5">
        <f t="shared" si="66"/>
        <v>179662.55034732624</v>
      </c>
      <c r="D722" s="5">
        <f t="shared" si="71"/>
        <v>0</v>
      </c>
      <c r="E722" s="4">
        <f t="shared" si="70"/>
        <v>179662.55034732624</v>
      </c>
      <c r="F722" s="5">
        <f>IF(C722=0,0,IF(I721+G722&lt;=Summary!$B$20,'Loan Sch - No Offset'!I721+G722,Summary!$B$20))</f>
        <v>628.21560806781815</v>
      </c>
      <c r="G722" s="4">
        <f>IF(E722&lt;=0,0,E722*Summary!$B$7/Summary!$B$10)</f>
        <v>137.85645690112148</v>
      </c>
      <c r="H722" s="5">
        <f t="shared" si="67"/>
        <v>490.35915116669668</v>
      </c>
      <c r="I722" s="5">
        <f t="shared" si="68"/>
        <v>179172.19119615955</v>
      </c>
    </row>
    <row r="723" spans="1:9" x14ac:dyDescent="0.25">
      <c r="A723">
        <v>719</v>
      </c>
      <c r="B723">
        <f t="shared" si="69"/>
        <v>719</v>
      </c>
      <c r="C723" s="5">
        <f t="shared" si="66"/>
        <v>179172.19119615955</v>
      </c>
      <c r="D723" s="5">
        <f t="shared" si="71"/>
        <v>0</v>
      </c>
      <c r="E723" s="4">
        <f t="shared" si="70"/>
        <v>179172.19119615955</v>
      </c>
      <c r="F723" s="5">
        <f>IF(C723=0,0,IF(I722+G723&lt;=Summary!$B$20,'Loan Sch - No Offset'!I722+G723,Summary!$B$20))</f>
        <v>628.21560806781815</v>
      </c>
      <c r="G723" s="4">
        <f>IF(E723&lt;=0,0,E723*Summary!$B$7/Summary!$B$10)</f>
        <v>137.48020055243779</v>
      </c>
      <c r="H723" s="5">
        <f t="shared" si="67"/>
        <v>490.73540751538036</v>
      </c>
      <c r="I723" s="5">
        <f t="shared" si="68"/>
        <v>178681.45578864418</v>
      </c>
    </row>
    <row r="724" spans="1:9" x14ac:dyDescent="0.25">
      <c r="A724">
        <v>720</v>
      </c>
      <c r="B724">
        <f t="shared" si="69"/>
        <v>720</v>
      </c>
      <c r="C724" s="5">
        <f t="shared" si="66"/>
        <v>178681.45578864418</v>
      </c>
      <c r="D724" s="5">
        <f t="shared" si="71"/>
        <v>0</v>
      </c>
      <c r="E724" s="4">
        <f t="shared" si="70"/>
        <v>178681.45578864418</v>
      </c>
      <c r="F724" s="5">
        <f>IF(C724=0,0,IF(I723+G724&lt;=Summary!$B$20,'Loan Sch - No Offset'!I723+G724,Summary!$B$20))</f>
        <v>628.21560806781815</v>
      </c>
      <c r="G724" s="4">
        <f>IF(E724&lt;=0,0,E724*Summary!$B$7/Summary!$B$10)</f>
        <v>137.1036554993635</v>
      </c>
      <c r="H724" s="5">
        <f t="shared" si="67"/>
        <v>491.11195256845463</v>
      </c>
      <c r="I724" s="5">
        <f t="shared" si="68"/>
        <v>178190.34383607571</v>
      </c>
    </row>
    <row r="725" spans="1:9" x14ac:dyDescent="0.25">
      <c r="A725">
        <v>721</v>
      </c>
      <c r="B725">
        <f t="shared" si="69"/>
        <v>721</v>
      </c>
      <c r="C725" s="5">
        <f t="shared" si="66"/>
        <v>178190.34383607571</v>
      </c>
      <c r="D725" s="5">
        <f t="shared" si="71"/>
        <v>0</v>
      </c>
      <c r="E725" s="4">
        <f t="shared" si="70"/>
        <v>178190.34383607571</v>
      </c>
      <c r="F725" s="5">
        <f>IF(C725=0,0,IF(I724+G725&lt;=Summary!$B$20,'Loan Sch - No Offset'!I724+G725,Summary!$B$20))</f>
        <v>628.21560806781815</v>
      </c>
      <c r="G725" s="4">
        <f>IF(E725&lt;=0,0,E725*Summary!$B$7/Summary!$B$10)</f>
        <v>136.72682152037348</v>
      </c>
      <c r="H725" s="5">
        <f t="shared" si="67"/>
        <v>491.48878654744465</v>
      </c>
      <c r="I725" s="5">
        <f t="shared" si="68"/>
        <v>177698.85504952827</v>
      </c>
    </row>
    <row r="726" spans="1:9" x14ac:dyDescent="0.25">
      <c r="A726">
        <v>722</v>
      </c>
      <c r="B726">
        <f t="shared" si="69"/>
        <v>722</v>
      </c>
      <c r="C726" s="5">
        <f t="shared" si="66"/>
        <v>177698.85504952827</v>
      </c>
      <c r="D726" s="5">
        <f t="shared" si="71"/>
        <v>0</v>
      </c>
      <c r="E726" s="4">
        <f t="shared" si="70"/>
        <v>177698.85504952827</v>
      </c>
      <c r="F726" s="5">
        <f>IF(C726=0,0,IF(I725+G726&lt;=Summary!$B$20,'Loan Sch - No Offset'!I725+G726,Summary!$B$20))</f>
        <v>628.21560806781815</v>
      </c>
      <c r="G726" s="4">
        <f>IF(E726&lt;=0,0,E726*Summary!$B$7/Summary!$B$10)</f>
        <v>136.34969839377266</v>
      </c>
      <c r="H726" s="5">
        <f t="shared" si="67"/>
        <v>491.8659096740455</v>
      </c>
      <c r="I726" s="5">
        <f t="shared" si="68"/>
        <v>177206.98913985421</v>
      </c>
    </row>
    <row r="727" spans="1:9" x14ac:dyDescent="0.25">
      <c r="A727">
        <v>723</v>
      </c>
      <c r="B727">
        <f t="shared" si="69"/>
        <v>723</v>
      </c>
      <c r="C727" s="5">
        <f t="shared" si="66"/>
        <v>177206.98913985421</v>
      </c>
      <c r="D727" s="5">
        <f t="shared" si="71"/>
        <v>0</v>
      </c>
      <c r="E727" s="4">
        <f t="shared" si="70"/>
        <v>177206.98913985421</v>
      </c>
      <c r="F727" s="5">
        <f>IF(C727=0,0,IF(I726+G727&lt;=Summary!$B$20,'Loan Sch - No Offset'!I726+G727,Summary!$B$20))</f>
        <v>628.21560806781815</v>
      </c>
      <c r="G727" s="4">
        <f>IF(E727&lt;=0,0,E727*Summary!$B$7/Summary!$B$10)</f>
        <v>135.97228589769583</v>
      </c>
      <c r="H727" s="5">
        <f t="shared" si="67"/>
        <v>492.24332217012233</v>
      </c>
      <c r="I727" s="5">
        <f t="shared" si="68"/>
        <v>176714.74581768407</v>
      </c>
    </row>
    <row r="728" spans="1:9" x14ac:dyDescent="0.25">
      <c r="A728">
        <v>724</v>
      </c>
      <c r="B728">
        <f t="shared" si="69"/>
        <v>724</v>
      </c>
      <c r="C728" s="5">
        <f t="shared" si="66"/>
        <v>176714.74581768407</v>
      </c>
      <c r="D728" s="5">
        <f t="shared" si="71"/>
        <v>0</v>
      </c>
      <c r="E728" s="4">
        <f t="shared" si="70"/>
        <v>176714.74581768407</v>
      </c>
      <c r="F728" s="5">
        <f>IF(C728=0,0,IF(I727+G728&lt;=Summary!$B$20,'Loan Sch - No Offset'!I727+G728,Summary!$B$20))</f>
        <v>628.21560806781815</v>
      </c>
      <c r="G728" s="4">
        <f>IF(E728&lt;=0,0,E728*Summary!$B$7/Summary!$B$10)</f>
        <v>135.59458381010757</v>
      </c>
      <c r="H728" s="5">
        <f t="shared" si="67"/>
        <v>492.62102425771059</v>
      </c>
      <c r="I728" s="5">
        <f t="shared" si="68"/>
        <v>176222.12479342637</v>
      </c>
    </row>
    <row r="729" spans="1:9" x14ac:dyDescent="0.25">
      <c r="A729">
        <v>725</v>
      </c>
      <c r="B729">
        <f t="shared" si="69"/>
        <v>725</v>
      </c>
      <c r="C729" s="5">
        <f t="shared" si="66"/>
        <v>176222.12479342637</v>
      </c>
      <c r="D729" s="5">
        <f t="shared" si="71"/>
        <v>0</v>
      </c>
      <c r="E729" s="4">
        <f t="shared" si="70"/>
        <v>176222.12479342637</v>
      </c>
      <c r="F729" s="5">
        <f>IF(C729=0,0,IF(I728+G729&lt;=Summary!$B$20,'Loan Sch - No Offset'!I728+G729,Summary!$B$20))</f>
        <v>628.21560806781815</v>
      </c>
      <c r="G729" s="4">
        <f>IF(E729&lt;=0,0,E729*Summary!$B$7/Summary!$B$10)</f>
        <v>135.21659190880214</v>
      </c>
      <c r="H729" s="5">
        <f t="shared" si="67"/>
        <v>492.99901615901604</v>
      </c>
      <c r="I729" s="5">
        <f t="shared" si="68"/>
        <v>175729.12577726736</v>
      </c>
    </row>
    <row r="730" spans="1:9" x14ac:dyDescent="0.25">
      <c r="A730">
        <v>726</v>
      </c>
      <c r="B730">
        <f t="shared" si="69"/>
        <v>726</v>
      </c>
      <c r="C730" s="5">
        <f t="shared" si="66"/>
        <v>175729.12577726736</v>
      </c>
      <c r="D730" s="5">
        <f t="shared" si="71"/>
        <v>0</v>
      </c>
      <c r="E730" s="4">
        <f t="shared" si="70"/>
        <v>175729.12577726736</v>
      </c>
      <c r="F730" s="5">
        <f>IF(C730=0,0,IF(I729+G730&lt;=Summary!$B$20,'Loan Sch - No Offset'!I729+G730,Summary!$B$20))</f>
        <v>628.21560806781815</v>
      </c>
      <c r="G730" s="4">
        <f>IF(E730&lt;=0,0,E730*Summary!$B$7/Summary!$B$10)</f>
        <v>134.83830997140322</v>
      </c>
      <c r="H730" s="5">
        <f t="shared" si="67"/>
        <v>493.37729809641496</v>
      </c>
      <c r="I730" s="5">
        <f t="shared" si="68"/>
        <v>175235.74847917093</v>
      </c>
    </row>
    <row r="731" spans="1:9" x14ac:dyDescent="0.25">
      <c r="A731">
        <v>727</v>
      </c>
      <c r="B731">
        <f t="shared" si="69"/>
        <v>727</v>
      </c>
      <c r="C731" s="5">
        <f t="shared" si="66"/>
        <v>175235.74847917093</v>
      </c>
      <c r="D731" s="5">
        <f t="shared" si="71"/>
        <v>0</v>
      </c>
      <c r="E731" s="4">
        <f t="shared" si="70"/>
        <v>175235.74847917093</v>
      </c>
      <c r="F731" s="5">
        <f>IF(C731=0,0,IF(I730+G731&lt;=Summary!$B$20,'Loan Sch - No Offset'!I730+G731,Summary!$B$20))</f>
        <v>628.21560806781815</v>
      </c>
      <c r="G731" s="4">
        <f>IF(E731&lt;=0,0,E731*Summary!$B$7/Summary!$B$10)</f>
        <v>134.45973777536383</v>
      </c>
      <c r="H731" s="5">
        <f t="shared" si="67"/>
        <v>493.75587029245435</v>
      </c>
      <c r="I731" s="5">
        <f t="shared" si="68"/>
        <v>174741.99260887847</v>
      </c>
    </row>
    <row r="732" spans="1:9" x14ac:dyDescent="0.25">
      <c r="A732">
        <v>728</v>
      </c>
      <c r="B732">
        <f t="shared" si="69"/>
        <v>728</v>
      </c>
      <c r="C732" s="5">
        <f t="shared" si="66"/>
        <v>174741.99260887847</v>
      </c>
      <c r="D732" s="5">
        <f t="shared" si="71"/>
        <v>0</v>
      </c>
      <c r="E732" s="4">
        <f t="shared" si="70"/>
        <v>174741.99260887847</v>
      </c>
      <c r="F732" s="5">
        <f>IF(C732=0,0,IF(I731+G732&lt;=Summary!$B$20,'Loan Sch - No Offset'!I731+G732,Summary!$B$20))</f>
        <v>628.21560806781815</v>
      </c>
      <c r="G732" s="4">
        <f>IF(E732&lt;=0,0,E732*Summary!$B$7/Summary!$B$10)</f>
        <v>134.08087509796636</v>
      </c>
      <c r="H732" s="5">
        <f t="shared" si="67"/>
        <v>494.13473296985183</v>
      </c>
      <c r="I732" s="5">
        <f t="shared" si="68"/>
        <v>174247.85787590861</v>
      </c>
    </row>
    <row r="733" spans="1:9" x14ac:dyDescent="0.25">
      <c r="A733">
        <v>729</v>
      </c>
      <c r="B733">
        <f t="shared" si="69"/>
        <v>729</v>
      </c>
      <c r="C733" s="5">
        <f t="shared" si="66"/>
        <v>174247.85787590861</v>
      </c>
      <c r="D733" s="5">
        <f t="shared" si="71"/>
        <v>0</v>
      </c>
      <c r="E733" s="4">
        <f t="shared" si="70"/>
        <v>174247.85787590861</v>
      </c>
      <c r="F733" s="5">
        <f>IF(C733=0,0,IF(I732+G733&lt;=Summary!$B$20,'Loan Sch - No Offset'!I732+G733,Summary!$B$20))</f>
        <v>628.21560806781815</v>
      </c>
      <c r="G733" s="4">
        <f>IF(E733&lt;=0,0,E733*Summary!$B$7/Summary!$B$10)</f>
        <v>133.7017217163222</v>
      </c>
      <c r="H733" s="5">
        <f t="shared" si="67"/>
        <v>494.51388635149596</v>
      </c>
      <c r="I733" s="5">
        <f t="shared" si="68"/>
        <v>173753.34398955712</v>
      </c>
    </row>
    <row r="734" spans="1:9" x14ac:dyDescent="0.25">
      <c r="A734">
        <v>730</v>
      </c>
      <c r="B734">
        <f t="shared" si="69"/>
        <v>730</v>
      </c>
      <c r="C734" s="5">
        <f t="shared" si="66"/>
        <v>173753.34398955712</v>
      </c>
      <c r="D734" s="5">
        <f t="shared" si="71"/>
        <v>0</v>
      </c>
      <c r="E734" s="4">
        <f t="shared" si="70"/>
        <v>173753.34398955712</v>
      </c>
      <c r="F734" s="5">
        <f>IF(C734=0,0,IF(I733+G734&lt;=Summary!$B$20,'Loan Sch - No Offset'!I733+G734,Summary!$B$20))</f>
        <v>628.21560806781815</v>
      </c>
      <c r="G734" s="4">
        <f>IF(E734&lt;=0,0,E734*Summary!$B$7/Summary!$B$10)</f>
        <v>133.3222774073717</v>
      </c>
      <c r="H734" s="5">
        <f t="shared" si="67"/>
        <v>494.89333066044645</v>
      </c>
      <c r="I734" s="5">
        <f t="shared" si="68"/>
        <v>173258.45065889668</v>
      </c>
    </row>
    <row r="735" spans="1:9" x14ac:dyDescent="0.25">
      <c r="A735">
        <v>731</v>
      </c>
      <c r="B735">
        <f t="shared" si="69"/>
        <v>731</v>
      </c>
      <c r="C735" s="5">
        <f t="shared" si="66"/>
        <v>173258.45065889668</v>
      </c>
      <c r="D735" s="5">
        <f t="shared" si="71"/>
        <v>0</v>
      </c>
      <c r="E735" s="4">
        <f t="shared" si="70"/>
        <v>173258.45065889668</v>
      </c>
      <c r="F735" s="5">
        <f>IF(C735=0,0,IF(I734+G735&lt;=Summary!$B$20,'Loan Sch - No Offset'!I734+G735,Summary!$B$20))</f>
        <v>628.21560806781815</v>
      </c>
      <c r="G735" s="4">
        <f>IF(E735&lt;=0,0,E735*Summary!$B$7/Summary!$B$10)</f>
        <v>132.94254194788417</v>
      </c>
      <c r="H735" s="5">
        <f t="shared" si="67"/>
        <v>495.27306611993401</v>
      </c>
      <c r="I735" s="5">
        <f t="shared" si="68"/>
        <v>172763.17759277674</v>
      </c>
    </row>
    <row r="736" spans="1:9" x14ac:dyDescent="0.25">
      <c r="A736">
        <v>732</v>
      </c>
      <c r="B736">
        <f t="shared" si="69"/>
        <v>732</v>
      </c>
      <c r="C736" s="5">
        <f t="shared" si="66"/>
        <v>172763.17759277674</v>
      </c>
      <c r="D736" s="5">
        <f t="shared" si="71"/>
        <v>0</v>
      </c>
      <c r="E736" s="4">
        <f t="shared" si="70"/>
        <v>172763.17759277674</v>
      </c>
      <c r="F736" s="5">
        <f>IF(C736=0,0,IF(I735+G736&lt;=Summary!$B$20,'Loan Sch - No Offset'!I735+G736,Summary!$B$20))</f>
        <v>628.21560806781815</v>
      </c>
      <c r="G736" s="4">
        <f>IF(E736&lt;=0,0,E736*Summary!$B$7/Summary!$B$10)</f>
        <v>132.56251511445754</v>
      </c>
      <c r="H736" s="5">
        <f t="shared" si="67"/>
        <v>495.65309295336061</v>
      </c>
      <c r="I736" s="5">
        <f t="shared" si="68"/>
        <v>172267.5244998234</v>
      </c>
    </row>
    <row r="737" spans="1:9" x14ac:dyDescent="0.25">
      <c r="A737">
        <v>733</v>
      </c>
      <c r="B737">
        <f t="shared" si="69"/>
        <v>733</v>
      </c>
      <c r="C737" s="5">
        <f t="shared" si="66"/>
        <v>172267.5244998234</v>
      </c>
      <c r="D737" s="5">
        <f t="shared" si="71"/>
        <v>0</v>
      </c>
      <c r="E737" s="4">
        <f t="shared" si="70"/>
        <v>172267.5244998234</v>
      </c>
      <c r="F737" s="5">
        <f>IF(C737=0,0,IF(I736+G737&lt;=Summary!$B$20,'Loan Sch - No Offset'!I736+G737,Summary!$B$20))</f>
        <v>628.21560806781815</v>
      </c>
      <c r="G737" s="4">
        <f>IF(E737&lt;=0,0,E737*Summary!$B$7/Summary!$B$10)</f>
        <v>132.18219668351833</v>
      </c>
      <c r="H737" s="5">
        <f t="shared" si="67"/>
        <v>496.03341138429982</v>
      </c>
      <c r="I737" s="5">
        <f t="shared" si="68"/>
        <v>171771.4910884391</v>
      </c>
    </row>
    <row r="738" spans="1:9" x14ac:dyDescent="0.25">
      <c r="A738">
        <v>734</v>
      </c>
      <c r="B738">
        <f t="shared" si="69"/>
        <v>734</v>
      </c>
      <c r="C738" s="5">
        <f t="shared" si="66"/>
        <v>171771.4910884391</v>
      </c>
      <c r="D738" s="5">
        <f t="shared" si="71"/>
        <v>0</v>
      </c>
      <c r="E738" s="4">
        <f t="shared" si="70"/>
        <v>171771.4910884391</v>
      </c>
      <c r="F738" s="5">
        <f>IF(C738=0,0,IF(I737+G738&lt;=Summary!$B$20,'Loan Sch - No Offset'!I737+G738,Summary!$B$20))</f>
        <v>628.21560806781815</v>
      </c>
      <c r="G738" s="4">
        <f>IF(E738&lt;=0,0,E738*Summary!$B$7/Summary!$B$10)</f>
        <v>131.80158643132154</v>
      </c>
      <c r="H738" s="5">
        <f t="shared" si="67"/>
        <v>496.41402163649661</v>
      </c>
      <c r="I738" s="5">
        <f t="shared" si="68"/>
        <v>171275.07706680259</v>
      </c>
    </row>
    <row r="739" spans="1:9" x14ac:dyDescent="0.25">
      <c r="A739">
        <v>735</v>
      </c>
      <c r="B739">
        <f t="shared" si="69"/>
        <v>735</v>
      </c>
      <c r="C739" s="5">
        <f t="shared" si="66"/>
        <v>171275.07706680259</v>
      </c>
      <c r="D739" s="5">
        <f t="shared" si="71"/>
        <v>0</v>
      </c>
      <c r="E739" s="4">
        <f t="shared" si="70"/>
        <v>171275.07706680259</v>
      </c>
      <c r="F739" s="5">
        <f>IF(C739=0,0,IF(I738+G739&lt;=Summary!$B$20,'Loan Sch - No Offset'!I738+G739,Summary!$B$20))</f>
        <v>628.21560806781815</v>
      </c>
      <c r="G739" s="4">
        <f>IF(E739&lt;=0,0,E739*Summary!$B$7/Summary!$B$10)</f>
        <v>131.42068413395043</v>
      </c>
      <c r="H739" s="5">
        <f t="shared" si="67"/>
        <v>496.79492393386772</v>
      </c>
      <c r="I739" s="5">
        <f t="shared" si="68"/>
        <v>170778.28214286873</v>
      </c>
    </row>
    <row r="740" spans="1:9" x14ac:dyDescent="0.25">
      <c r="A740">
        <v>736</v>
      </c>
      <c r="B740">
        <f t="shared" si="69"/>
        <v>736</v>
      </c>
      <c r="C740" s="5">
        <f t="shared" si="66"/>
        <v>170778.28214286873</v>
      </c>
      <c r="D740" s="5">
        <f t="shared" si="71"/>
        <v>0</v>
      </c>
      <c r="E740" s="4">
        <f t="shared" si="70"/>
        <v>170778.28214286873</v>
      </c>
      <c r="F740" s="5">
        <f>IF(C740=0,0,IF(I739+G740&lt;=Summary!$B$20,'Loan Sch - No Offset'!I739+G740,Summary!$B$20))</f>
        <v>628.21560806781815</v>
      </c>
      <c r="G740" s="4">
        <f>IF(E740&lt;=0,0,E740*Summary!$B$7/Summary!$B$10)</f>
        <v>131.03948956731659</v>
      </c>
      <c r="H740" s="5">
        <f t="shared" si="67"/>
        <v>497.17611850050156</v>
      </c>
      <c r="I740" s="5">
        <f t="shared" si="68"/>
        <v>170281.10602436823</v>
      </c>
    </row>
    <row r="741" spans="1:9" x14ac:dyDescent="0.25">
      <c r="A741">
        <v>737</v>
      </c>
      <c r="B741">
        <f t="shared" si="69"/>
        <v>737</v>
      </c>
      <c r="C741" s="5">
        <f t="shared" si="66"/>
        <v>170281.10602436823</v>
      </c>
      <c r="D741" s="5">
        <f t="shared" si="71"/>
        <v>0</v>
      </c>
      <c r="E741" s="4">
        <f t="shared" si="70"/>
        <v>170281.10602436823</v>
      </c>
      <c r="F741" s="5">
        <f>IF(C741=0,0,IF(I740+G741&lt;=Summary!$B$20,'Loan Sch - No Offset'!I740+G741,Summary!$B$20))</f>
        <v>628.21560806781815</v>
      </c>
      <c r="G741" s="4">
        <f>IF(E741&lt;=0,0,E741*Summary!$B$7/Summary!$B$10)</f>
        <v>130.65800250715947</v>
      </c>
      <c r="H741" s="5">
        <f t="shared" si="67"/>
        <v>497.55760556065866</v>
      </c>
      <c r="I741" s="5">
        <f t="shared" si="68"/>
        <v>169783.54841880756</v>
      </c>
    </row>
    <row r="742" spans="1:9" x14ac:dyDescent="0.25">
      <c r="A742">
        <v>738</v>
      </c>
      <c r="B742">
        <f t="shared" si="69"/>
        <v>738</v>
      </c>
      <c r="C742" s="5">
        <f t="shared" si="66"/>
        <v>169783.54841880756</v>
      </c>
      <c r="D742" s="5">
        <f t="shared" si="71"/>
        <v>0</v>
      </c>
      <c r="E742" s="4">
        <f t="shared" si="70"/>
        <v>169783.54841880756</v>
      </c>
      <c r="F742" s="5">
        <f>IF(C742=0,0,IF(I741+G742&lt;=Summary!$B$20,'Loan Sch - No Offset'!I741+G742,Summary!$B$20))</f>
        <v>628.21560806781815</v>
      </c>
      <c r="G742" s="4">
        <f>IF(E742&lt;=0,0,E742*Summary!$B$7/Summary!$B$10)</f>
        <v>130.27622272904657</v>
      </c>
      <c r="H742" s="5">
        <f t="shared" si="67"/>
        <v>497.93938533877156</v>
      </c>
      <c r="I742" s="5">
        <f t="shared" si="68"/>
        <v>169285.60903346879</v>
      </c>
    </row>
    <row r="743" spans="1:9" x14ac:dyDescent="0.25">
      <c r="A743">
        <v>739</v>
      </c>
      <c r="B743">
        <f t="shared" si="69"/>
        <v>739</v>
      </c>
      <c r="C743" s="5">
        <f t="shared" si="66"/>
        <v>169285.60903346879</v>
      </c>
      <c r="D743" s="5">
        <f t="shared" si="71"/>
        <v>0</v>
      </c>
      <c r="E743" s="4">
        <f t="shared" si="70"/>
        <v>169285.60903346879</v>
      </c>
      <c r="F743" s="5">
        <f>IF(C743=0,0,IF(I742+G743&lt;=Summary!$B$20,'Loan Sch - No Offset'!I742+G743,Summary!$B$20))</f>
        <v>628.21560806781815</v>
      </c>
      <c r="G743" s="4">
        <f>IF(E743&lt;=0,0,E743*Summary!$B$7/Summary!$B$10)</f>
        <v>129.89415000837317</v>
      </c>
      <c r="H743" s="5">
        <f t="shared" si="67"/>
        <v>498.32145805944498</v>
      </c>
      <c r="I743" s="5">
        <f t="shared" si="68"/>
        <v>168787.28757540934</v>
      </c>
    </row>
    <row r="744" spans="1:9" x14ac:dyDescent="0.25">
      <c r="A744">
        <v>740</v>
      </c>
      <c r="B744">
        <f t="shared" si="69"/>
        <v>740</v>
      </c>
      <c r="C744" s="5">
        <f t="shared" si="66"/>
        <v>168787.28757540934</v>
      </c>
      <c r="D744" s="5">
        <f t="shared" si="71"/>
        <v>0</v>
      </c>
      <c r="E744" s="4">
        <f t="shared" si="70"/>
        <v>168787.28757540934</v>
      </c>
      <c r="F744" s="5">
        <f>IF(C744=0,0,IF(I743+G744&lt;=Summary!$B$20,'Loan Sch - No Offset'!I743+G744,Summary!$B$20))</f>
        <v>628.21560806781815</v>
      </c>
      <c r="G744" s="4">
        <f>IF(E744&lt;=0,0,E744*Summary!$B$7/Summary!$B$10)</f>
        <v>129.51178412036217</v>
      </c>
      <c r="H744" s="5">
        <f t="shared" si="67"/>
        <v>498.70382394745599</v>
      </c>
      <c r="I744" s="5">
        <f t="shared" si="68"/>
        <v>168288.58375146188</v>
      </c>
    </row>
    <row r="745" spans="1:9" x14ac:dyDescent="0.25">
      <c r="A745">
        <v>741</v>
      </c>
      <c r="B745">
        <f t="shared" si="69"/>
        <v>741</v>
      </c>
      <c r="C745" s="5">
        <f t="shared" si="66"/>
        <v>168288.58375146188</v>
      </c>
      <c r="D745" s="5">
        <f t="shared" si="71"/>
        <v>0</v>
      </c>
      <c r="E745" s="4">
        <f t="shared" si="70"/>
        <v>168288.58375146188</v>
      </c>
      <c r="F745" s="5">
        <f>IF(C745=0,0,IF(I744+G745&lt;=Summary!$B$20,'Loan Sch - No Offset'!I744+G745,Summary!$B$20))</f>
        <v>628.21560806781815</v>
      </c>
      <c r="G745" s="4">
        <f>IF(E745&lt;=0,0,E745*Summary!$B$7/Summary!$B$10)</f>
        <v>129.12912484006401</v>
      </c>
      <c r="H745" s="5">
        <f t="shared" si="67"/>
        <v>499.08648322775412</v>
      </c>
      <c r="I745" s="5">
        <f t="shared" si="68"/>
        <v>167789.49726823412</v>
      </c>
    </row>
    <row r="746" spans="1:9" x14ac:dyDescent="0.25">
      <c r="A746">
        <v>742</v>
      </c>
      <c r="B746">
        <f t="shared" si="69"/>
        <v>742</v>
      </c>
      <c r="C746" s="5">
        <f t="shared" si="66"/>
        <v>167789.49726823412</v>
      </c>
      <c r="D746" s="5">
        <f t="shared" si="71"/>
        <v>0</v>
      </c>
      <c r="E746" s="4">
        <f t="shared" si="70"/>
        <v>167789.49726823412</v>
      </c>
      <c r="F746" s="5">
        <f>IF(C746=0,0,IF(I745+G746&lt;=Summary!$B$20,'Loan Sch - No Offset'!I745+G746,Summary!$B$20))</f>
        <v>628.21560806781815</v>
      </c>
      <c r="G746" s="4">
        <f>IF(E746&lt;=0,0,E746*Summary!$B$7/Summary!$B$10)</f>
        <v>128.74617194235654</v>
      </c>
      <c r="H746" s="5">
        <f t="shared" si="67"/>
        <v>499.46943612546158</v>
      </c>
      <c r="I746" s="5">
        <f t="shared" si="68"/>
        <v>167290.02783210867</v>
      </c>
    </row>
    <row r="747" spans="1:9" x14ac:dyDescent="0.25">
      <c r="A747">
        <v>743</v>
      </c>
      <c r="B747">
        <f t="shared" si="69"/>
        <v>743</v>
      </c>
      <c r="C747" s="5">
        <f t="shared" si="66"/>
        <v>167290.02783210867</v>
      </c>
      <c r="D747" s="5">
        <f t="shared" si="71"/>
        <v>0</v>
      </c>
      <c r="E747" s="4">
        <f t="shared" si="70"/>
        <v>167290.02783210867</v>
      </c>
      <c r="F747" s="5">
        <f>IF(C747=0,0,IF(I746+G747&lt;=Summary!$B$20,'Loan Sch - No Offset'!I746+G747,Summary!$B$20))</f>
        <v>628.21560806781815</v>
      </c>
      <c r="G747" s="4">
        <f>IF(E747&lt;=0,0,E747*Summary!$B$7/Summary!$B$10)</f>
        <v>128.3629252019449</v>
      </c>
      <c r="H747" s="5">
        <f t="shared" si="67"/>
        <v>499.85268286587325</v>
      </c>
      <c r="I747" s="5">
        <f t="shared" si="68"/>
        <v>166790.1751492428</v>
      </c>
    </row>
    <row r="748" spans="1:9" x14ac:dyDescent="0.25">
      <c r="A748">
        <v>744</v>
      </c>
      <c r="B748">
        <f t="shared" si="69"/>
        <v>744</v>
      </c>
      <c r="C748" s="5">
        <f t="shared" si="66"/>
        <v>166790.1751492428</v>
      </c>
      <c r="D748" s="5">
        <f t="shared" si="71"/>
        <v>0</v>
      </c>
      <c r="E748" s="4">
        <f t="shared" si="70"/>
        <v>166790.1751492428</v>
      </c>
      <c r="F748" s="5">
        <f>IF(C748=0,0,IF(I747+G748&lt;=Summary!$B$20,'Loan Sch - No Offset'!I747+G748,Summary!$B$20))</f>
        <v>628.21560806781815</v>
      </c>
      <c r="G748" s="4">
        <f>IF(E748&lt;=0,0,E748*Summary!$B$7/Summary!$B$10)</f>
        <v>127.9793843933613</v>
      </c>
      <c r="H748" s="5">
        <f t="shared" si="67"/>
        <v>500.23622367445682</v>
      </c>
      <c r="I748" s="5">
        <f t="shared" si="68"/>
        <v>166289.93892556833</v>
      </c>
    </row>
    <row r="749" spans="1:9" x14ac:dyDescent="0.25">
      <c r="A749">
        <v>745</v>
      </c>
      <c r="B749">
        <f t="shared" si="69"/>
        <v>745</v>
      </c>
      <c r="C749" s="5">
        <f t="shared" si="66"/>
        <v>166289.93892556833</v>
      </c>
      <c r="D749" s="5">
        <f t="shared" si="71"/>
        <v>0</v>
      </c>
      <c r="E749" s="4">
        <f t="shared" si="70"/>
        <v>166289.93892556833</v>
      </c>
      <c r="F749" s="5">
        <f>IF(C749=0,0,IF(I748+G749&lt;=Summary!$B$20,'Loan Sch - No Offset'!I748+G749,Summary!$B$20))</f>
        <v>628.21560806781815</v>
      </c>
      <c r="G749" s="4">
        <f>IF(E749&lt;=0,0,E749*Summary!$B$7/Summary!$B$10)</f>
        <v>127.59554929096493</v>
      </c>
      <c r="H749" s="5">
        <f t="shared" si="67"/>
        <v>500.62005877685323</v>
      </c>
      <c r="I749" s="5">
        <f t="shared" si="68"/>
        <v>165789.31886679149</v>
      </c>
    </row>
    <row r="750" spans="1:9" x14ac:dyDescent="0.25">
      <c r="A750">
        <v>746</v>
      </c>
      <c r="B750">
        <f t="shared" si="69"/>
        <v>746</v>
      </c>
      <c r="C750" s="5">
        <f t="shared" si="66"/>
        <v>165789.31886679149</v>
      </c>
      <c r="D750" s="5">
        <f t="shared" si="71"/>
        <v>0</v>
      </c>
      <c r="E750" s="4">
        <f t="shared" si="70"/>
        <v>165789.31886679149</v>
      </c>
      <c r="F750" s="5">
        <f>IF(C750=0,0,IF(I749+G750&lt;=Summary!$B$20,'Loan Sch - No Offset'!I749+G750,Summary!$B$20))</f>
        <v>628.21560806781815</v>
      </c>
      <c r="G750" s="4">
        <f>IF(E750&lt;=0,0,E750*Summary!$B$7/Summary!$B$10)</f>
        <v>127.21141966894194</v>
      </c>
      <c r="H750" s="5">
        <f t="shared" si="67"/>
        <v>501.00418839887618</v>
      </c>
      <c r="I750" s="5">
        <f t="shared" si="68"/>
        <v>165288.31467839261</v>
      </c>
    </row>
    <row r="751" spans="1:9" x14ac:dyDescent="0.25">
      <c r="A751">
        <v>747</v>
      </c>
      <c r="B751">
        <f t="shared" si="69"/>
        <v>747</v>
      </c>
      <c r="C751" s="5">
        <f t="shared" si="66"/>
        <v>165288.31467839261</v>
      </c>
      <c r="D751" s="5">
        <f t="shared" si="71"/>
        <v>0</v>
      </c>
      <c r="E751" s="4">
        <f t="shared" si="70"/>
        <v>165288.31467839261</v>
      </c>
      <c r="F751" s="5">
        <f>IF(C751=0,0,IF(I750+G751&lt;=Summary!$B$20,'Loan Sch - No Offset'!I750+G751,Summary!$B$20))</f>
        <v>628.21560806781815</v>
      </c>
      <c r="G751" s="4">
        <f>IF(E751&lt;=0,0,E751*Summary!$B$7/Summary!$B$10)</f>
        <v>126.82699530130509</v>
      </c>
      <c r="H751" s="5">
        <f t="shared" si="67"/>
        <v>501.38861276651306</v>
      </c>
      <c r="I751" s="5">
        <f t="shared" si="68"/>
        <v>164786.92606562609</v>
      </c>
    </row>
    <row r="752" spans="1:9" x14ac:dyDescent="0.25">
      <c r="A752">
        <v>748</v>
      </c>
      <c r="B752">
        <f t="shared" si="69"/>
        <v>748</v>
      </c>
      <c r="C752" s="5">
        <f t="shared" si="66"/>
        <v>164786.92606562609</v>
      </c>
      <c r="D752" s="5">
        <f t="shared" si="71"/>
        <v>0</v>
      </c>
      <c r="E752" s="4">
        <f t="shared" si="70"/>
        <v>164786.92606562609</v>
      </c>
      <c r="F752" s="5">
        <f>IF(C752=0,0,IF(I751+G752&lt;=Summary!$B$20,'Loan Sch - No Offset'!I751+G752,Summary!$B$20))</f>
        <v>628.21560806781815</v>
      </c>
      <c r="G752" s="4">
        <f>IF(E752&lt;=0,0,E752*Summary!$B$7/Summary!$B$10)</f>
        <v>126.44227596189386</v>
      </c>
      <c r="H752" s="5">
        <f t="shared" si="67"/>
        <v>501.77333210592428</v>
      </c>
      <c r="I752" s="5">
        <f t="shared" si="68"/>
        <v>164285.15273352017</v>
      </c>
    </row>
    <row r="753" spans="1:9" x14ac:dyDescent="0.25">
      <c r="A753">
        <v>749</v>
      </c>
      <c r="B753">
        <f t="shared" si="69"/>
        <v>749</v>
      </c>
      <c r="C753" s="5">
        <f t="shared" si="66"/>
        <v>164285.15273352017</v>
      </c>
      <c r="D753" s="5">
        <f t="shared" si="71"/>
        <v>0</v>
      </c>
      <c r="E753" s="4">
        <f t="shared" si="70"/>
        <v>164285.15273352017</v>
      </c>
      <c r="F753" s="5">
        <f>IF(C753=0,0,IF(I752+G753&lt;=Summary!$B$20,'Loan Sch - No Offset'!I752+G753,Summary!$B$20))</f>
        <v>628.21560806781815</v>
      </c>
      <c r="G753" s="4">
        <f>IF(E753&lt;=0,0,E753*Summary!$B$7/Summary!$B$10)</f>
        <v>126.05726142437412</v>
      </c>
      <c r="H753" s="5">
        <f t="shared" si="67"/>
        <v>502.15834664344402</v>
      </c>
      <c r="I753" s="5">
        <f t="shared" si="68"/>
        <v>163782.99438687673</v>
      </c>
    </row>
    <row r="754" spans="1:9" x14ac:dyDescent="0.25">
      <c r="A754">
        <v>750</v>
      </c>
      <c r="B754">
        <f t="shared" si="69"/>
        <v>750</v>
      </c>
      <c r="C754" s="5">
        <f t="shared" si="66"/>
        <v>163782.99438687673</v>
      </c>
      <c r="D754" s="5">
        <f t="shared" si="71"/>
        <v>0</v>
      </c>
      <c r="E754" s="4">
        <f t="shared" si="70"/>
        <v>163782.99438687673</v>
      </c>
      <c r="F754" s="5">
        <f>IF(C754=0,0,IF(I753+G754&lt;=Summary!$B$20,'Loan Sch - No Offset'!I753+G754,Summary!$B$20))</f>
        <v>628.21560806781815</v>
      </c>
      <c r="G754" s="4">
        <f>IF(E754&lt;=0,0,E754*Summary!$B$7/Summary!$B$10)</f>
        <v>125.67195146223811</v>
      </c>
      <c r="H754" s="5">
        <f t="shared" si="67"/>
        <v>502.54365660558005</v>
      </c>
      <c r="I754" s="5">
        <f t="shared" si="68"/>
        <v>163280.45073027114</v>
      </c>
    </row>
    <row r="755" spans="1:9" x14ac:dyDescent="0.25">
      <c r="A755">
        <v>751</v>
      </c>
      <c r="B755">
        <f t="shared" si="69"/>
        <v>751</v>
      </c>
      <c r="C755" s="5">
        <f t="shared" si="66"/>
        <v>163280.45073027114</v>
      </c>
      <c r="D755" s="5">
        <f t="shared" si="71"/>
        <v>0</v>
      </c>
      <c r="E755" s="4">
        <f t="shared" si="70"/>
        <v>163280.45073027114</v>
      </c>
      <c r="F755" s="5">
        <f>IF(C755=0,0,IF(I754+G755&lt;=Summary!$B$20,'Loan Sch - No Offset'!I754+G755,Summary!$B$20))</f>
        <v>628.21560806781815</v>
      </c>
      <c r="G755" s="4">
        <f>IF(E755&lt;=0,0,E755*Summary!$B$7/Summary!$B$10)</f>
        <v>125.28634584880419</v>
      </c>
      <c r="H755" s="5">
        <f t="shared" si="67"/>
        <v>502.92926221901394</v>
      </c>
      <c r="I755" s="5">
        <f t="shared" si="68"/>
        <v>162777.52146805212</v>
      </c>
    </row>
    <row r="756" spans="1:9" x14ac:dyDescent="0.25">
      <c r="A756">
        <v>752</v>
      </c>
      <c r="B756">
        <f t="shared" si="69"/>
        <v>752</v>
      </c>
      <c r="C756" s="5">
        <f t="shared" si="66"/>
        <v>162777.52146805212</v>
      </c>
      <c r="D756" s="5">
        <f t="shared" si="71"/>
        <v>0</v>
      </c>
      <c r="E756" s="4">
        <f t="shared" si="70"/>
        <v>162777.52146805212</v>
      </c>
      <c r="F756" s="5">
        <f>IF(C756=0,0,IF(I755+G756&lt;=Summary!$B$20,'Loan Sch - No Offset'!I755+G756,Summary!$B$20))</f>
        <v>628.21560806781815</v>
      </c>
      <c r="G756" s="4">
        <f>IF(E756&lt;=0,0,E756*Summary!$B$7/Summary!$B$10)</f>
        <v>124.9004443572169</v>
      </c>
      <c r="H756" s="5">
        <f t="shared" si="67"/>
        <v>503.31516371060127</v>
      </c>
      <c r="I756" s="5">
        <f t="shared" si="68"/>
        <v>162274.20630434153</v>
      </c>
    </row>
    <row r="757" spans="1:9" x14ac:dyDescent="0.25">
      <c r="A757">
        <v>753</v>
      </c>
      <c r="B757">
        <f t="shared" si="69"/>
        <v>753</v>
      </c>
      <c r="C757" s="5">
        <f t="shared" ref="C757:C820" si="72">I756</f>
        <v>162274.20630434153</v>
      </c>
      <c r="D757" s="5">
        <f t="shared" si="71"/>
        <v>0</v>
      </c>
      <c r="E757" s="4">
        <f t="shared" si="70"/>
        <v>162274.20630434153</v>
      </c>
      <c r="F757" s="5">
        <f>IF(C757=0,0,IF(I756+G757&lt;=Summary!$B$20,'Loan Sch - No Offset'!I756+G757,Summary!$B$20))</f>
        <v>628.21560806781815</v>
      </c>
      <c r="G757" s="4">
        <f>IF(E757&lt;=0,0,E757*Summary!$B$7/Summary!$B$10)</f>
        <v>124.51424676044667</v>
      </c>
      <c r="H757" s="5">
        <f t="shared" ref="H757:H820" si="73">F757-G757</f>
        <v>503.70136130737149</v>
      </c>
      <c r="I757" s="5">
        <f t="shared" ref="I757:I820" si="74">IF(ROUND(C757-H757,0)=0,0,C757-H757)</f>
        <v>161770.50494303415</v>
      </c>
    </row>
    <row r="758" spans="1:9" x14ac:dyDescent="0.25">
      <c r="A758">
        <v>754</v>
      </c>
      <c r="B758">
        <f t="shared" si="69"/>
        <v>754</v>
      </c>
      <c r="C758" s="5">
        <f t="shared" si="72"/>
        <v>161770.50494303415</v>
      </c>
      <c r="D758" s="5">
        <f t="shared" si="71"/>
        <v>0</v>
      </c>
      <c r="E758" s="4">
        <f t="shared" si="70"/>
        <v>161770.50494303415</v>
      </c>
      <c r="F758" s="5">
        <f>IF(C758=0,0,IF(I757+G758&lt;=Summary!$B$20,'Loan Sch - No Offset'!I757+G758,Summary!$B$20))</f>
        <v>628.21560806781815</v>
      </c>
      <c r="G758" s="4">
        <f>IF(E758&lt;=0,0,E758*Summary!$B$7/Summary!$B$10)</f>
        <v>124.12775283128965</v>
      </c>
      <c r="H758" s="5">
        <f t="shared" si="73"/>
        <v>504.08785523652853</v>
      </c>
      <c r="I758" s="5">
        <f t="shared" si="74"/>
        <v>161266.41708779763</v>
      </c>
    </row>
    <row r="759" spans="1:9" x14ac:dyDescent="0.25">
      <c r="A759">
        <v>755</v>
      </c>
      <c r="B759">
        <f t="shared" si="69"/>
        <v>755</v>
      </c>
      <c r="C759" s="5">
        <f t="shared" si="72"/>
        <v>161266.41708779763</v>
      </c>
      <c r="D759" s="5">
        <f t="shared" si="71"/>
        <v>0</v>
      </c>
      <c r="E759" s="4">
        <f t="shared" si="70"/>
        <v>161266.41708779763</v>
      </c>
      <c r="F759" s="5">
        <f>IF(C759=0,0,IF(I758+G759&lt;=Summary!$B$20,'Loan Sch - No Offset'!I758+G759,Summary!$B$20))</f>
        <v>628.21560806781815</v>
      </c>
      <c r="G759" s="4">
        <f>IF(E759&lt;=0,0,E759*Summary!$B$7/Summary!$B$10)</f>
        <v>123.74096234236778</v>
      </c>
      <c r="H759" s="5">
        <f t="shared" si="73"/>
        <v>504.47464572545039</v>
      </c>
      <c r="I759" s="5">
        <f t="shared" si="74"/>
        <v>160761.94244207218</v>
      </c>
    </row>
    <row r="760" spans="1:9" x14ac:dyDescent="0.25">
      <c r="A760">
        <v>756</v>
      </c>
      <c r="B760">
        <f t="shared" si="69"/>
        <v>756</v>
      </c>
      <c r="C760" s="5">
        <f t="shared" si="72"/>
        <v>160761.94244207218</v>
      </c>
      <c r="D760" s="5">
        <f t="shared" si="71"/>
        <v>0</v>
      </c>
      <c r="E760" s="4">
        <f t="shared" si="70"/>
        <v>160761.94244207218</v>
      </c>
      <c r="F760" s="5">
        <f>IF(C760=0,0,IF(I759+G760&lt;=Summary!$B$20,'Loan Sch - No Offset'!I759+G760,Summary!$B$20))</f>
        <v>628.21560806781815</v>
      </c>
      <c r="G760" s="4">
        <f>IF(E760&lt;=0,0,E760*Summary!$B$7/Summary!$B$10)</f>
        <v>123.35387506612845</v>
      </c>
      <c r="H760" s="5">
        <f t="shared" si="73"/>
        <v>504.86173300168969</v>
      </c>
      <c r="I760" s="5">
        <f t="shared" si="74"/>
        <v>160257.08070907049</v>
      </c>
    </row>
    <row r="761" spans="1:9" x14ac:dyDescent="0.25">
      <c r="A761">
        <v>757</v>
      </c>
      <c r="B761">
        <f t="shared" si="69"/>
        <v>757</v>
      </c>
      <c r="C761" s="5">
        <f t="shared" si="72"/>
        <v>160257.08070907049</v>
      </c>
      <c r="D761" s="5">
        <f t="shared" si="71"/>
        <v>0</v>
      </c>
      <c r="E761" s="4">
        <f t="shared" si="70"/>
        <v>160257.08070907049</v>
      </c>
      <c r="F761" s="5">
        <f>IF(C761=0,0,IF(I760+G761&lt;=Summary!$B$20,'Loan Sch - No Offset'!I760+G761,Summary!$B$20))</f>
        <v>628.21560806781815</v>
      </c>
      <c r="G761" s="4">
        <f>IF(E761&lt;=0,0,E761*Summary!$B$7/Summary!$B$10)</f>
        <v>122.96649077484447</v>
      </c>
      <c r="H761" s="5">
        <f t="shared" si="73"/>
        <v>505.24911729297366</v>
      </c>
      <c r="I761" s="5">
        <f t="shared" si="74"/>
        <v>159751.8315917775</v>
      </c>
    </row>
    <row r="762" spans="1:9" x14ac:dyDescent="0.25">
      <c r="A762">
        <v>758</v>
      </c>
      <c r="B762">
        <f t="shared" si="69"/>
        <v>758</v>
      </c>
      <c r="C762" s="5">
        <f t="shared" si="72"/>
        <v>159751.8315917775</v>
      </c>
      <c r="D762" s="5">
        <f t="shared" si="71"/>
        <v>0</v>
      </c>
      <c r="E762" s="4">
        <f t="shared" si="70"/>
        <v>159751.8315917775</v>
      </c>
      <c r="F762" s="5">
        <f>IF(C762=0,0,IF(I761+G762&lt;=Summary!$B$20,'Loan Sch - No Offset'!I761+G762,Summary!$B$20))</f>
        <v>628.21560806781815</v>
      </c>
      <c r="G762" s="4">
        <f>IF(E762&lt;=0,0,E762*Summary!$B$7/Summary!$B$10)</f>
        <v>122.57880924061389</v>
      </c>
      <c r="H762" s="5">
        <f t="shared" si="73"/>
        <v>505.63679882720425</v>
      </c>
      <c r="I762" s="5">
        <f t="shared" si="74"/>
        <v>159246.19479295029</v>
      </c>
    </row>
    <row r="763" spans="1:9" x14ac:dyDescent="0.25">
      <c r="A763">
        <v>759</v>
      </c>
      <c r="B763">
        <f t="shared" si="69"/>
        <v>759</v>
      </c>
      <c r="C763" s="5">
        <f t="shared" si="72"/>
        <v>159246.19479295029</v>
      </c>
      <c r="D763" s="5">
        <f t="shared" si="71"/>
        <v>0</v>
      </c>
      <c r="E763" s="4">
        <f t="shared" si="70"/>
        <v>159246.19479295029</v>
      </c>
      <c r="F763" s="5">
        <f>IF(C763=0,0,IF(I762+G763&lt;=Summary!$B$20,'Loan Sch - No Offset'!I762+G763,Summary!$B$20))</f>
        <v>628.21560806781815</v>
      </c>
      <c r="G763" s="4">
        <f>IF(E763&lt;=0,0,E763*Summary!$B$7/Summary!$B$10)</f>
        <v>122.19083023535994</v>
      </c>
      <c r="H763" s="5">
        <f t="shared" si="73"/>
        <v>506.0247778324582</v>
      </c>
      <c r="I763" s="5">
        <f t="shared" si="74"/>
        <v>158740.17001511782</v>
      </c>
    </row>
    <row r="764" spans="1:9" x14ac:dyDescent="0.25">
      <c r="A764">
        <v>760</v>
      </c>
      <c r="B764">
        <f t="shared" si="69"/>
        <v>760</v>
      </c>
      <c r="C764" s="5">
        <f t="shared" si="72"/>
        <v>158740.17001511782</v>
      </c>
      <c r="D764" s="5">
        <f t="shared" si="71"/>
        <v>0</v>
      </c>
      <c r="E764" s="4">
        <f t="shared" si="70"/>
        <v>158740.17001511782</v>
      </c>
      <c r="F764" s="5">
        <f>IF(C764=0,0,IF(I763+G764&lt;=Summary!$B$20,'Loan Sch - No Offset'!I763+G764,Summary!$B$20))</f>
        <v>628.21560806781815</v>
      </c>
      <c r="G764" s="4">
        <f>IF(E764&lt;=0,0,E764*Summary!$B$7/Summary!$B$10)</f>
        <v>121.80255353083079</v>
      </c>
      <c r="H764" s="5">
        <f t="shared" si="73"/>
        <v>506.41305453698737</v>
      </c>
      <c r="I764" s="5">
        <f t="shared" si="74"/>
        <v>158233.75696058082</v>
      </c>
    </row>
    <row r="765" spans="1:9" x14ac:dyDescent="0.25">
      <c r="A765">
        <v>761</v>
      </c>
      <c r="B765">
        <f t="shared" si="69"/>
        <v>761</v>
      </c>
      <c r="C765" s="5">
        <f t="shared" si="72"/>
        <v>158233.75696058082</v>
      </c>
      <c r="D765" s="5">
        <f t="shared" si="71"/>
        <v>0</v>
      </c>
      <c r="E765" s="4">
        <f t="shared" si="70"/>
        <v>158233.75696058082</v>
      </c>
      <c r="F765" s="5">
        <f>IF(C765=0,0,IF(I764+G765&lt;=Summary!$B$20,'Loan Sch - No Offset'!I764+G765,Summary!$B$20))</f>
        <v>628.21560806781815</v>
      </c>
      <c r="G765" s="4">
        <f>IF(E765&lt;=0,0,E765*Summary!$B$7/Summary!$B$10)</f>
        <v>121.41397889859951</v>
      </c>
      <c r="H765" s="5">
        <f t="shared" si="73"/>
        <v>506.80162916921864</v>
      </c>
      <c r="I765" s="5">
        <f t="shared" si="74"/>
        <v>157726.95533141159</v>
      </c>
    </row>
    <row r="766" spans="1:9" x14ac:dyDescent="0.25">
      <c r="A766">
        <v>762</v>
      </c>
      <c r="B766">
        <f t="shared" si="69"/>
        <v>762</v>
      </c>
      <c r="C766" s="5">
        <f t="shared" si="72"/>
        <v>157726.95533141159</v>
      </c>
      <c r="D766" s="5">
        <f t="shared" si="71"/>
        <v>0</v>
      </c>
      <c r="E766" s="4">
        <f t="shared" si="70"/>
        <v>157726.95533141159</v>
      </c>
      <c r="F766" s="5">
        <f>IF(C766=0,0,IF(I765+G766&lt;=Summary!$B$20,'Loan Sch - No Offset'!I765+G766,Summary!$B$20))</f>
        <v>628.21560806781815</v>
      </c>
      <c r="G766" s="4">
        <f>IF(E766&lt;=0,0,E766*Summary!$B$7/Summary!$B$10)</f>
        <v>121.02510611006389</v>
      </c>
      <c r="H766" s="5">
        <f t="shared" si="73"/>
        <v>507.19050195775424</v>
      </c>
      <c r="I766" s="5">
        <f t="shared" si="74"/>
        <v>157219.76482945384</v>
      </c>
    </row>
    <row r="767" spans="1:9" x14ac:dyDescent="0.25">
      <c r="A767">
        <v>763</v>
      </c>
      <c r="B767">
        <f t="shared" si="69"/>
        <v>763</v>
      </c>
      <c r="C767" s="5">
        <f t="shared" si="72"/>
        <v>157219.76482945384</v>
      </c>
      <c r="D767" s="5">
        <f t="shared" si="71"/>
        <v>0</v>
      </c>
      <c r="E767" s="4">
        <f t="shared" si="70"/>
        <v>157219.76482945384</v>
      </c>
      <c r="F767" s="5">
        <f>IF(C767=0,0,IF(I766+G767&lt;=Summary!$B$20,'Loan Sch - No Offset'!I766+G767,Summary!$B$20))</f>
        <v>628.21560806781815</v>
      </c>
      <c r="G767" s="4">
        <f>IF(E767&lt;=0,0,E767*Summary!$B$7/Summary!$B$10)</f>
        <v>120.63593493644632</v>
      </c>
      <c r="H767" s="5">
        <f t="shared" si="73"/>
        <v>507.57967313137181</v>
      </c>
      <c r="I767" s="5">
        <f t="shared" si="74"/>
        <v>156712.18515632246</v>
      </c>
    </row>
    <row r="768" spans="1:9" x14ac:dyDescent="0.25">
      <c r="A768">
        <v>764</v>
      </c>
      <c r="B768">
        <f t="shared" si="69"/>
        <v>764</v>
      </c>
      <c r="C768" s="5">
        <f t="shared" si="72"/>
        <v>156712.18515632246</v>
      </c>
      <c r="D768" s="5">
        <f t="shared" si="71"/>
        <v>0</v>
      </c>
      <c r="E768" s="4">
        <f t="shared" si="70"/>
        <v>156712.18515632246</v>
      </c>
      <c r="F768" s="5">
        <f>IF(C768=0,0,IF(I767+G768&lt;=Summary!$B$20,'Loan Sch - No Offset'!I767+G768,Summary!$B$20))</f>
        <v>628.21560806781815</v>
      </c>
      <c r="G768" s="4">
        <f>IF(E768&lt;=0,0,E768*Summary!$B$7/Summary!$B$10)</f>
        <v>120.24646514879358</v>
      </c>
      <c r="H768" s="5">
        <f t="shared" si="73"/>
        <v>507.96914291902459</v>
      </c>
      <c r="I768" s="5">
        <f t="shared" si="74"/>
        <v>156204.21601340343</v>
      </c>
    </row>
    <row r="769" spans="1:9" x14ac:dyDescent="0.25">
      <c r="A769">
        <v>765</v>
      </c>
      <c r="B769">
        <f t="shared" si="69"/>
        <v>765</v>
      </c>
      <c r="C769" s="5">
        <f t="shared" si="72"/>
        <v>156204.21601340343</v>
      </c>
      <c r="D769" s="5">
        <f t="shared" si="71"/>
        <v>0</v>
      </c>
      <c r="E769" s="4">
        <f t="shared" si="70"/>
        <v>156204.21601340343</v>
      </c>
      <c r="F769" s="5">
        <f>IF(C769=0,0,IF(I768+G769&lt;=Summary!$B$20,'Loan Sch - No Offset'!I768+G769,Summary!$B$20))</f>
        <v>628.21560806781815</v>
      </c>
      <c r="G769" s="4">
        <f>IF(E769&lt;=0,0,E769*Summary!$B$7/Summary!$B$10)</f>
        <v>119.85669651797686</v>
      </c>
      <c r="H769" s="5">
        <f t="shared" si="73"/>
        <v>508.35891154984131</v>
      </c>
      <c r="I769" s="5">
        <f t="shared" si="74"/>
        <v>155695.85710185359</v>
      </c>
    </row>
    <row r="770" spans="1:9" x14ac:dyDescent="0.25">
      <c r="A770">
        <v>766</v>
      </c>
      <c r="B770">
        <f t="shared" si="69"/>
        <v>766</v>
      </c>
      <c r="C770" s="5">
        <f t="shared" si="72"/>
        <v>155695.85710185359</v>
      </c>
      <c r="D770" s="5">
        <f t="shared" si="71"/>
        <v>0</v>
      </c>
      <c r="E770" s="4">
        <f t="shared" si="70"/>
        <v>155695.85710185359</v>
      </c>
      <c r="F770" s="5">
        <f>IF(C770=0,0,IF(I769+G770&lt;=Summary!$B$20,'Loan Sch - No Offset'!I769+G770,Summary!$B$20))</f>
        <v>628.21560806781815</v>
      </c>
      <c r="G770" s="4">
        <f>IF(E770&lt;=0,0,E770*Summary!$B$7/Summary!$B$10)</f>
        <v>119.4666288146915</v>
      </c>
      <c r="H770" s="5">
        <f t="shared" si="73"/>
        <v>508.74897925312666</v>
      </c>
      <c r="I770" s="5">
        <f t="shared" si="74"/>
        <v>155187.10812260048</v>
      </c>
    </row>
    <row r="771" spans="1:9" x14ac:dyDescent="0.25">
      <c r="A771">
        <v>767</v>
      </c>
      <c r="B771">
        <f t="shared" si="69"/>
        <v>767</v>
      </c>
      <c r="C771" s="5">
        <f t="shared" si="72"/>
        <v>155187.10812260048</v>
      </c>
      <c r="D771" s="5">
        <f t="shared" si="71"/>
        <v>0</v>
      </c>
      <c r="E771" s="4">
        <f t="shared" si="70"/>
        <v>155187.10812260048</v>
      </c>
      <c r="F771" s="5">
        <f>IF(C771=0,0,IF(I770+G771&lt;=Summary!$B$20,'Loan Sch - No Offset'!I770+G771,Summary!$B$20))</f>
        <v>628.21560806781815</v>
      </c>
      <c r="G771" s="4">
        <f>IF(E771&lt;=0,0,E771*Summary!$B$7/Summary!$B$10)</f>
        <v>119.07626180945689</v>
      </c>
      <c r="H771" s="5">
        <f t="shared" si="73"/>
        <v>509.13934625836123</v>
      </c>
      <c r="I771" s="5">
        <f t="shared" si="74"/>
        <v>154677.96877634211</v>
      </c>
    </row>
    <row r="772" spans="1:9" x14ac:dyDescent="0.25">
      <c r="A772">
        <v>768</v>
      </c>
      <c r="B772">
        <f t="shared" si="69"/>
        <v>768</v>
      </c>
      <c r="C772" s="5">
        <f t="shared" si="72"/>
        <v>154677.96877634211</v>
      </c>
      <c r="D772" s="5">
        <f t="shared" si="71"/>
        <v>0</v>
      </c>
      <c r="E772" s="4">
        <f t="shared" si="70"/>
        <v>154677.96877634211</v>
      </c>
      <c r="F772" s="5">
        <f>IF(C772=0,0,IF(I771+G772&lt;=Summary!$B$20,'Loan Sch - No Offset'!I771+G772,Summary!$B$20))</f>
        <v>628.21560806781815</v>
      </c>
      <c r="G772" s="4">
        <f>IF(E772&lt;=0,0,E772*Summary!$B$7/Summary!$B$10)</f>
        <v>118.68559527261634</v>
      </c>
      <c r="H772" s="5">
        <f t="shared" si="73"/>
        <v>509.5300127952018</v>
      </c>
      <c r="I772" s="5">
        <f t="shared" si="74"/>
        <v>154168.4387635469</v>
      </c>
    </row>
    <row r="773" spans="1:9" x14ac:dyDescent="0.25">
      <c r="A773">
        <v>769</v>
      </c>
      <c r="B773">
        <f t="shared" si="69"/>
        <v>769</v>
      </c>
      <c r="C773" s="5">
        <f t="shared" si="72"/>
        <v>154168.4387635469</v>
      </c>
      <c r="D773" s="5">
        <f t="shared" si="71"/>
        <v>0</v>
      </c>
      <c r="E773" s="4">
        <f t="shared" si="70"/>
        <v>154168.4387635469</v>
      </c>
      <c r="F773" s="5">
        <f>IF(C773=0,0,IF(I772+G773&lt;=Summary!$B$20,'Loan Sch - No Offset'!I772+G773,Summary!$B$20))</f>
        <v>628.21560806781815</v>
      </c>
      <c r="G773" s="4">
        <f>IF(E773&lt;=0,0,E773*Summary!$B$7/Summary!$B$10)</f>
        <v>118.29462897433694</v>
      </c>
      <c r="H773" s="5">
        <f t="shared" si="73"/>
        <v>509.92097909348121</v>
      </c>
      <c r="I773" s="5">
        <f t="shared" si="74"/>
        <v>153658.51778445343</v>
      </c>
    </row>
    <row r="774" spans="1:9" x14ac:dyDescent="0.25">
      <c r="A774">
        <v>770</v>
      </c>
      <c r="B774">
        <f t="shared" ref="B774:B837" si="75">IF(C774=0,0,A774)</f>
        <v>770</v>
      </c>
      <c r="C774" s="5">
        <f t="shared" si="72"/>
        <v>153658.51778445343</v>
      </c>
      <c r="D774" s="5">
        <f t="shared" si="71"/>
        <v>0</v>
      </c>
      <c r="E774" s="4">
        <f t="shared" ref="E774:E837" si="76">C774-D774</f>
        <v>153658.51778445343</v>
      </c>
      <c r="F774" s="5">
        <f>IF(C774=0,0,IF(I773+G774&lt;=Summary!$B$20,'Loan Sch - No Offset'!I773+G774,Summary!$B$20))</f>
        <v>628.21560806781815</v>
      </c>
      <c r="G774" s="4">
        <f>IF(E774&lt;=0,0,E774*Summary!$B$7/Summary!$B$10)</f>
        <v>117.90336268460945</v>
      </c>
      <c r="H774" s="5">
        <f t="shared" si="73"/>
        <v>510.31224538320873</v>
      </c>
      <c r="I774" s="5">
        <f t="shared" si="74"/>
        <v>153148.20553907022</v>
      </c>
    </row>
    <row r="775" spans="1:9" x14ac:dyDescent="0.25">
      <c r="A775">
        <v>771</v>
      </c>
      <c r="B775">
        <f t="shared" si="75"/>
        <v>771</v>
      </c>
      <c r="C775" s="5">
        <f t="shared" si="72"/>
        <v>153148.20553907022</v>
      </c>
      <c r="D775" s="5">
        <f t="shared" ref="D775:D838" si="77">IF(C775=0,0,D774)</f>
        <v>0</v>
      </c>
      <c r="E775" s="4">
        <f t="shared" si="76"/>
        <v>153148.20553907022</v>
      </c>
      <c r="F775" s="5">
        <f>IF(C775=0,0,IF(I774+G775&lt;=Summary!$B$20,'Loan Sch - No Offset'!I774+G775,Summary!$B$20))</f>
        <v>628.21560806781815</v>
      </c>
      <c r="G775" s="4">
        <f>IF(E775&lt;=0,0,E775*Summary!$B$7/Summary!$B$10)</f>
        <v>117.51179617324809</v>
      </c>
      <c r="H775" s="5">
        <f t="shared" si="73"/>
        <v>510.70381189457009</v>
      </c>
      <c r="I775" s="5">
        <f t="shared" si="74"/>
        <v>152637.50172717564</v>
      </c>
    </row>
    <row r="776" spans="1:9" x14ac:dyDescent="0.25">
      <c r="A776">
        <v>772</v>
      </c>
      <c r="B776">
        <f t="shared" si="75"/>
        <v>772</v>
      </c>
      <c r="C776" s="5">
        <f t="shared" si="72"/>
        <v>152637.50172717564</v>
      </c>
      <c r="D776" s="5">
        <f t="shared" si="77"/>
        <v>0</v>
      </c>
      <c r="E776" s="4">
        <f t="shared" si="76"/>
        <v>152637.50172717564</v>
      </c>
      <c r="F776" s="5">
        <f>IF(C776=0,0,IF(I775+G776&lt;=Summary!$B$20,'Loan Sch - No Offset'!I775+G776,Summary!$B$20))</f>
        <v>628.21560806781815</v>
      </c>
      <c r="G776" s="4">
        <f>IF(E776&lt;=0,0,E776*Summary!$B$7/Summary!$B$10)</f>
        <v>117.11992920989054</v>
      </c>
      <c r="H776" s="5">
        <f t="shared" si="73"/>
        <v>511.09567885792762</v>
      </c>
      <c r="I776" s="5">
        <f t="shared" si="74"/>
        <v>152126.4060483177</v>
      </c>
    </row>
    <row r="777" spans="1:9" x14ac:dyDescent="0.25">
      <c r="A777">
        <v>773</v>
      </c>
      <c r="B777">
        <f t="shared" si="75"/>
        <v>773</v>
      </c>
      <c r="C777" s="5">
        <f t="shared" si="72"/>
        <v>152126.4060483177</v>
      </c>
      <c r="D777" s="5">
        <f t="shared" si="77"/>
        <v>0</v>
      </c>
      <c r="E777" s="4">
        <f t="shared" si="76"/>
        <v>152126.4060483177</v>
      </c>
      <c r="F777" s="5">
        <f>IF(C777=0,0,IF(I776+G777&lt;=Summary!$B$20,'Loan Sch - No Offset'!I776+G777,Summary!$B$20))</f>
        <v>628.21560806781815</v>
      </c>
      <c r="G777" s="4">
        <f>IF(E777&lt;=0,0,E777*Summary!$B$7/Summary!$B$10)</f>
        <v>116.72776156399762</v>
      </c>
      <c r="H777" s="5">
        <f t="shared" si="73"/>
        <v>511.48784650382055</v>
      </c>
      <c r="I777" s="5">
        <f t="shared" si="74"/>
        <v>151614.91820181388</v>
      </c>
    </row>
    <row r="778" spans="1:9" x14ac:dyDescent="0.25">
      <c r="A778">
        <v>774</v>
      </c>
      <c r="B778">
        <f t="shared" si="75"/>
        <v>774</v>
      </c>
      <c r="C778" s="5">
        <f t="shared" si="72"/>
        <v>151614.91820181388</v>
      </c>
      <c r="D778" s="5">
        <f t="shared" si="77"/>
        <v>0</v>
      </c>
      <c r="E778" s="4">
        <f t="shared" si="76"/>
        <v>151614.91820181388</v>
      </c>
      <c r="F778" s="5">
        <f>IF(C778=0,0,IF(I777+G778&lt;=Summary!$B$20,'Loan Sch - No Offset'!I777+G778,Summary!$B$20))</f>
        <v>628.21560806781815</v>
      </c>
      <c r="G778" s="4">
        <f>IF(E778&lt;=0,0,E778*Summary!$B$7/Summary!$B$10)</f>
        <v>116.33529300485333</v>
      </c>
      <c r="H778" s="5">
        <f t="shared" si="73"/>
        <v>511.88031506296483</v>
      </c>
      <c r="I778" s="5">
        <f t="shared" si="74"/>
        <v>151103.03788675091</v>
      </c>
    </row>
    <row r="779" spans="1:9" x14ac:dyDescent="0.25">
      <c r="A779">
        <v>775</v>
      </c>
      <c r="B779">
        <f t="shared" si="75"/>
        <v>775</v>
      </c>
      <c r="C779" s="5">
        <f t="shared" si="72"/>
        <v>151103.03788675091</v>
      </c>
      <c r="D779" s="5">
        <f t="shared" si="77"/>
        <v>0</v>
      </c>
      <c r="E779" s="4">
        <f t="shared" si="76"/>
        <v>151103.03788675091</v>
      </c>
      <c r="F779" s="5">
        <f>IF(C779=0,0,IF(I778+G779&lt;=Summary!$B$20,'Loan Sch - No Offset'!I778+G779,Summary!$B$20))</f>
        <v>628.21560806781815</v>
      </c>
      <c r="G779" s="4">
        <f>IF(E779&lt;=0,0,E779*Summary!$B$7/Summary!$B$10)</f>
        <v>115.94252330156463</v>
      </c>
      <c r="H779" s="5">
        <f t="shared" si="73"/>
        <v>512.27308476625353</v>
      </c>
      <c r="I779" s="5">
        <f t="shared" si="74"/>
        <v>150590.76480198465</v>
      </c>
    </row>
    <row r="780" spans="1:9" x14ac:dyDescent="0.25">
      <c r="A780">
        <v>776</v>
      </c>
      <c r="B780">
        <f t="shared" si="75"/>
        <v>776</v>
      </c>
      <c r="C780" s="5">
        <f t="shared" si="72"/>
        <v>150590.76480198465</v>
      </c>
      <c r="D780" s="5">
        <f t="shared" si="77"/>
        <v>0</v>
      </c>
      <c r="E780" s="4">
        <f t="shared" si="76"/>
        <v>150590.76480198465</v>
      </c>
      <c r="F780" s="5">
        <f>IF(C780=0,0,IF(I779+G780&lt;=Summary!$B$20,'Loan Sch - No Offset'!I779+G780,Summary!$B$20))</f>
        <v>628.21560806781815</v>
      </c>
      <c r="G780" s="4">
        <f>IF(E780&lt;=0,0,E780*Summary!$B$7/Summary!$B$10)</f>
        <v>115.54945222306129</v>
      </c>
      <c r="H780" s="5">
        <f t="shared" si="73"/>
        <v>512.66615584475687</v>
      </c>
      <c r="I780" s="5">
        <f t="shared" si="74"/>
        <v>150078.0986461399</v>
      </c>
    </row>
    <row r="781" spans="1:9" x14ac:dyDescent="0.25">
      <c r="A781">
        <v>777</v>
      </c>
      <c r="B781">
        <f t="shared" si="75"/>
        <v>777</v>
      </c>
      <c r="C781" s="5">
        <f t="shared" si="72"/>
        <v>150078.0986461399</v>
      </c>
      <c r="D781" s="5">
        <f t="shared" si="77"/>
        <v>0</v>
      </c>
      <c r="E781" s="4">
        <f t="shared" si="76"/>
        <v>150078.0986461399</v>
      </c>
      <c r="F781" s="5">
        <f>IF(C781=0,0,IF(I780+G781&lt;=Summary!$B$20,'Loan Sch - No Offset'!I780+G781,Summary!$B$20))</f>
        <v>628.21560806781815</v>
      </c>
      <c r="G781" s="4">
        <f>IF(E781&lt;=0,0,E781*Summary!$B$7/Summary!$B$10)</f>
        <v>115.15607953809581</v>
      </c>
      <c r="H781" s="5">
        <f t="shared" si="73"/>
        <v>513.05952852972234</v>
      </c>
      <c r="I781" s="5">
        <f t="shared" si="74"/>
        <v>149565.03911761017</v>
      </c>
    </row>
    <row r="782" spans="1:9" x14ac:dyDescent="0.25">
      <c r="A782">
        <v>778</v>
      </c>
      <c r="B782">
        <f t="shared" si="75"/>
        <v>778</v>
      </c>
      <c r="C782" s="5">
        <f t="shared" si="72"/>
        <v>149565.03911761017</v>
      </c>
      <c r="D782" s="5">
        <f t="shared" si="77"/>
        <v>0</v>
      </c>
      <c r="E782" s="4">
        <f t="shared" si="76"/>
        <v>149565.03911761017</v>
      </c>
      <c r="F782" s="5">
        <f>IF(C782=0,0,IF(I781+G782&lt;=Summary!$B$20,'Loan Sch - No Offset'!I781+G782,Summary!$B$20))</f>
        <v>628.21560806781815</v>
      </c>
      <c r="G782" s="4">
        <f>IF(E782&lt;=0,0,E782*Summary!$B$7/Summary!$B$10)</f>
        <v>114.76240501524317</v>
      </c>
      <c r="H782" s="5">
        <f t="shared" si="73"/>
        <v>513.45320305257496</v>
      </c>
      <c r="I782" s="5">
        <f t="shared" si="74"/>
        <v>149051.5859145576</v>
      </c>
    </row>
    <row r="783" spans="1:9" x14ac:dyDescent="0.25">
      <c r="A783">
        <v>779</v>
      </c>
      <c r="B783">
        <f t="shared" si="75"/>
        <v>779</v>
      </c>
      <c r="C783" s="5">
        <f t="shared" si="72"/>
        <v>149051.5859145576</v>
      </c>
      <c r="D783" s="5">
        <f t="shared" si="77"/>
        <v>0</v>
      </c>
      <c r="E783" s="4">
        <f t="shared" si="76"/>
        <v>149051.5859145576</v>
      </c>
      <c r="F783" s="5">
        <f>IF(C783=0,0,IF(I782+G783&lt;=Summary!$B$20,'Loan Sch - No Offset'!I782+G783,Summary!$B$20))</f>
        <v>628.21560806781815</v>
      </c>
      <c r="G783" s="4">
        <f>IF(E783&lt;=0,0,E783*Summary!$B$7/Summary!$B$10)</f>
        <v>114.36842842290092</v>
      </c>
      <c r="H783" s="5">
        <f t="shared" si="73"/>
        <v>513.84717964491722</v>
      </c>
      <c r="I783" s="5">
        <f t="shared" si="74"/>
        <v>148537.73873491268</v>
      </c>
    </row>
    <row r="784" spans="1:9" x14ac:dyDescent="0.25">
      <c r="A784">
        <v>780</v>
      </c>
      <c r="B784">
        <f t="shared" si="75"/>
        <v>780</v>
      </c>
      <c r="C784" s="5">
        <f t="shared" si="72"/>
        <v>148537.73873491268</v>
      </c>
      <c r="D784" s="5">
        <f t="shared" si="77"/>
        <v>0</v>
      </c>
      <c r="E784" s="4">
        <f t="shared" si="76"/>
        <v>148537.73873491268</v>
      </c>
      <c r="F784" s="5">
        <f>IF(C784=0,0,IF(I783+G784&lt;=Summary!$B$20,'Loan Sch - No Offset'!I783+G784,Summary!$B$20))</f>
        <v>628.21560806781815</v>
      </c>
      <c r="G784" s="4">
        <f>IF(E784&lt;=0,0,E784*Summary!$B$7/Summary!$B$10)</f>
        <v>113.97414952928877</v>
      </c>
      <c r="H784" s="5">
        <f t="shared" si="73"/>
        <v>514.2414585385294</v>
      </c>
      <c r="I784" s="5">
        <f t="shared" si="74"/>
        <v>148023.49727637414</v>
      </c>
    </row>
    <row r="785" spans="1:9" x14ac:dyDescent="0.25">
      <c r="A785">
        <v>781</v>
      </c>
      <c r="B785">
        <f t="shared" si="75"/>
        <v>781</v>
      </c>
      <c r="C785" s="5">
        <f t="shared" si="72"/>
        <v>148023.49727637414</v>
      </c>
      <c r="D785" s="5">
        <f t="shared" si="77"/>
        <v>0</v>
      </c>
      <c r="E785" s="4">
        <f t="shared" si="76"/>
        <v>148023.49727637414</v>
      </c>
      <c r="F785" s="5">
        <f>IF(C785=0,0,IF(I784+G785&lt;=Summary!$B$20,'Loan Sch - No Offset'!I784+G785,Summary!$B$20))</f>
        <v>628.21560806781815</v>
      </c>
      <c r="G785" s="4">
        <f>IF(E785&lt;=0,0,E785*Summary!$B$7/Summary!$B$10)</f>
        <v>113.57956810244862</v>
      </c>
      <c r="H785" s="5">
        <f t="shared" si="73"/>
        <v>514.63603996536949</v>
      </c>
      <c r="I785" s="5">
        <f t="shared" si="74"/>
        <v>147508.86123640876</v>
      </c>
    </row>
    <row r="786" spans="1:9" x14ac:dyDescent="0.25">
      <c r="A786">
        <v>782</v>
      </c>
      <c r="B786">
        <f t="shared" si="75"/>
        <v>782</v>
      </c>
      <c r="C786" s="5">
        <f t="shared" si="72"/>
        <v>147508.86123640876</v>
      </c>
      <c r="D786" s="5">
        <f t="shared" si="77"/>
        <v>0</v>
      </c>
      <c r="E786" s="4">
        <f t="shared" si="76"/>
        <v>147508.86123640876</v>
      </c>
      <c r="F786" s="5">
        <f>IF(C786=0,0,IF(I785+G786&lt;=Summary!$B$20,'Loan Sch - No Offset'!I785+G786,Summary!$B$20))</f>
        <v>628.21560806781815</v>
      </c>
      <c r="G786" s="4">
        <f>IF(E786&lt;=0,0,E786*Summary!$B$7/Summary!$B$10)</f>
        <v>113.1846839102444</v>
      </c>
      <c r="H786" s="5">
        <f t="shared" si="73"/>
        <v>515.03092415757374</v>
      </c>
      <c r="I786" s="5">
        <f t="shared" si="74"/>
        <v>146993.8303122512</v>
      </c>
    </row>
    <row r="787" spans="1:9" x14ac:dyDescent="0.25">
      <c r="A787">
        <v>783</v>
      </c>
      <c r="B787">
        <f t="shared" si="75"/>
        <v>783</v>
      </c>
      <c r="C787" s="5">
        <f t="shared" si="72"/>
        <v>146993.8303122512</v>
      </c>
      <c r="D787" s="5">
        <f t="shared" si="77"/>
        <v>0</v>
      </c>
      <c r="E787" s="4">
        <f t="shared" si="76"/>
        <v>146993.8303122512</v>
      </c>
      <c r="F787" s="5">
        <f>IF(C787=0,0,IF(I786+G787&lt;=Summary!$B$20,'Loan Sch - No Offset'!I786+G787,Summary!$B$20))</f>
        <v>628.21560806781815</v>
      </c>
      <c r="G787" s="4">
        <f>IF(E787&lt;=0,0,E787*Summary!$B$7/Summary!$B$10)</f>
        <v>112.78949672036197</v>
      </c>
      <c r="H787" s="5">
        <f t="shared" si="73"/>
        <v>515.42611134745619</v>
      </c>
      <c r="I787" s="5">
        <f t="shared" si="74"/>
        <v>146478.40420090375</v>
      </c>
    </row>
    <row r="788" spans="1:9" x14ac:dyDescent="0.25">
      <c r="A788">
        <v>784</v>
      </c>
      <c r="B788">
        <f t="shared" si="75"/>
        <v>784</v>
      </c>
      <c r="C788" s="5">
        <f t="shared" si="72"/>
        <v>146478.40420090375</v>
      </c>
      <c r="D788" s="5">
        <f t="shared" si="77"/>
        <v>0</v>
      </c>
      <c r="E788" s="4">
        <f t="shared" si="76"/>
        <v>146478.40420090375</v>
      </c>
      <c r="F788" s="5">
        <f>IF(C788=0,0,IF(I787+G788&lt;=Summary!$B$20,'Loan Sch - No Offset'!I787+G788,Summary!$B$20))</f>
        <v>628.21560806781815</v>
      </c>
      <c r="G788" s="4">
        <f>IF(E788&lt;=0,0,E788*Summary!$B$7/Summary!$B$10)</f>
        <v>112.39400630030883</v>
      </c>
      <c r="H788" s="5">
        <f t="shared" si="73"/>
        <v>515.82160176750926</v>
      </c>
      <c r="I788" s="5">
        <f t="shared" si="74"/>
        <v>145962.58259913625</v>
      </c>
    </row>
    <row r="789" spans="1:9" x14ac:dyDescent="0.25">
      <c r="A789">
        <v>785</v>
      </c>
      <c r="B789">
        <f t="shared" si="75"/>
        <v>785</v>
      </c>
      <c r="C789" s="5">
        <f t="shared" si="72"/>
        <v>145962.58259913625</v>
      </c>
      <c r="D789" s="5">
        <f t="shared" si="77"/>
        <v>0</v>
      </c>
      <c r="E789" s="4">
        <f t="shared" si="76"/>
        <v>145962.58259913625</v>
      </c>
      <c r="F789" s="5">
        <f>IF(C789=0,0,IF(I788+G789&lt;=Summary!$B$20,'Loan Sch - No Offset'!I788+G789,Summary!$B$20))</f>
        <v>628.21560806781815</v>
      </c>
      <c r="G789" s="4">
        <f>IF(E789&lt;=0,0,E789*Summary!$B$7/Summary!$B$10)</f>
        <v>111.99821241741415</v>
      </c>
      <c r="H789" s="5">
        <f t="shared" si="73"/>
        <v>516.217395650404</v>
      </c>
      <c r="I789" s="5">
        <f t="shared" si="74"/>
        <v>145446.36520348585</v>
      </c>
    </row>
    <row r="790" spans="1:9" x14ac:dyDescent="0.25">
      <c r="A790">
        <v>786</v>
      </c>
      <c r="B790">
        <f t="shared" si="75"/>
        <v>786</v>
      </c>
      <c r="C790" s="5">
        <f t="shared" si="72"/>
        <v>145446.36520348585</v>
      </c>
      <c r="D790" s="5">
        <f t="shared" si="77"/>
        <v>0</v>
      </c>
      <c r="E790" s="4">
        <f t="shared" si="76"/>
        <v>145446.36520348585</v>
      </c>
      <c r="F790" s="5">
        <f>IF(C790=0,0,IF(I789+G790&lt;=Summary!$B$20,'Loan Sch - No Offset'!I789+G790,Summary!$B$20))</f>
        <v>628.21560806781815</v>
      </c>
      <c r="G790" s="4">
        <f>IF(E790&lt;=0,0,E790*Summary!$B$7/Summary!$B$10)</f>
        <v>111.60211483882857</v>
      </c>
      <c r="H790" s="5">
        <f t="shared" si="73"/>
        <v>516.61349322898957</v>
      </c>
      <c r="I790" s="5">
        <f t="shared" si="74"/>
        <v>144929.75171025685</v>
      </c>
    </row>
    <row r="791" spans="1:9" x14ac:dyDescent="0.25">
      <c r="A791">
        <v>787</v>
      </c>
      <c r="B791">
        <f t="shared" si="75"/>
        <v>787</v>
      </c>
      <c r="C791" s="5">
        <f t="shared" si="72"/>
        <v>144929.75171025685</v>
      </c>
      <c r="D791" s="5">
        <f t="shared" si="77"/>
        <v>0</v>
      </c>
      <c r="E791" s="4">
        <f t="shared" si="76"/>
        <v>144929.75171025685</v>
      </c>
      <c r="F791" s="5">
        <f>IF(C791=0,0,IF(I790+G791&lt;=Summary!$B$20,'Loan Sch - No Offset'!I790+G791,Summary!$B$20))</f>
        <v>628.21560806781815</v>
      </c>
      <c r="G791" s="4">
        <f>IF(E791&lt;=0,0,E791*Summary!$B$7/Summary!$B$10)</f>
        <v>111.205713331524</v>
      </c>
      <c r="H791" s="5">
        <f t="shared" si="73"/>
        <v>517.0098947362942</v>
      </c>
      <c r="I791" s="5">
        <f t="shared" si="74"/>
        <v>144412.74181552057</v>
      </c>
    </row>
    <row r="792" spans="1:9" x14ac:dyDescent="0.25">
      <c r="A792">
        <v>788</v>
      </c>
      <c r="B792">
        <f t="shared" si="75"/>
        <v>788</v>
      </c>
      <c r="C792" s="5">
        <f t="shared" si="72"/>
        <v>144412.74181552057</v>
      </c>
      <c r="D792" s="5">
        <f t="shared" si="77"/>
        <v>0</v>
      </c>
      <c r="E792" s="4">
        <f t="shared" si="76"/>
        <v>144412.74181552057</v>
      </c>
      <c r="F792" s="5">
        <f>IF(C792=0,0,IF(I791+G792&lt;=Summary!$B$20,'Loan Sch - No Offset'!I791+G792,Summary!$B$20))</f>
        <v>628.21560806781815</v>
      </c>
      <c r="G792" s="4">
        <f>IF(E792&lt;=0,0,E792*Summary!$B$7/Summary!$B$10)</f>
        <v>110.80900766229365</v>
      </c>
      <c r="H792" s="5">
        <f t="shared" si="73"/>
        <v>517.4066004055245</v>
      </c>
      <c r="I792" s="5">
        <f t="shared" si="74"/>
        <v>143895.33521511505</v>
      </c>
    </row>
    <row r="793" spans="1:9" x14ac:dyDescent="0.25">
      <c r="A793">
        <v>789</v>
      </c>
      <c r="B793">
        <f t="shared" si="75"/>
        <v>789</v>
      </c>
      <c r="C793" s="5">
        <f t="shared" si="72"/>
        <v>143895.33521511505</v>
      </c>
      <c r="D793" s="5">
        <f t="shared" si="77"/>
        <v>0</v>
      </c>
      <c r="E793" s="4">
        <f t="shared" si="76"/>
        <v>143895.33521511505</v>
      </c>
      <c r="F793" s="5">
        <f>IF(C793=0,0,IF(I792+G793&lt;=Summary!$B$20,'Loan Sch - No Offset'!I792+G793,Summary!$B$20))</f>
        <v>628.21560806781815</v>
      </c>
      <c r="G793" s="4">
        <f>IF(E793&lt;=0,0,E793*Summary!$B$7/Summary!$B$10)</f>
        <v>110.41199759775174</v>
      </c>
      <c r="H793" s="5">
        <f t="shared" si="73"/>
        <v>517.80361047006636</v>
      </c>
      <c r="I793" s="5">
        <f t="shared" si="74"/>
        <v>143377.53160464499</v>
      </c>
    </row>
    <row r="794" spans="1:9" x14ac:dyDescent="0.25">
      <c r="A794">
        <v>790</v>
      </c>
      <c r="B794">
        <f t="shared" si="75"/>
        <v>790</v>
      </c>
      <c r="C794" s="5">
        <f t="shared" si="72"/>
        <v>143377.53160464499</v>
      </c>
      <c r="D794" s="5">
        <f t="shared" si="77"/>
        <v>0</v>
      </c>
      <c r="E794" s="4">
        <f t="shared" si="76"/>
        <v>143377.53160464499</v>
      </c>
      <c r="F794" s="5">
        <f>IF(C794=0,0,IF(I793+G794&lt;=Summary!$B$20,'Loan Sch - No Offset'!I793+G794,Summary!$B$20))</f>
        <v>628.21560806781815</v>
      </c>
      <c r="G794" s="4">
        <f>IF(E794&lt;=0,0,E794*Summary!$B$7/Summary!$B$10)</f>
        <v>110.01468290433337</v>
      </c>
      <c r="H794" s="5">
        <f t="shared" si="73"/>
        <v>518.20092516348473</v>
      </c>
      <c r="I794" s="5">
        <f t="shared" si="74"/>
        <v>142859.3306794815</v>
      </c>
    </row>
    <row r="795" spans="1:9" x14ac:dyDescent="0.25">
      <c r="A795">
        <v>791</v>
      </c>
      <c r="B795">
        <f t="shared" si="75"/>
        <v>791</v>
      </c>
      <c r="C795" s="5">
        <f t="shared" si="72"/>
        <v>142859.3306794815</v>
      </c>
      <c r="D795" s="5">
        <f t="shared" si="77"/>
        <v>0</v>
      </c>
      <c r="E795" s="4">
        <f t="shared" si="76"/>
        <v>142859.3306794815</v>
      </c>
      <c r="F795" s="5">
        <f>IF(C795=0,0,IF(I794+G795&lt;=Summary!$B$20,'Loan Sch - No Offset'!I794+G795,Summary!$B$20))</f>
        <v>628.21560806781815</v>
      </c>
      <c r="G795" s="4">
        <f>IF(E795&lt;=0,0,E795*Summary!$B$7/Summary!$B$10)</f>
        <v>109.61706334829445</v>
      </c>
      <c r="H795" s="5">
        <f t="shared" si="73"/>
        <v>518.59854471952372</v>
      </c>
      <c r="I795" s="5">
        <f t="shared" si="74"/>
        <v>142340.73213476199</v>
      </c>
    </row>
    <row r="796" spans="1:9" x14ac:dyDescent="0.25">
      <c r="A796">
        <v>792</v>
      </c>
      <c r="B796">
        <f t="shared" si="75"/>
        <v>792</v>
      </c>
      <c r="C796" s="5">
        <f t="shared" si="72"/>
        <v>142340.73213476199</v>
      </c>
      <c r="D796" s="5">
        <f t="shared" si="77"/>
        <v>0</v>
      </c>
      <c r="E796" s="4">
        <f t="shared" si="76"/>
        <v>142340.73213476199</v>
      </c>
      <c r="F796" s="5">
        <f>IF(C796=0,0,IF(I795+G796&lt;=Summary!$B$20,'Loan Sch - No Offset'!I795+G796,Summary!$B$20))</f>
        <v>628.21560806781815</v>
      </c>
      <c r="G796" s="4">
        <f>IF(E796&lt;=0,0,E796*Summary!$B$7/Summary!$B$10)</f>
        <v>109.21913869571159</v>
      </c>
      <c r="H796" s="5">
        <f t="shared" si="73"/>
        <v>518.9964693721065</v>
      </c>
      <c r="I796" s="5">
        <f t="shared" si="74"/>
        <v>141821.73566538989</v>
      </c>
    </row>
    <row r="797" spans="1:9" x14ac:dyDescent="0.25">
      <c r="A797">
        <v>793</v>
      </c>
      <c r="B797">
        <f t="shared" si="75"/>
        <v>793</v>
      </c>
      <c r="C797" s="5">
        <f t="shared" si="72"/>
        <v>141821.73566538989</v>
      </c>
      <c r="D797" s="5">
        <f t="shared" si="77"/>
        <v>0</v>
      </c>
      <c r="E797" s="4">
        <f t="shared" si="76"/>
        <v>141821.73566538989</v>
      </c>
      <c r="F797" s="5">
        <f>IF(C797=0,0,IF(I796+G797&lt;=Summary!$B$20,'Loan Sch - No Offset'!I796+G797,Summary!$B$20))</f>
        <v>628.21560806781815</v>
      </c>
      <c r="G797" s="4">
        <f>IF(E797&lt;=0,0,E797*Summary!$B$7/Summary!$B$10)</f>
        <v>108.82090871248185</v>
      </c>
      <c r="H797" s="5">
        <f t="shared" si="73"/>
        <v>519.39469935533634</v>
      </c>
      <c r="I797" s="5">
        <f t="shared" si="74"/>
        <v>141302.34096603456</v>
      </c>
    </row>
    <row r="798" spans="1:9" x14ac:dyDescent="0.25">
      <c r="A798">
        <v>794</v>
      </c>
      <c r="B798">
        <f t="shared" si="75"/>
        <v>794</v>
      </c>
      <c r="C798" s="5">
        <f t="shared" si="72"/>
        <v>141302.34096603456</v>
      </c>
      <c r="D798" s="5">
        <f t="shared" si="77"/>
        <v>0</v>
      </c>
      <c r="E798" s="4">
        <f t="shared" si="76"/>
        <v>141302.34096603456</v>
      </c>
      <c r="F798" s="5">
        <f>IF(C798=0,0,IF(I797+G798&lt;=Summary!$B$20,'Loan Sch - No Offset'!I797+G798,Summary!$B$20))</f>
        <v>628.21560806781815</v>
      </c>
      <c r="G798" s="4">
        <f>IF(E798&lt;=0,0,E798*Summary!$B$7/Summary!$B$10)</f>
        <v>108.42237316432268</v>
      </c>
      <c r="H798" s="5">
        <f t="shared" si="73"/>
        <v>519.79323490349543</v>
      </c>
      <c r="I798" s="5">
        <f t="shared" si="74"/>
        <v>140782.54773113108</v>
      </c>
    </row>
    <row r="799" spans="1:9" x14ac:dyDescent="0.25">
      <c r="A799">
        <v>795</v>
      </c>
      <c r="B799">
        <f t="shared" si="75"/>
        <v>795</v>
      </c>
      <c r="C799" s="5">
        <f t="shared" si="72"/>
        <v>140782.54773113108</v>
      </c>
      <c r="D799" s="5">
        <f t="shared" si="77"/>
        <v>0</v>
      </c>
      <c r="E799" s="4">
        <f t="shared" si="76"/>
        <v>140782.54773113108</v>
      </c>
      <c r="F799" s="5">
        <f>IF(C799=0,0,IF(I798+G799&lt;=Summary!$B$20,'Loan Sch - No Offset'!I798+G799,Summary!$B$20))</f>
        <v>628.21560806781815</v>
      </c>
      <c r="G799" s="4">
        <f>IF(E799&lt;=0,0,E799*Summary!$B$7/Summary!$B$10)</f>
        <v>108.02353181677174</v>
      </c>
      <c r="H799" s="5">
        <f t="shared" si="73"/>
        <v>520.19207625104639</v>
      </c>
      <c r="I799" s="5">
        <f t="shared" si="74"/>
        <v>140262.35565488003</v>
      </c>
    </row>
    <row r="800" spans="1:9" x14ac:dyDescent="0.25">
      <c r="A800">
        <v>796</v>
      </c>
      <c r="B800">
        <f t="shared" si="75"/>
        <v>796</v>
      </c>
      <c r="C800" s="5">
        <f t="shared" si="72"/>
        <v>140262.35565488003</v>
      </c>
      <c r="D800" s="5">
        <f t="shared" si="77"/>
        <v>0</v>
      </c>
      <c r="E800" s="4">
        <f t="shared" si="76"/>
        <v>140262.35565488003</v>
      </c>
      <c r="F800" s="5">
        <f>IF(C800=0,0,IF(I799+G800&lt;=Summary!$B$20,'Loan Sch - No Offset'!I799+G800,Summary!$B$20))</f>
        <v>628.21560806781815</v>
      </c>
      <c r="G800" s="4">
        <f>IF(E800&lt;=0,0,E800*Summary!$B$7/Summary!$B$10)</f>
        <v>107.62438443518678</v>
      </c>
      <c r="H800" s="5">
        <f t="shared" si="73"/>
        <v>520.59122363263134</v>
      </c>
      <c r="I800" s="5">
        <f t="shared" si="74"/>
        <v>139741.7644312474</v>
      </c>
    </row>
    <row r="801" spans="1:9" x14ac:dyDescent="0.25">
      <c r="A801">
        <v>797</v>
      </c>
      <c r="B801">
        <f t="shared" si="75"/>
        <v>797</v>
      </c>
      <c r="C801" s="5">
        <f t="shared" si="72"/>
        <v>139741.7644312474</v>
      </c>
      <c r="D801" s="5">
        <f t="shared" si="77"/>
        <v>0</v>
      </c>
      <c r="E801" s="4">
        <f t="shared" si="76"/>
        <v>139741.7644312474</v>
      </c>
      <c r="F801" s="5">
        <f>IF(C801=0,0,IF(I800+G801&lt;=Summary!$B$20,'Loan Sch - No Offset'!I800+G801,Summary!$B$20))</f>
        <v>628.21560806781815</v>
      </c>
      <c r="G801" s="4">
        <f>IF(E801&lt;=0,0,E801*Summary!$B$7/Summary!$B$10)</f>
        <v>107.2249307847456</v>
      </c>
      <c r="H801" s="5">
        <f t="shared" si="73"/>
        <v>520.9906772830725</v>
      </c>
      <c r="I801" s="5">
        <f t="shared" si="74"/>
        <v>139220.77375396434</v>
      </c>
    </row>
    <row r="802" spans="1:9" x14ac:dyDescent="0.25">
      <c r="A802">
        <v>798</v>
      </c>
      <c r="B802">
        <f t="shared" si="75"/>
        <v>798</v>
      </c>
      <c r="C802" s="5">
        <f t="shared" si="72"/>
        <v>139220.77375396434</v>
      </c>
      <c r="D802" s="5">
        <f t="shared" si="77"/>
        <v>0</v>
      </c>
      <c r="E802" s="4">
        <f t="shared" si="76"/>
        <v>139220.77375396434</v>
      </c>
      <c r="F802" s="5">
        <f>IF(C802=0,0,IF(I801+G802&lt;=Summary!$B$20,'Loan Sch - No Offset'!I801+G802,Summary!$B$20))</f>
        <v>628.21560806781815</v>
      </c>
      <c r="G802" s="4">
        <f>IF(E802&lt;=0,0,E802*Summary!$B$7/Summary!$B$10)</f>
        <v>106.82517063044571</v>
      </c>
      <c r="H802" s="5">
        <f t="shared" si="73"/>
        <v>521.39043743737238</v>
      </c>
      <c r="I802" s="5">
        <f t="shared" si="74"/>
        <v>138699.38331652698</v>
      </c>
    </row>
    <row r="803" spans="1:9" x14ac:dyDescent="0.25">
      <c r="A803">
        <v>799</v>
      </c>
      <c r="B803">
        <f t="shared" si="75"/>
        <v>799</v>
      </c>
      <c r="C803" s="5">
        <f t="shared" si="72"/>
        <v>138699.38331652698</v>
      </c>
      <c r="D803" s="5">
        <f t="shared" si="77"/>
        <v>0</v>
      </c>
      <c r="E803" s="4">
        <f t="shared" si="76"/>
        <v>138699.38331652698</v>
      </c>
      <c r="F803" s="5">
        <f>IF(C803=0,0,IF(I802+G803&lt;=Summary!$B$20,'Loan Sch - No Offset'!I802+G803,Summary!$B$20))</f>
        <v>628.21560806781815</v>
      </c>
      <c r="G803" s="4">
        <f>IF(E803&lt;=0,0,E803*Summary!$B$7/Summary!$B$10)</f>
        <v>106.42510373710435</v>
      </c>
      <c r="H803" s="5">
        <f t="shared" si="73"/>
        <v>521.79050433071382</v>
      </c>
      <c r="I803" s="5">
        <f t="shared" si="74"/>
        <v>138177.59281219626</v>
      </c>
    </row>
    <row r="804" spans="1:9" x14ac:dyDescent="0.25">
      <c r="A804">
        <v>800</v>
      </c>
      <c r="B804">
        <f t="shared" si="75"/>
        <v>800</v>
      </c>
      <c r="C804" s="5">
        <f t="shared" si="72"/>
        <v>138177.59281219626</v>
      </c>
      <c r="D804" s="5">
        <f t="shared" si="77"/>
        <v>0</v>
      </c>
      <c r="E804" s="4">
        <f t="shared" si="76"/>
        <v>138177.59281219626</v>
      </c>
      <c r="F804" s="5">
        <f>IF(C804=0,0,IF(I803+G804&lt;=Summary!$B$20,'Loan Sch - No Offset'!I803+G804,Summary!$B$20))</f>
        <v>628.21560806781815</v>
      </c>
      <c r="G804" s="4">
        <f>IF(E804&lt;=0,0,E804*Summary!$B$7/Summary!$B$10)</f>
        <v>106.02472986935828</v>
      </c>
      <c r="H804" s="5">
        <f t="shared" si="73"/>
        <v>522.19087819845981</v>
      </c>
      <c r="I804" s="5">
        <f t="shared" si="74"/>
        <v>137655.40193399781</v>
      </c>
    </row>
    <row r="805" spans="1:9" x14ac:dyDescent="0.25">
      <c r="A805">
        <v>801</v>
      </c>
      <c r="B805">
        <f t="shared" si="75"/>
        <v>801</v>
      </c>
      <c r="C805" s="5">
        <f t="shared" si="72"/>
        <v>137655.40193399781</v>
      </c>
      <c r="D805" s="5">
        <f t="shared" si="77"/>
        <v>0</v>
      </c>
      <c r="E805" s="4">
        <f t="shared" si="76"/>
        <v>137655.40193399781</v>
      </c>
      <c r="F805" s="5">
        <f>IF(C805=0,0,IF(I804+G805&lt;=Summary!$B$20,'Loan Sch - No Offset'!I804+G805,Summary!$B$20))</f>
        <v>628.21560806781815</v>
      </c>
      <c r="G805" s="4">
        <f>IF(E805&lt;=0,0,E805*Summary!$B$7/Summary!$B$10)</f>
        <v>105.62404879166371</v>
      </c>
      <c r="H805" s="5">
        <f t="shared" si="73"/>
        <v>522.59155927615438</v>
      </c>
      <c r="I805" s="5">
        <f t="shared" si="74"/>
        <v>137132.81037472165</v>
      </c>
    </row>
    <row r="806" spans="1:9" x14ac:dyDescent="0.25">
      <c r="A806">
        <v>802</v>
      </c>
      <c r="B806">
        <f t="shared" si="75"/>
        <v>802</v>
      </c>
      <c r="C806" s="5">
        <f t="shared" si="72"/>
        <v>137132.81037472165</v>
      </c>
      <c r="D806" s="5">
        <f t="shared" si="77"/>
        <v>0</v>
      </c>
      <c r="E806" s="4">
        <f t="shared" si="76"/>
        <v>137132.81037472165</v>
      </c>
      <c r="F806" s="5">
        <f>IF(C806=0,0,IF(I805+G806&lt;=Summary!$B$20,'Loan Sch - No Offset'!I805+G806,Summary!$B$20))</f>
        <v>628.21560806781815</v>
      </c>
      <c r="G806" s="4">
        <f>IF(E806&lt;=0,0,E806*Summary!$B$7/Summary!$B$10)</f>
        <v>105.22306026829604</v>
      </c>
      <c r="H806" s="5">
        <f t="shared" si="73"/>
        <v>522.99254779952207</v>
      </c>
      <c r="I806" s="5">
        <f t="shared" si="74"/>
        <v>136609.81782692214</v>
      </c>
    </row>
    <row r="807" spans="1:9" x14ac:dyDescent="0.25">
      <c r="A807">
        <v>803</v>
      </c>
      <c r="B807">
        <f t="shared" si="75"/>
        <v>803</v>
      </c>
      <c r="C807" s="5">
        <f t="shared" si="72"/>
        <v>136609.81782692214</v>
      </c>
      <c r="D807" s="5">
        <f t="shared" si="77"/>
        <v>0</v>
      </c>
      <c r="E807" s="4">
        <f t="shared" si="76"/>
        <v>136609.81782692214</v>
      </c>
      <c r="F807" s="5">
        <f>IF(C807=0,0,IF(I806+G807&lt;=Summary!$B$20,'Loan Sch - No Offset'!I806+G807,Summary!$B$20))</f>
        <v>628.21560806781815</v>
      </c>
      <c r="G807" s="4">
        <f>IF(E807&lt;=0,0,E807*Summary!$B$7/Summary!$B$10)</f>
        <v>104.82176406334987</v>
      </c>
      <c r="H807" s="5">
        <f t="shared" si="73"/>
        <v>523.39384400446829</v>
      </c>
      <c r="I807" s="5">
        <f t="shared" si="74"/>
        <v>136086.42398291768</v>
      </c>
    </row>
    <row r="808" spans="1:9" x14ac:dyDescent="0.25">
      <c r="A808">
        <v>804</v>
      </c>
      <c r="B808">
        <f t="shared" si="75"/>
        <v>804</v>
      </c>
      <c r="C808" s="5">
        <f t="shared" si="72"/>
        <v>136086.42398291768</v>
      </c>
      <c r="D808" s="5">
        <f t="shared" si="77"/>
        <v>0</v>
      </c>
      <c r="E808" s="4">
        <f t="shared" si="76"/>
        <v>136086.42398291768</v>
      </c>
      <c r="F808" s="5">
        <f>IF(C808=0,0,IF(I807+G808&lt;=Summary!$B$20,'Loan Sch - No Offset'!I807+G808,Summary!$B$20))</f>
        <v>628.21560806781815</v>
      </c>
      <c r="G808" s="4">
        <f>IF(E808&lt;=0,0,E808*Summary!$B$7/Summary!$B$10)</f>
        <v>104.42015994073876</v>
      </c>
      <c r="H808" s="5">
        <f t="shared" si="73"/>
        <v>523.79544812707945</v>
      </c>
      <c r="I808" s="5">
        <f t="shared" si="74"/>
        <v>135562.62853479059</v>
      </c>
    </row>
    <row r="809" spans="1:9" x14ac:dyDescent="0.25">
      <c r="A809">
        <v>805</v>
      </c>
      <c r="B809">
        <f t="shared" si="75"/>
        <v>805</v>
      </c>
      <c r="C809" s="5">
        <f t="shared" si="72"/>
        <v>135562.62853479059</v>
      </c>
      <c r="D809" s="5">
        <f t="shared" si="77"/>
        <v>0</v>
      </c>
      <c r="E809" s="4">
        <f t="shared" si="76"/>
        <v>135562.62853479059</v>
      </c>
      <c r="F809" s="5">
        <f>IF(C809=0,0,IF(I808+G809&lt;=Summary!$B$20,'Loan Sch - No Offset'!I808+G809,Summary!$B$20))</f>
        <v>628.21560806781815</v>
      </c>
      <c r="G809" s="4">
        <f>IF(E809&lt;=0,0,E809*Summary!$B$7/Summary!$B$10)</f>
        <v>104.01824766419509</v>
      </c>
      <c r="H809" s="5">
        <f t="shared" si="73"/>
        <v>524.19736040362307</v>
      </c>
      <c r="I809" s="5">
        <f t="shared" si="74"/>
        <v>135038.43117438696</v>
      </c>
    </row>
    <row r="810" spans="1:9" x14ac:dyDescent="0.25">
      <c r="A810">
        <v>806</v>
      </c>
      <c r="B810">
        <f t="shared" si="75"/>
        <v>806</v>
      </c>
      <c r="C810" s="5">
        <f t="shared" si="72"/>
        <v>135038.43117438696</v>
      </c>
      <c r="D810" s="5">
        <f t="shared" si="77"/>
        <v>0</v>
      </c>
      <c r="E810" s="4">
        <f t="shared" si="76"/>
        <v>135038.43117438696</v>
      </c>
      <c r="F810" s="5">
        <f>IF(C810=0,0,IF(I809+G810&lt;=Summary!$B$20,'Loan Sch - No Offset'!I809+G810,Summary!$B$20))</f>
        <v>628.21560806781815</v>
      </c>
      <c r="G810" s="4">
        <f>IF(E810&lt;=0,0,E810*Summary!$B$7/Summary!$B$10)</f>
        <v>103.61602699726998</v>
      </c>
      <c r="H810" s="5">
        <f t="shared" si="73"/>
        <v>524.5995810705482</v>
      </c>
      <c r="I810" s="5">
        <f t="shared" si="74"/>
        <v>134513.83159331643</v>
      </c>
    </row>
    <row r="811" spans="1:9" x14ac:dyDescent="0.25">
      <c r="A811">
        <v>807</v>
      </c>
      <c r="B811">
        <f t="shared" si="75"/>
        <v>807</v>
      </c>
      <c r="C811" s="5">
        <f t="shared" si="72"/>
        <v>134513.83159331643</v>
      </c>
      <c r="D811" s="5">
        <f t="shared" si="77"/>
        <v>0</v>
      </c>
      <c r="E811" s="4">
        <f t="shared" si="76"/>
        <v>134513.83159331643</v>
      </c>
      <c r="F811" s="5">
        <f>IF(C811=0,0,IF(I810+G811&lt;=Summary!$B$20,'Loan Sch - No Offset'!I810+G811,Summary!$B$20))</f>
        <v>628.21560806781815</v>
      </c>
      <c r="G811" s="4">
        <f>IF(E811&lt;=0,0,E811*Summary!$B$7/Summary!$B$10)</f>
        <v>103.21349770333316</v>
      </c>
      <c r="H811" s="5">
        <f t="shared" si="73"/>
        <v>525.00211036448502</v>
      </c>
      <c r="I811" s="5">
        <f t="shared" si="74"/>
        <v>133988.82948295193</v>
      </c>
    </row>
    <row r="812" spans="1:9" x14ac:dyDescent="0.25">
      <c r="A812">
        <v>808</v>
      </c>
      <c r="B812">
        <f t="shared" si="75"/>
        <v>808</v>
      </c>
      <c r="C812" s="5">
        <f t="shared" si="72"/>
        <v>133988.82948295193</v>
      </c>
      <c r="D812" s="5">
        <f t="shared" si="77"/>
        <v>0</v>
      </c>
      <c r="E812" s="4">
        <f t="shared" si="76"/>
        <v>133988.82948295193</v>
      </c>
      <c r="F812" s="5">
        <f>IF(C812=0,0,IF(I811+G812&lt;=Summary!$B$20,'Loan Sch - No Offset'!I811+G812,Summary!$B$20))</f>
        <v>628.21560806781815</v>
      </c>
      <c r="G812" s="4">
        <f>IF(E812&lt;=0,0,E812*Summary!$B$7/Summary!$B$10)</f>
        <v>102.81065954557273</v>
      </c>
      <c r="H812" s="5">
        <f t="shared" si="73"/>
        <v>525.40494852224538</v>
      </c>
      <c r="I812" s="5">
        <f t="shared" si="74"/>
        <v>133463.42453442968</v>
      </c>
    </row>
    <row r="813" spans="1:9" x14ac:dyDescent="0.25">
      <c r="A813">
        <v>809</v>
      </c>
      <c r="B813">
        <f t="shared" si="75"/>
        <v>809</v>
      </c>
      <c r="C813" s="5">
        <f t="shared" si="72"/>
        <v>133463.42453442968</v>
      </c>
      <c r="D813" s="5">
        <f t="shared" si="77"/>
        <v>0</v>
      </c>
      <c r="E813" s="4">
        <f t="shared" si="76"/>
        <v>133463.42453442968</v>
      </c>
      <c r="F813" s="5">
        <f>IF(C813=0,0,IF(I812+G813&lt;=Summary!$B$20,'Loan Sch - No Offset'!I812+G813,Summary!$B$20))</f>
        <v>628.21560806781815</v>
      </c>
      <c r="G813" s="4">
        <f>IF(E813&lt;=0,0,E813*Summary!$B$7/Summary!$B$10)</f>
        <v>102.40751228699507</v>
      </c>
      <c r="H813" s="5">
        <f t="shared" si="73"/>
        <v>525.80809578082312</v>
      </c>
      <c r="I813" s="5">
        <f t="shared" si="74"/>
        <v>132937.61643864887</v>
      </c>
    </row>
    <row r="814" spans="1:9" x14ac:dyDescent="0.25">
      <c r="A814">
        <v>810</v>
      </c>
      <c r="B814">
        <f t="shared" si="75"/>
        <v>810</v>
      </c>
      <c r="C814" s="5">
        <f t="shared" si="72"/>
        <v>132937.61643864887</v>
      </c>
      <c r="D814" s="5">
        <f t="shared" si="77"/>
        <v>0</v>
      </c>
      <c r="E814" s="4">
        <f t="shared" si="76"/>
        <v>132937.61643864887</v>
      </c>
      <c r="F814" s="5">
        <f>IF(C814=0,0,IF(I813+G814&lt;=Summary!$B$20,'Loan Sch - No Offset'!I813+G814,Summary!$B$20))</f>
        <v>628.21560806781815</v>
      </c>
      <c r="G814" s="4">
        <f>IF(E814&lt;=0,0,E814*Summary!$B$7/Summary!$B$10)</f>
        <v>102.00405569042481</v>
      </c>
      <c r="H814" s="5">
        <f t="shared" si="73"/>
        <v>526.21155237739333</v>
      </c>
      <c r="I814" s="5">
        <f t="shared" si="74"/>
        <v>132411.40488627148</v>
      </c>
    </row>
    <row r="815" spans="1:9" x14ac:dyDescent="0.25">
      <c r="A815">
        <v>811</v>
      </c>
      <c r="B815">
        <f t="shared" si="75"/>
        <v>811</v>
      </c>
      <c r="C815" s="5">
        <f t="shared" si="72"/>
        <v>132411.40488627148</v>
      </c>
      <c r="D815" s="5">
        <f t="shared" si="77"/>
        <v>0</v>
      </c>
      <c r="E815" s="4">
        <f t="shared" si="76"/>
        <v>132411.40488627148</v>
      </c>
      <c r="F815" s="5">
        <f>IF(C815=0,0,IF(I814+G815&lt;=Summary!$B$20,'Loan Sch - No Offset'!I814+G815,Summary!$B$20))</f>
        <v>628.21560806781815</v>
      </c>
      <c r="G815" s="4">
        <f>IF(E815&lt;=0,0,E815*Summary!$B$7/Summary!$B$10)</f>
        <v>101.60028951850447</v>
      </c>
      <c r="H815" s="5">
        <f t="shared" si="73"/>
        <v>526.61531854931366</v>
      </c>
      <c r="I815" s="5">
        <f t="shared" si="74"/>
        <v>131884.78956772218</v>
      </c>
    </row>
    <row r="816" spans="1:9" x14ac:dyDescent="0.25">
      <c r="A816">
        <v>812</v>
      </c>
      <c r="B816">
        <f t="shared" si="75"/>
        <v>812</v>
      </c>
      <c r="C816" s="5">
        <f t="shared" si="72"/>
        <v>131884.78956772218</v>
      </c>
      <c r="D816" s="5">
        <f t="shared" si="77"/>
        <v>0</v>
      </c>
      <c r="E816" s="4">
        <f t="shared" si="76"/>
        <v>131884.78956772218</v>
      </c>
      <c r="F816" s="5">
        <f>IF(C816=0,0,IF(I815+G816&lt;=Summary!$B$20,'Loan Sch - No Offset'!I815+G816,Summary!$B$20))</f>
        <v>628.21560806781815</v>
      </c>
      <c r="G816" s="4">
        <f>IF(E816&lt;=0,0,E816*Summary!$B$7/Summary!$B$10)</f>
        <v>101.19621353369452</v>
      </c>
      <c r="H816" s="5">
        <f t="shared" si="73"/>
        <v>527.01939453412365</v>
      </c>
      <c r="I816" s="5">
        <f t="shared" si="74"/>
        <v>131357.77017318807</v>
      </c>
    </row>
    <row r="817" spans="1:9" x14ac:dyDescent="0.25">
      <c r="A817">
        <v>813</v>
      </c>
      <c r="B817">
        <f t="shared" si="75"/>
        <v>813</v>
      </c>
      <c r="C817" s="5">
        <f t="shared" si="72"/>
        <v>131357.77017318807</v>
      </c>
      <c r="D817" s="5">
        <f t="shared" si="77"/>
        <v>0</v>
      </c>
      <c r="E817" s="4">
        <f t="shared" si="76"/>
        <v>131357.77017318807</v>
      </c>
      <c r="F817" s="5">
        <f>IF(C817=0,0,IF(I816+G817&lt;=Summary!$B$20,'Loan Sch - No Offset'!I816+G817,Summary!$B$20))</f>
        <v>628.21560806781815</v>
      </c>
      <c r="G817" s="4">
        <f>IF(E817&lt;=0,0,E817*Summary!$B$7/Summary!$B$10)</f>
        <v>100.79182749827314</v>
      </c>
      <c r="H817" s="5">
        <f t="shared" si="73"/>
        <v>527.42378056954499</v>
      </c>
      <c r="I817" s="5">
        <f t="shared" si="74"/>
        <v>130830.34639261852</v>
      </c>
    </row>
    <row r="818" spans="1:9" x14ac:dyDescent="0.25">
      <c r="A818">
        <v>814</v>
      </c>
      <c r="B818">
        <f t="shared" si="75"/>
        <v>814</v>
      </c>
      <c r="C818" s="5">
        <f t="shared" si="72"/>
        <v>130830.34639261852</v>
      </c>
      <c r="D818" s="5">
        <f t="shared" si="77"/>
        <v>0</v>
      </c>
      <c r="E818" s="4">
        <f t="shared" si="76"/>
        <v>130830.34639261852</v>
      </c>
      <c r="F818" s="5">
        <f>IF(C818=0,0,IF(I817+G818&lt;=Summary!$B$20,'Loan Sch - No Offset'!I817+G818,Summary!$B$20))</f>
        <v>628.21560806781815</v>
      </c>
      <c r="G818" s="4">
        <f>IF(E818&lt;=0,0,E818*Summary!$B$7/Summary!$B$10)</f>
        <v>100.38713117433613</v>
      </c>
      <c r="H818" s="5">
        <f t="shared" si="73"/>
        <v>527.82847689348205</v>
      </c>
      <c r="I818" s="5">
        <f t="shared" si="74"/>
        <v>130302.51791572504</v>
      </c>
    </row>
    <row r="819" spans="1:9" x14ac:dyDescent="0.25">
      <c r="A819">
        <v>815</v>
      </c>
      <c r="B819">
        <f t="shared" si="75"/>
        <v>815</v>
      </c>
      <c r="C819" s="5">
        <f t="shared" si="72"/>
        <v>130302.51791572504</v>
      </c>
      <c r="D819" s="5">
        <f t="shared" si="77"/>
        <v>0</v>
      </c>
      <c r="E819" s="4">
        <f t="shared" si="76"/>
        <v>130302.51791572504</v>
      </c>
      <c r="F819" s="5">
        <f>IF(C819=0,0,IF(I818+G819&lt;=Summary!$B$20,'Loan Sch - No Offset'!I818+G819,Summary!$B$20))</f>
        <v>628.21560806781815</v>
      </c>
      <c r="G819" s="4">
        <f>IF(E819&lt;=0,0,E819*Summary!$B$7/Summary!$B$10)</f>
        <v>99.982124323796697</v>
      </c>
      <c r="H819" s="5">
        <f t="shared" si="73"/>
        <v>528.23348374402144</v>
      </c>
      <c r="I819" s="5">
        <f t="shared" si="74"/>
        <v>129774.28443198101</v>
      </c>
    </row>
    <row r="820" spans="1:9" x14ac:dyDescent="0.25">
      <c r="A820">
        <v>816</v>
      </c>
      <c r="B820">
        <f t="shared" si="75"/>
        <v>816</v>
      </c>
      <c r="C820" s="5">
        <f t="shared" si="72"/>
        <v>129774.28443198101</v>
      </c>
      <c r="D820" s="5">
        <f t="shared" si="77"/>
        <v>0</v>
      </c>
      <c r="E820" s="4">
        <f t="shared" si="76"/>
        <v>129774.28443198101</v>
      </c>
      <c r="F820" s="5">
        <f>IF(C820=0,0,IF(I819+G820&lt;=Summary!$B$20,'Loan Sch - No Offset'!I819+G820,Summary!$B$20))</f>
        <v>628.21560806781815</v>
      </c>
      <c r="G820" s="4">
        <f>IF(E820&lt;=0,0,E820*Summary!$B$7/Summary!$B$10)</f>
        <v>99.576806708385433</v>
      </c>
      <c r="H820" s="5">
        <f t="shared" si="73"/>
        <v>528.6388013594327</v>
      </c>
      <c r="I820" s="5">
        <f t="shared" si="74"/>
        <v>129245.64563062158</v>
      </c>
    </row>
    <row r="821" spans="1:9" x14ac:dyDescent="0.25">
      <c r="A821">
        <v>817</v>
      </c>
      <c r="B821">
        <f t="shared" si="75"/>
        <v>817</v>
      </c>
      <c r="C821" s="5">
        <f t="shared" ref="C821:C884" si="78">I820</f>
        <v>129245.64563062158</v>
      </c>
      <c r="D821" s="5">
        <f t="shared" si="77"/>
        <v>0</v>
      </c>
      <c r="E821" s="4">
        <f t="shared" si="76"/>
        <v>129245.64563062158</v>
      </c>
      <c r="F821" s="5">
        <f>IF(C821=0,0,IF(I820+G821&lt;=Summary!$B$20,'Loan Sch - No Offset'!I820+G821,Summary!$B$20))</f>
        <v>628.21560806781815</v>
      </c>
      <c r="G821" s="4">
        <f>IF(E821&lt;=0,0,E821*Summary!$B$7/Summary!$B$10)</f>
        <v>99.171178089650013</v>
      </c>
      <c r="H821" s="5">
        <f t="shared" ref="H821:H884" si="79">F821-G821</f>
        <v>529.04442997816818</v>
      </c>
      <c r="I821" s="5">
        <f t="shared" ref="I821:I884" si="80">IF(ROUND(C821-H821,0)=0,0,C821-H821)</f>
        <v>128716.60120064342</v>
      </c>
    </row>
    <row r="822" spans="1:9" x14ac:dyDescent="0.25">
      <c r="A822">
        <v>818</v>
      </c>
      <c r="B822">
        <f t="shared" si="75"/>
        <v>818</v>
      </c>
      <c r="C822" s="5">
        <f t="shared" si="78"/>
        <v>128716.60120064342</v>
      </c>
      <c r="D822" s="5">
        <f t="shared" si="77"/>
        <v>0</v>
      </c>
      <c r="E822" s="4">
        <f t="shared" si="76"/>
        <v>128716.60120064342</v>
      </c>
      <c r="F822" s="5">
        <f>IF(C822=0,0,IF(I821+G822&lt;=Summary!$B$20,'Loan Sch - No Offset'!I821+G822,Summary!$B$20))</f>
        <v>628.21560806781815</v>
      </c>
      <c r="G822" s="4">
        <f>IF(E822&lt;=0,0,E822*Summary!$B$7/Summary!$B$10)</f>
        <v>98.765238228955241</v>
      </c>
      <c r="H822" s="5">
        <f t="shared" si="79"/>
        <v>529.45036983886291</v>
      </c>
      <c r="I822" s="5">
        <f t="shared" si="80"/>
        <v>128187.15083080456</v>
      </c>
    </row>
    <row r="823" spans="1:9" x14ac:dyDescent="0.25">
      <c r="A823">
        <v>819</v>
      </c>
      <c r="B823">
        <f t="shared" si="75"/>
        <v>819</v>
      </c>
      <c r="C823" s="5">
        <f t="shared" si="78"/>
        <v>128187.15083080456</v>
      </c>
      <c r="D823" s="5">
        <f t="shared" si="77"/>
        <v>0</v>
      </c>
      <c r="E823" s="4">
        <f t="shared" si="76"/>
        <v>128187.15083080456</v>
      </c>
      <c r="F823" s="5">
        <f>IF(C823=0,0,IF(I822+G823&lt;=Summary!$B$20,'Loan Sch - No Offset'!I822+G823,Summary!$B$20))</f>
        <v>628.21560806781815</v>
      </c>
      <c r="G823" s="4">
        <f>IF(E823&lt;=0,0,E823*Summary!$B$7/Summary!$B$10)</f>
        <v>98.358986887482715</v>
      </c>
      <c r="H823" s="5">
        <f t="shared" si="79"/>
        <v>529.85662118033542</v>
      </c>
      <c r="I823" s="5">
        <f t="shared" si="80"/>
        <v>127657.29420962422</v>
      </c>
    </row>
    <row r="824" spans="1:9" x14ac:dyDescent="0.25">
      <c r="A824">
        <v>820</v>
      </c>
      <c r="B824">
        <f t="shared" si="75"/>
        <v>820</v>
      </c>
      <c r="C824" s="5">
        <f t="shared" si="78"/>
        <v>127657.29420962422</v>
      </c>
      <c r="D824" s="5">
        <f t="shared" si="77"/>
        <v>0</v>
      </c>
      <c r="E824" s="4">
        <f t="shared" si="76"/>
        <v>127657.29420962422</v>
      </c>
      <c r="F824" s="5">
        <f>IF(C824=0,0,IF(I823+G824&lt;=Summary!$B$20,'Loan Sch - No Offset'!I823+G824,Summary!$B$20))</f>
        <v>628.21560806781815</v>
      </c>
      <c r="G824" s="4">
        <f>IF(E824&lt;=0,0,E824*Summary!$B$7/Summary!$B$10)</f>
        <v>97.952423826230884</v>
      </c>
      <c r="H824" s="5">
        <f t="shared" si="79"/>
        <v>530.26318424158728</v>
      </c>
      <c r="I824" s="5">
        <f t="shared" si="80"/>
        <v>127127.03102538263</v>
      </c>
    </row>
    <row r="825" spans="1:9" x14ac:dyDescent="0.25">
      <c r="A825">
        <v>821</v>
      </c>
      <c r="B825">
        <f t="shared" si="75"/>
        <v>821</v>
      </c>
      <c r="C825" s="5">
        <f t="shared" si="78"/>
        <v>127127.03102538263</v>
      </c>
      <c r="D825" s="5">
        <f t="shared" si="77"/>
        <v>0</v>
      </c>
      <c r="E825" s="4">
        <f t="shared" si="76"/>
        <v>127127.03102538263</v>
      </c>
      <c r="F825" s="5">
        <f>IF(C825=0,0,IF(I824+G825&lt;=Summary!$B$20,'Loan Sch - No Offset'!I824+G825,Summary!$B$20))</f>
        <v>628.21560806781815</v>
      </c>
      <c r="G825" s="4">
        <f>IF(E825&lt;=0,0,E825*Summary!$B$7/Summary!$B$10)</f>
        <v>97.545548806014736</v>
      </c>
      <c r="H825" s="5">
        <f t="shared" si="79"/>
        <v>530.67005926180343</v>
      </c>
      <c r="I825" s="5">
        <f t="shared" si="80"/>
        <v>126596.36096612083</v>
      </c>
    </row>
    <row r="826" spans="1:9" x14ac:dyDescent="0.25">
      <c r="A826">
        <v>822</v>
      </c>
      <c r="B826">
        <f t="shared" si="75"/>
        <v>822</v>
      </c>
      <c r="C826" s="5">
        <f t="shared" si="78"/>
        <v>126596.36096612083</v>
      </c>
      <c r="D826" s="5">
        <f t="shared" si="77"/>
        <v>0</v>
      </c>
      <c r="E826" s="4">
        <f t="shared" si="76"/>
        <v>126596.36096612083</v>
      </c>
      <c r="F826" s="5">
        <f>IF(C826=0,0,IF(I825+G826&lt;=Summary!$B$20,'Loan Sch - No Offset'!I825+G826,Summary!$B$20))</f>
        <v>628.21560806781815</v>
      </c>
      <c r="G826" s="4">
        <f>IF(E826&lt;=0,0,E826*Summary!$B$7/Summary!$B$10)</f>
        <v>97.138361587465781</v>
      </c>
      <c r="H826" s="5">
        <f t="shared" si="79"/>
        <v>531.07724648035241</v>
      </c>
      <c r="I826" s="5">
        <f t="shared" si="80"/>
        <v>126065.28371964047</v>
      </c>
    </row>
    <row r="827" spans="1:9" x14ac:dyDescent="0.25">
      <c r="A827">
        <v>823</v>
      </c>
      <c r="B827">
        <f t="shared" si="75"/>
        <v>823</v>
      </c>
      <c r="C827" s="5">
        <f t="shared" si="78"/>
        <v>126065.28371964047</v>
      </c>
      <c r="D827" s="5">
        <f t="shared" si="77"/>
        <v>0</v>
      </c>
      <c r="E827" s="4">
        <f t="shared" si="76"/>
        <v>126065.28371964047</v>
      </c>
      <c r="F827" s="5">
        <f>IF(C827=0,0,IF(I826+G827&lt;=Summary!$B$20,'Loan Sch - No Offset'!I826+G827,Summary!$B$20))</f>
        <v>628.21560806781815</v>
      </c>
      <c r="G827" s="4">
        <f>IF(E827&lt;=0,0,E827*Summary!$B$7/Summary!$B$10)</f>
        <v>96.730861931031825</v>
      </c>
      <c r="H827" s="5">
        <f t="shared" si="79"/>
        <v>531.48474613678627</v>
      </c>
      <c r="I827" s="5">
        <f t="shared" si="80"/>
        <v>125533.79897350368</v>
      </c>
    </row>
    <row r="828" spans="1:9" x14ac:dyDescent="0.25">
      <c r="A828">
        <v>824</v>
      </c>
      <c r="B828">
        <f t="shared" si="75"/>
        <v>824</v>
      </c>
      <c r="C828" s="5">
        <f t="shared" si="78"/>
        <v>125533.79897350368</v>
      </c>
      <c r="D828" s="5">
        <f t="shared" si="77"/>
        <v>0</v>
      </c>
      <c r="E828" s="4">
        <f t="shared" si="76"/>
        <v>125533.79897350368</v>
      </c>
      <c r="F828" s="5">
        <f>IF(C828=0,0,IF(I827+G828&lt;=Summary!$B$20,'Loan Sch - No Offset'!I827+G828,Summary!$B$20))</f>
        <v>628.21560806781815</v>
      </c>
      <c r="G828" s="4">
        <f>IF(E828&lt;=0,0,E828*Summary!$B$7/Summary!$B$10)</f>
        <v>96.323049596976858</v>
      </c>
      <c r="H828" s="5">
        <f t="shared" si="79"/>
        <v>531.89255847084132</v>
      </c>
      <c r="I828" s="5">
        <f t="shared" si="80"/>
        <v>125001.90641503283</v>
      </c>
    </row>
    <row r="829" spans="1:9" x14ac:dyDescent="0.25">
      <c r="A829">
        <v>825</v>
      </c>
      <c r="B829">
        <f t="shared" si="75"/>
        <v>825</v>
      </c>
      <c r="C829" s="5">
        <f t="shared" si="78"/>
        <v>125001.90641503283</v>
      </c>
      <c r="D829" s="5">
        <f t="shared" si="77"/>
        <v>0</v>
      </c>
      <c r="E829" s="4">
        <f t="shared" si="76"/>
        <v>125001.90641503283</v>
      </c>
      <c r="F829" s="5">
        <f>IF(C829=0,0,IF(I828+G829&lt;=Summary!$B$20,'Loan Sch - No Offset'!I828+G829,Summary!$B$20))</f>
        <v>628.21560806781815</v>
      </c>
      <c r="G829" s="4">
        <f>IF(E829&lt;=0,0,E829*Summary!$B$7/Summary!$B$10)</f>
        <v>95.914924345380967</v>
      </c>
      <c r="H829" s="5">
        <f t="shared" si="79"/>
        <v>532.30068372243716</v>
      </c>
      <c r="I829" s="5">
        <f t="shared" si="80"/>
        <v>124469.6057313104</v>
      </c>
    </row>
    <row r="830" spans="1:9" x14ac:dyDescent="0.25">
      <c r="A830">
        <v>826</v>
      </c>
      <c r="B830">
        <f t="shared" si="75"/>
        <v>826</v>
      </c>
      <c r="C830" s="5">
        <f t="shared" si="78"/>
        <v>124469.6057313104</v>
      </c>
      <c r="D830" s="5">
        <f t="shared" si="77"/>
        <v>0</v>
      </c>
      <c r="E830" s="4">
        <f t="shared" si="76"/>
        <v>124469.6057313104</v>
      </c>
      <c r="F830" s="5">
        <f>IF(C830=0,0,IF(I829+G830&lt;=Summary!$B$20,'Loan Sch - No Offset'!I829+G830,Summary!$B$20))</f>
        <v>628.21560806781815</v>
      </c>
      <c r="G830" s="4">
        <f>IF(E830&lt;=0,0,E830*Summary!$B$7/Summary!$B$10)</f>
        <v>95.506485936140081</v>
      </c>
      <c r="H830" s="5">
        <f t="shared" si="79"/>
        <v>532.7091221316781</v>
      </c>
      <c r="I830" s="5">
        <f t="shared" si="80"/>
        <v>123936.89660917872</v>
      </c>
    </row>
    <row r="831" spans="1:9" x14ac:dyDescent="0.25">
      <c r="A831">
        <v>827</v>
      </c>
      <c r="B831">
        <f t="shared" si="75"/>
        <v>827</v>
      </c>
      <c r="C831" s="5">
        <f t="shared" si="78"/>
        <v>123936.89660917872</v>
      </c>
      <c r="D831" s="5">
        <f t="shared" si="77"/>
        <v>0</v>
      </c>
      <c r="E831" s="4">
        <f t="shared" si="76"/>
        <v>123936.89660917872</v>
      </c>
      <c r="F831" s="5">
        <f>IF(C831=0,0,IF(I830+G831&lt;=Summary!$B$20,'Loan Sch - No Offset'!I830+G831,Summary!$B$20))</f>
        <v>628.21560806781815</v>
      </c>
      <c r="G831" s="4">
        <f>IF(E831&lt;=0,0,E831*Summary!$B$7/Summary!$B$10)</f>
        <v>95.097734128965968</v>
      </c>
      <c r="H831" s="5">
        <f t="shared" si="79"/>
        <v>533.1178739388522</v>
      </c>
      <c r="I831" s="5">
        <f t="shared" si="80"/>
        <v>123403.77873523986</v>
      </c>
    </row>
    <row r="832" spans="1:9" x14ac:dyDescent="0.25">
      <c r="A832">
        <v>828</v>
      </c>
      <c r="B832">
        <f t="shared" si="75"/>
        <v>828</v>
      </c>
      <c r="C832" s="5">
        <f t="shared" si="78"/>
        <v>123403.77873523986</v>
      </c>
      <c r="D832" s="5">
        <f t="shared" si="77"/>
        <v>0</v>
      </c>
      <c r="E832" s="4">
        <f t="shared" si="76"/>
        <v>123403.77873523986</v>
      </c>
      <c r="F832" s="5">
        <f>IF(C832=0,0,IF(I831+G832&lt;=Summary!$B$20,'Loan Sch - No Offset'!I831+G832,Summary!$B$20))</f>
        <v>628.21560806781815</v>
      </c>
      <c r="G832" s="4">
        <f>IF(E832&lt;=0,0,E832*Summary!$B$7/Summary!$B$10)</f>
        <v>94.68866868338597</v>
      </c>
      <c r="H832" s="5">
        <f t="shared" si="79"/>
        <v>533.52693938443213</v>
      </c>
      <c r="I832" s="5">
        <f t="shared" si="80"/>
        <v>122870.25179585542</v>
      </c>
    </row>
    <row r="833" spans="1:9" x14ac:dyDescent="0.25">
      <c r="A833">
        <v>829</v>
      </c>
      <c r="B833">
        <f t="shared" si="75"/>
        <v>829</v>
      </c>
      <c r="C833" s="5">
        <f t="shared" si="78"/>
        <v>122870.25179585542</v>
      </c>
      <c r="D833" s="5">
        <f t="shared" si="77"/>
        <v>0</v>
      </c>
      <c r="E833" s="4">
        <f t="shared" si="76"/>
        <v>122870.25179585542</v>
      </c>
      <c r="F833" s="5">
        <f>IF(C833=0,0,IF(I832+G833&lt;=Summary!$B$20,'Loan Sch - No Offset'!I832+G833,Summary!$B$20))</f>
        <v>628.21560806781815</v>
      </c>
      <c r="G833" s="4">
        <f>IF(E833&lt;=0,0,E833*Summary!$B$7/Summary!$B$10)</f>
        <v>94.279289358742901</v>
      </c>
      <c r="H833" s="5">
        <f t="shared" si="79"/>
        <v>533.93631870907529</v>
      </c>
      <c r="I833" s="5">
        <f t="shared" si="80"/>
        <v>122336.31547714635</v>
      </c>
    </row>
    <row r="834" spans="1:9" x14ac:dyDescent="0.25">
      <c r="A834">
        <v>830</v>
      </c>
      <c r="B834">
        <f t="shared" si="75"/>
        <v>830</v>
      </c>
      <c r="C834" s="5">
        <f t="shared" si="78"/>
        <v>122336.31547714635</v>
      </c>
      <c r="D834" s="5">
        <f t="shared" si="77"/>
        <v>0</v>
      </c>
      <c r="E834" s="4">
        <f t="shared" si="76"/>
        <v>122336.31547714635</v>
      </c>
      <c r="F834" s="5">
        <f>IF(C834=0,0,IF(I833+G834&lt;=Summary!$B$20,'Loan Sch - No Offset'!I833+G834,Summary!$B$20))</f>
        <v>628.21560806781815</v>
      </c>
      <c r="G834" s="4">
        <f>IF(E834&lt;=0,0,E834*Summary!$B$7/Summary!$B$10)</f>
        <v>93.869595914194988</v>
      </c>
      <c r="H834" s="5">
        <f t="shared" si="79"/>
        <v>534.34601215362318</v>
      </c>
      <c r="I834" s="5">
        <f t="shared" si="80"/>
        <v>121801.96946499273</v>
      </c>
    </row>
    <row r="835" spans="1:9" x14ac:dyDescent="0.25">
      <c r="A835">
        <v>831</v>
      </c>
      <c r="B835">
        <f t="shared" si="75"/>
        <v>831</v>
      </c>
      <c r="C835" s="5">
        <f t="shared" si="78"/>
        <v>121801.96946499273</v>
      </c>
      <c r="D835" s="5">
        <f t="shared" si="77"/>
        <v>0</v>
      </c>
      <c r="E835" s="4">
        <f t="shared" si="76"/>
        <v>121801.96946499273</v>
      </c>
      <c r="F835" s="5">
        <f>IF(C835=0,0,IF(I834+G835&lt;=Summary!$B$20,'Loan Sch - No Offset'!I834+G835,Summary!$B$20))</f>
        <v>628.21560806781815</v>
      </c>
      <c r="G835" s="4">
        <f>IF(E835&lt;=0,0,E835*Summary!$B$7/Summary!$B$10)</f>
        <v>93.459588108715565</v>
      </c>
      <c r="H835" s="5">
        <f t="shared" si="79"/>
        <v>534.75601995910256</v>
      </c>
      <c r="I835" s="5">
        <f t="shared" si="80"/>
        <v>121267.21344503362</v>
      </c>
    </row>
    <row r="836" spans="1:9" x14ac:dyDescent="0.25">
      <c r="A836">
        <v>832</v>
      </c>
      <c r="B836">
        <f t="shared" si="75"/>
        <v>832</v>
      </c>
      <c r="C836" s="5">
        <f t="shared" si="78"/>
        <v>121267.21344503362</v>
      </c>
      <c r="D836" s="5">
        <f t="shared" si="77"/>
        <v>0</v>
      </c>
      <c r="E836" s="4">
        <f t="shared" si="76"/>
        <v>121267.21344503362</v>
      </c>
      <c r="F836" s="5">
        <f>IF(C836=0,0,IF(I835+G836&lt;=Summary!$B$20,'Loan Sch - No Offset'!I835+G836,Summary!$B$20))</f>
        <v>628.21560806781815</v>
      </c>
      <c r="G836" s="4">
        <f>IF(E836&lt;=0,0,E836*Summary!$B$7/Summary!$B$10)</f>
        <v>93.049265701093105</v>
      </c>
      <c r="H836" s="5">
        <f t="shared" si="79"/>
        <v>535.16634236672508</v>
      </c>
      <c r="I836" s="5">
        <f t="shared" si="80"/>
        <v>120732.0471026669</v>
      </c>
    </row>
    <row r="837" spans="1:9" x14ac:dyDescent="0.25">
      <c r="A837">
        <v>833</v>
      </c>
      <c r="B837">
        <f t="shared" si="75"/>
        <v>833</v>
      </c>
      <c r="C837" s="5">
        <f t="shared" si="78"/>
        <v>120732.0471026669</v>
      </c>
      <c r="D837" s="5">
        <f t="shared" si="77"/>
        <v>0</v>
      </c>
      <c r="E837" s="4">
        <f t="shared" si="76"/>
        <v>120732.0471026669</v>
      </c>
      <c r="F837" s="5">
        <f>IF(C837=0,0,IF(I836+G837&lt;=Summary!$B$20,'Loan Sch - No Offset'!I836+G837,Summary!$B$20))</f>
        <v>628.21560806781815</v>
      </c>
      <c r="G837" s="4">
        <f>IF(E837&lt;=0,0,E837*Summary!$B$7/Summary!$B$10)</f>
        <v>92.638628449930948</v>
      </c>
      <c r="H837" s="5">
        <f t="shared" si="79"/>
        <v>535.57697961788722</v>
      </c>
      <c r="I837" s="5">
        <f t="shared" si="80"/>
        <v>120196.470123049</v>
      </c>
    </row>
    <row r="838" spans="1:9" x14ac:dyDescent="0.25">
      <c r="A838">
        <v>834</v>
      </c>
      <c r="B838">
        <f t="shared" ref="B838:B901" si="81">IF(C838=0,0,A838)</f>
        <v>834</v>
      </c>
      <c r="C838" s="5">
        <f t="shared" si="78"/>
        <v>120196.470123049</v>
      </c>
      <c r="D838" s="5">
        <f t="shared" si="77"/>
        <v>0</v>
      </c>
      <c r="E838" s="4">
        <f t="shared" ref="E838:E901" si="82">C838-D838</f>
        <v>120196.470123049</v>
      </c>
      <c r="F838" s="5">
        <f>IF(C838=0,0,IF(I837+G838&lt;=Summary!$B$20,'Loan Sch - No Offset'!I837+G838,Summary!$B$20))</f>
        <v>628.21560806781815</v>
      </c>
      <c r="G838" s="4">
        <f>IF(E838&lt;=0,0,E838*Summary!$B$7/Summary!$B$10)</f>
        <v>92.22767611364722</v>
      </c>
      <c r="H838" s="5">
        <f t="shared" si="79"/>
        <v>535.9879319541709</v>
      </c>
      <c r="I838" s="5">
        <f t="shared" si="80"/>
        <v>119660.48219109484</v>
      </c>
    </row>
    <row r="839" spans="1:9" x14ac:dyDescent="0.25">
      <c r="A839">
        <v>835</v>
      </c>
      <c r="B839">
        <f t="shared" si="81"/>
        <v>835</v>
      </c>
      <c r="C839" s="5">
        <f t="shared" si="78"/>
        <v>119660.48219109484</v>
      </c>
      <c r="D839" s="5">
        <f t="shared" ref="D839:D902" si="83">IF(C839=0,0,D838)</f>
        <v>0</v>
      </c>
      <c r="E839" s="4">
        <f t="shared" si="82"/>
        <v>119660.48219109484</v>
      </c>
      <c r="F839" s="5">
        <f>IF(C839=0,0,IF(I838+G839&lt;=Summary!$B$20,'Loan Sch - No Offset'!I838+G839,Summary!$B$20))</f>
        <v>628.21560806781815</v>
      </c>
      <c r="G839" s="4">
        <f>IF(E839&lt;=0,0,E839*Summary!$B$7/Summary!$B$10)</f>
        <v>91.816408450474682</v>
      </c>
      <c r="H839" s="5">
        <f t="shared" si="79"/>
        <v>536.39919961734347</v>
      </c>
      <c r="I839" s="5">
        <f t="shared" si="80"/>
        <v>119124.08299147749</v>
      </c>
    </row>
    <row r="840" spans="1:9" x14ac:dyDescent="0.25">
      <c r="A840">
        <v>836</v>
      </c>
      <c r="B840">
        <f t="shared" si="81"/>
        <v>836</v>
      </c>
      <c r="C840" s="5">
        <f t="shared" si="78"/>
        <v>119124.08299147749</v>
      </c>
      <c r="D840" s="5">
        <f t="shared" si="83"/>
        <v>0</v>
      </c>
      <c r="E840" s="4">
        <f t="shared" si="82"/>
        <v>119124.08299147749</v>
      </c>
      <c r="F840" s="5">
        <f>IF(C840=0,0,IF(I839+G840&lt;=Summary!$B$20,'Loan Sch - No Offset'!I839+G840,Summary!$B$20))</f>
        <v>628.21560806781815</v>
      </c>
      <c r="G840" s="4">
        <f>IF(E840&lt;=0,0,E840*Summary!$B$7/Summary!$B$10)</f>
        <v>91.404825218460616</v>
      </c>
      <c r="H840" s="5">
        <f t="shared" si="79"/>
        <v>536.81078284935757</v>
      </c>
      <c r="I840" s="5">
        <f t="shared" si="80"/>
        <v>118587.27220862814</v>
      </c>
    </row>
    <row r="841" spans="1:9" x14ac:dyDescent="0.25">
      <c r="A841">
        <v>837</v>
      </c>
      <c r="B841">
        <f t="shared" si="81"/>
        <v>837</v>
      </c>
      <c r="C841" s="5">
        <f t="shared" si="78"/>
        <v>118587.27220862814</v>
      </c>
      <c r="D841" s="5">
        <f t="shared" si="83"/>
        <v>0</v>
      </c>
      <c r="E841" s="4">
        <f t="shared" si="82"/>
        <v>118587.27220862814</v>
      </c>
      <c r="F841" s="5">
        <f>IF(C841=0,0,IF(I840+G841&lt;=Summary!$B$20,'Loan Sch - No Offset'!I840+G841,Summary!$B$20))</f>
        <v>628.21560806781815</v>
      </c>
      <c r="G841" s="4">
        <f>IF(E841&lt;=0,0,E841*Summary!$B$7/Summary!$B$10)</f>
        <v>90.992926175466593</v>
      </c>
      <c r="H841" s="5">
        <f t="shared" si="79"/>
        <v>537.2226818923516</v>
      </c>
      <c r="I841" s="5">
        <f t="shared" si="80"/>
        <v>118050.04952673579</v>
      </c>
    </row>
    <row r="842" spans="1:9" x14ac:dyDescent="0.25">
      <c r="A842">
        <v>838</v>
      </c>
      <c r="B842">
        <f t="shared" si="81"/>
        <v>838</v>
      </c>
      <c r="C842" s="5">
        <f t="shared" si="78"/>
        <v>118050.04952673579</v>
      </c>
      <c r="D842" s="5">
        <f t="shared" si="83"/>
        <v>0</v>
      </c>
      <c r="E842" s="4">
        <f t="shared" si="82"/>
        <v>118050.04952673579</v>
      </c>
      <c r="F842" s="5">
        <f>IF(C842=0,0,IF(I841+G842&lt;=Summary!$B$20,'Loan Sch - No Offset'!I841+G842,Summary!$B$20))</f>
        <v>628.21560806781815</v>
      </c>
      <c r="G842" s="4">
        <f>IF(E842&lt;=0,0,E842*Summary!$B$7/Summary!$B$10)</f>
        <v>90.58071107916841</v>
      </c>
      <c r="H842" s="5">
        <f t="shared" si="79"/>
        <v>537.63489698864976</v>
      </c>
      <c r="I842" s="5">
        <f t="shared" si="80"/>
        <v>117512.41462974715</v>
      </c>
    </row>
    <row r="843" spans="1:9" x14ac:dyDescent="0.25">
      <c r="A843">
        <v>839</v>
      </c>
      <c r="B843">
        <f t="shared" si="81"/>
        <v>839</v>
      </c>
      <c r="C843" s="5">
        <f t="shared" si="78"/>
        <v>117512.41462974715</v>
      </c>
      <c r="D843" s="5">
        <f t="shared" si="83"/>
        <v>0</v>
      </c>
      <c r="E843" s="4">
        <f t="shared" si="82"/>
        <v>117512.41462974715</v>
      </c>
      <c r="F843" s="5">
        <f>IF(C843=0,0,IF(I842+G843&lt;=Summary!$B$20,'Loan Sch - No Offset'!I842+G843,Summary!$B$20))</f>
        <v>628.21560806781815</v>
      </c>
      <c r="G843" s="4">
        <f>IF(E843&lt;=0,0,E843*Summary!$B$7/Summary!$B$10)</f>
        <v>90.168179687055968</v>
      </c>
      <c r="H843" s="5">
        <f t="shared" si="79"/>
        <v>538.0474283807622</v>
      </c>
      <c r="I843" s="5">
        <f t="shared" si="80"/>
        <v>116974.36720136639</v>
      </c>
    </row>
    <row r="844" spans="1:9" x14ac:dyDescent="0.25">
      <c r="A844">
        <v>840</v>
      </c>
      <c r="B844">
        <f t="shared" si="81"/>
        <v>840</v>
      </c>
      <c r="C844" s="5">
        <f t="shared" si="78"/>
        <v>116974.36720136639</v>
      </c>
      <c r="D844" s="5">
        <f t="shared" si="83"/>
        <v>0</v>
      </c>
      <c r="E844" s="4">
        <f t="shared" si="82"/>
        <v>116974.36720136639</v>
      </c>
      <c r="F844" s="5">
        <f>IF(C844=0,0,IF(I843+G844&lt;=Summary!$B$20,'Loan Sch - No Offset'!I843+G844,Summary!$B$20))</f>
        <v>628.21560806781815</v>
      </c>
      <c r="G844" s="4">
        <f>IF(E844&lt;=0,0,E844*Summary!$B$7/Summary!$B$10)</f>
        <v>89.755331756433051</v>
      </c>
      <c r="H844" s="5">
        <f t="shared" si="79"/>
        <v>538.46027631138509</v>
      </c>
      <c r="I844" s="5">
        <f t="shared" si="80"/>
        <v>116435.90692505501</v>
      </c>
    </row>
    <row r="845" spans="1:9" x14ac:dyDescent="0.25">
      <c r="A845">
        <v>841</v>
      </c>
      <c r="B845">
        <f t="shared" si="81"/>
        <v>841</v>
      </c>
      <c r="C845" s="5">
        <f t="shared" si="78"/>
        <v>116435.90692505501</v>
      </c>
      <c r="D845" s="5">
        <f t="shared" si="83"/>
        <v>0</v>
      </c>
      <c r="E845" s="4">
        <f t="shared" si="82"/>
        <v>116435.90692505501</v>
      </c>
      <c r="F845" s="5">
        <f>IF(C845=0,0,IF(I844+G845&lt;=Summary!$B$20,'Loan Sch - No Offset'!I844+G845,Summary!$B$20))</f>
        <v>628.21560806781815</v>
      </c>
      <c r="G845" s="4">
        <f>IF(E845&lt;=0,0,E845*Summary!$B$7/Summary!$B$10)</f>
        <v>89.342167044417209</v>
      </c>
      <c r="H845" s="5">
        <f t="shared" si="79"/>
        <v>538.87344102340091</v>
      </c>
      <c r="I845" s="5">
        <f t="shared" si="80"/>
        <v>115897.03348403161</v>
      </c>
    </row>
    <row r="846" spans="1:9" x14ac:dyDescent="0.25">
      <c r="A846">
        <v>842</v>
      </c>
      <c r="B846">
        <f t="shared" si="81"/>
        <v>842</v>
      </c>
      <c r="C846" s="5">
        <f t="shared" si="78"/>
        <v>115897.03348403161</v>
      </c>
      <c r="D846" s="5">
        <f t="shared" si="83"/>
        <v>0</v>
      </c>
      <c r="E846" s="4">
        <f t="shared" si="82"/>
        <v>115897.03348403161</v>
      </c>
      <c r="F846" s="5">
        <f>IF(C846=0,0,IF(I845+G846&lt;=Summary!$B$20,'Loan Sch - No Offset'!I845+G846,Summary!$B$20))</f>
        <v>628.21560806781815</v>
      </c>
      <c r="G846" s="4">
        <f>IF(E846&lt;=0,0,E846*Summary!$B$7/Summary!$B$10)</f>
        <v>88.928685307939631</v>
      </c>
      <c r="H846" s="5">
        <f t="shared" si="79"/>
        <v>539.28692275987851</v>
      </c>
      <c r="I846" s="5">
        <f t="shared" si="80"/>
        <v>115357.74656127172</v>
      </c>
    </row>
    <row r="847" spans="1:9" x14ac:dyDescent="0.25">
      <c r="A847">
        <v>843</v>
      </c>
      <c r="B847">
        <f t="shared" si="81"/>
        <v>843</v>
      </c>
      <c r="C847" s="5">
        <f t="shared" si="78"/>
        <v>115357.74656127172</v>
      </c>
      <c r="D847" s="5">
        <f t="shared" si="83"/>
        <v>0</v>
      </c>
      <c r="E847" s="4">
        <f t="shared" si="82"/>
        <v>115357.74656127172</v>
      </c>
      <c r="F847" s="5">
        <f>IF(C847=0,0,IF(I846+G847&lt;=Summary!$B$20,'Loan Sch - No Offset'!I846+G847,Summary!$B$20))</f>
        <v>628.21560806781815</v>
      </c>
      <c r="G847" s="4">
        <f>IF(E847&lt;=0,0,E847*Summary!$B$7/Summary!$B$10)</f>
        <v>88.51488630374503</v>
      </c>
      <c r="H847" s="5">
        <f t="shared" si="79"/>
        <v>539.70072176407314</v>
      </c>
      <c r="I847" s="5">
        <f t="shared" si="80"/>
        <v>114818.04583950764</v>
      </c>
    </row>
    <row r="848" spans="1:9" x14ac:dyDescent="0.25">
      <c r="A848">
        <v>844</v>
      </c>
      <c r="B848">
        <f t="shared" si="81"/>
        <v>844</v>
      </c>
      <c r="C848" s="5">
        <f t="shared" si="78"/>
        <v>114818.04583950764</v>
      </c>
      <c r="D848" s="5">
        <f t="shared" si="83"/>
        <v>0</v>
      </c>
      <c r="E848" s="4">
        <f t="shared" si="82"/>
        <v>114818.04583950764</v>
      </c>
      <c r="F848" s="5">
        <f>IF(C848=0,0,IF(I847+G848&lt;=Summary!$B$20,'Loan Sch - No Offset'!I847+G848,Summary!$B$20))</f>
        <v>628.21560806781815</v>
      </c>
      <c r="G848" s="4">
        <f>IF(E848&lt;=0,0,E848*Summary!$B$7/Summary!$B$10)</f>
        <v>88.100769788391432</v>
      </c>
      <c r="H848" s="5">
        <f t="shared" si="79"/>
        <v>540.11483827942675</v>
      </c>
      <c r="I848" s="5">
        <f t="shared" si="80"/>
        <v>114277.93100122822</v>
      </c>
    </row>
    <row r="849" spans="1:9" x14ac:dyDescent="0.25">
      <c r="A849">
        <v>845</v>
      </c>
      <c r="B849">
        <f t="shared" si="81"/>
        <v>845</v>
      </c>
      <c r="C849" s="5">
        <f t="shared" si="78"/>
        <v>114277.93100122822</v>
      </c>
      <c r="D849" s="5">
        <f t="shared" si="83"/>
        <v>0</v>
      </c>
      <c r="E849" s="4">
        <f t="shared" si="82"/>
        <v>114277.93100122822</v>
      </c>
      <c r="F849" s="5">
        <f>IF(C849=0,0,IF(I848+G849&lt;=Summary!$B$20,'Loan Sch - No Offset'!I848+G849,Summary!$B$20))</f>
        <v>628.21560806781815</v>
      </c>
      <c r="G849" s="4">
        <f>IF(E849&lt;=0,0,E849*Summary!$B$7/Summary!$B$10)</f>
        <v>87.686335518250118</v>
      </c>
      <c r="H849" s="5">
        <f t="shared" si="79"/>
        <v>540.52927254956808</v>
      </c>
      <c r="I849" s="5">
        <f t="shared" si="80"/>
        <v>113737.40172867865</v>
      </c>
    </row>
    <row r="850" spans="1:9" x14ac:dyDescent="0.25">
      <c r="A850">
        <v>846</v>
      </c>
      <c r="B850">
        <f t="shared" si="81"/>
        <v>846</v>
      </c>
      <c r="C850" s="5">
        <f t="shared" si="78"/>
        <v>113737.40172867865</v>
      </c>
      <c r="D850" s="5">
        <f t="shared" si="83"/>
        <v>0</v>
      </c>
      <c r="E850" s="4">
        <f t="shared" si="82"/>
        <v>113737.40172867865</v>
      </c>
      <c r="F850" s="5">
        <f>IF(C850=0,0,IF(I849+G850&lt;=Summary!$B$20,'Loan Sch - No Offset'!I849+G850,Summary!$B$20))</f>
        <v>628.21560806781815</v>
      </c>
      <c r="G850" s="4">
        <f>IF(E850&lt;=0,0,E850*Summary!$B$7/Summary!$B$10)</f>
        <v>87.271583249505355</v>
      </c>
      <c r="H850" s="5">
        <f t="shared" si="79"/>
        <v>540.94402481831276</v>
      </c>
      <c r="I850" s="5">
        <f t="shared" si="80"/>
        <v>113196.45770386035</v>
      </c>
    </row>
    <row r="851" spans="1:9" x14ac:dyDescent="0.25">
      <c r="A851">
        <v>847</v>
      </c>
      <c r="B851">
        <f t="shared" si="81"/>
        <v>847</v>
      </c>
      <c r="C851" s="5">
        <f t="shared" si="78"/>
        <v>113196.45770386035</v>
      </c>
      <c r="D851" s="5">
        <f t="shared" si="83"/>
        <v>0</v>
      </c>
      <c r="E851" s="4">
        <f t="shared" si="82"/>
        <v>113196.45770386035</v>
      </c>
      <c r="F851" s="5">
        <f>IF(C851=0,0,IF(I850+G851&lt;=Summary!$B$20,'Loan Sch - No Offset'!I850+G851,Summary!$B$20))</f>
        <v>628.21560806781815</v>
      </c>
      <c r="G851" s="4">
        <f>IF(E851&lt;=0,0,E851*Summary!$B$7/Summary!$B$10)</f>
        <v>86.856512738154379</v>
      </c>
      <c r="H851" s="5">
        <f t="shared" si="79"/>
        <v>541.35909532966377</v>
      </c>
      <c r="I851" s="5">
        <f t="shared" si="80"/>
        <v>112655.09860853068</v>
      </c>
    </row>
    <row r="852" spans="1:9" x14ac:dyDescent="0.25">
      <c r="A852">
        <v>848</v>
      </c>
      <c r="B852">
        <f t="shared" si="81"/>
        <v>848</v>
      </c>
      <c r="C852" s="5">
        <f t="shared" si="78"/>
        <v>112655.09860853068</v>
      </c>
      <c r="D852" s="5">
        <f t="shared" si="83"/>
        <v>0</v>
      </c>
      <c r="E852" s="4">
        <f t="shared" si="82"/>
        <v>112655.09860853068</v>
      </c>
      <c r="F852" s="5">
        <f>IF(C852=0,0,IF(I851+G852&lt;=Summary!$B$20,'Loan Sch - No Offset'!I851+G852,Summary!$B$20))</f>
        <v>628.21560806781815</v>
      </c>
      <c r="G852" s="4">
        <f>IF(E852&lt;=0,0,E852*Summary!$B$7/Summary!$B$10)</f>
        <v>86.441123740007185</v>
      </c>
      <c r="H852" s="5">
        <f t="shared" si="79"/>
        <v>541.77448432781102</v>
      </c>
      <c r="I852" s="5">
        <f t="shared" si="80"/>
        <v>112113.32412420287</v>
      </c>
    </row>
    <row r="853" spans="1:9" x14ac:dyDescent="0.25">
      <c r="A853">
        <v>849</v>
      </c>
      <c r="B853">
        <f t="shared" si="81"/>
        <v>849</v>
      </c>
      <c r="C853" s="5">
        <f t="shared" si="78"/>
        <v>112113.32412420287</v>
      </c>
      <c r="D853" s="5">
        <f t="shared" si="83"/>
        <v>0</v>
      </c>
      <c r="E853" s="4">
        <f t="shared" si="82"/>
        <v>112113.32412420287</v>
      </c>
      <c r="F853" s="5">
        <f>IF(C853=0,0,IF(I852+G853&lt;=Summary!$B$20,'Loan Sch - No Offset'!I852+G853,Summary!$B$20))</f>
        <v>628.21560806781815</v>
      </c>
      <c r="G853" s="4">
        <f>IF(E853&lt;=0,0,E853*Summary!$B$7/Summary!$B$10)</f>
        <v>86.025416010686428</v>
      </c>
      <c r="H853" s="5">
        <f t="shared" si="79"/>
        <v>542.19019205713175</v>
      </c>
      <c r="I853" s="5">
        <f t="shared" si="80"/>
        <v>111571.13393214575</v>
      </c>
    </row>
    <row r="854" spans="1:9" x14ac:dyDescent="0.25">
      <c r="A854">
        <v>850</v>
      </c>
      <c r="B854">
        <f t="shared" si="81"/>
        <v>850</v>
      </c>
      <c r="C854" s="5">
        <f t="shared" si="78"/>
        <v>111571.13393214575</v>
      </c>
      <c r="D854" s="5">
        <f t="shared" si="83"/>
        <v>0</v>
      </c>
      <c r="E854" s="4">
        <f t="shared" si="82"/>
        <v>111571.13393214575</v>
      </c>
      <c r="F854" s="5">
        <f>IF(C854=0,0,IF(I853+G854&lt;=Summary!$B$20,'Loan Sch - No Offset'!I853+G854,Summary!$B$20))</f>
        <v>628.21560806781815</v>
      </c>
      <c r="G854" s="4">
        <f>IF(E854&lt;=0,0,E854*Summary!$B$7/Summary!$B$10)</f>
        <v>85.609389305627218</v>
      </c>
      <c r="H854" s="5">
        <f t="shared" si="79"/>
        <v>542.60621876219091</v>
      </c>
      <c r="I854" s="5">
        <f t="shared" si="80"/>
        <v>111028.52771338356</v>
      </c>
    </row>
    <row r="855" spans="1:9" x14ac:dyDescent="0.25">
      <c r="A855">
        <v>851</v>
      </c>
      <c r="B855">
        <f t="shared" si="81"/>
        <v>851</v>
      </c>
      <c r="C855" s="5">
        <f t="shared" si="78"/>
        <v>111028.52771338356</v>
      </c>
      <c r="D855" s="5">
        <f t="shared" si="83"/>
        <v>0</v>
      </c>
      <c r="E855" s="4">
        <f t="shared" si="82"/>
        <v>111028.52771338356</v>
      </c>
      <c r="F855" s="5">
        <f>IF(C855=0,0,IF(I854+G855&lt;=Summary!$B$20,'Loan Sch - No Offset'!I854+G855,Summary!$B$20))</f>
        <v>628.21560806781815</v>
      </c>
      <c r="G855" s="4">
        <f>IF(E855&lt;=0,0,E855*Summary!$B$7/Summary!$B$10)</f>
        <v>85.193043380077</v>
      </c>
      <c r="H855" s="5">
        <f t="shared" si="79"/>
        <v>543.02256468774112</v>
      </c>
      <c r="I855" s="5">
        <f t="shared" si="80"/>
        <v>110485.50514869583</v>
      </c>
    </row>
    <row r="856" spans="1:9" x14ac:dyDescent="0.25">
      <c r="A856">
        <v>852</v>
      </c>
      <c r="B856">
        <f t="shared" si="81"/>
        <v>852</v>
      </c>
      <c r="C856" s="5">
        <f t="shared" si="78"/>
        <v>110485.50514869583</v>
      </c>
      <c r="D856" s="5">
        <f t="shared" si="83"/>
        <v>0</v>
      </c>
      <c r="E856" s="4">
        <f t="shared" si="82"/>
        <v>110485.50514869583</v>
      </c>
      <c r="F856" s="5">
        <f>IF(C856=0,0,IF(I855+G856&lt;=Summary!$B$20,'Loan Sch - No Offset'!I855+G856,Summary!$B$20))</f>
        <v>628.21560806781815</v>
      </c>
      <c r="G856" s="4">
        <f>IF(E856&lt;=0,0,E856*Summary!$B$7/Summary!$B$10)</f>
        <v>84.776377989095437</v>
      </c>
      <c r="H856" s="5">
        <f t="shared" si="79"/>
        <v>543.43923007872274</v>
      </c>
      <c r="I856" s="5">
        <f t="shared" si="80"/>
        <v>109942.0659186171</v>
      </c>
    </row>
    <row r="857" spans="1:9" x14ac:dyDescent="0.25">
      <c r="A857">
        <v>853</v>
      </c>
      <c r="B857">
        <f t="shared" si="81"/>
        <v>853</v>
      </c>
      <c r="C857" s="5">
        <f t="shared" si="78"/>
        <v>109942.0659186171</v>
      </c>
      <c r="D857" s="5">
        <f t="shared" si="83"/>
        <v>0</v>
      </c>
      <c r="E857" s="4">
        <f t="shared" si="82"/>
        <v>109942.0659186171</v>
      </c>
      <c r="F857" s="5">
        <f>IF(C857=0,0,IF(I856+G857&lt;=Summary!$B$20,'Loan Sch - No Offset'!I856+G857,Summary!$B$20))</f>
        <v>628.21560806781815</v>
      </c>
      <c r="G857" s="4">
        <f>IF(E857&lt;=0,0,E857*Summary!$B$7/Summary!$B$10)</f>
        <v>84.359392887554264</v>
      </c>
      <c r="H857" s="5">
        <f t="shared" si="79"/>
        <v>543.85621518026392</v>
      </c>
      <c r="I857" s="5">
        <f t="shared" si="80"/>
        <v>109398.20970343683</v>
      </c>
    </row>
    <row r="858" spans="1:9" x14ac:dyDescent="0.25">
      <c r="A858">
        <v>854</v>
      </c>
      <c r="B858">
        <f t="shared" si="81"/>
        <v>854</v>
      </c>
      <c r="C858" s="5">
        <f t="shared" si="78"/>
        <v>109398.20970343683</v>
      </c>
      <c r="D858" s="5">
        <f t="shared" si="83"/>
        <v>0</v>
      </c>
      <c r="E858" s="4">
        <f t="shared" si="82"/>
        <v>109398.20970343683</v>
      </c>
      <c r="F858" s="5">
        <f>IF(C858=0,0,IF(I857+G858&lt;=Summary!$B$20,'Loan Sch - No Offset'!I857+G858,Summary!$B$20))</f>
        <v>628.21560806781815</v>
      </c>
      <c r="G858" s="4">
        <f>IF(E858&lt;=0,0,E858*Summary!$B$7/Summary!$B$10)</f>
        <v>83.942087830137098</v>
      </c>
      <c r="H858" s="5">
        <f t="shared" si="79"/>
        <v>544.27352023768105</v>
      </c>
      <c r="I858" s="5">
        <f t="shared" si="80"/>
        <v>108853.93618319916</v>
      </c>
    </row>
    <row r="859" spans="1:9" x14ac:dyDescent="0.25">
      <c r="A859">
        <v>855</v>
      </c>
      <c r="B859">
        <f t="shared" si="81"/>
        <v>855</v>
      </c>
      <c r="C859" s="5">
        <f t="shared" si="78"/>
        <v>108853.93618319916</v>
      </c>
      <c r="D859" s="5">
        <f t="shared" si="83"/>
        <v>0</v>
      </c>
      <c r="E859" s="4">
        <f t="shared" si="82"/>
        <v>108853.93618319916</v>
      </c>
      <c r="F859" s="5">
        <f>IF(C859=0,0,IF(I858+G859&lt;=Summary!$B$20,'Loan Sch - No Offset'!I858+G859,Summary!$B$20))</f>
        <v>628.21560806781815</v>
      </c>
      <c r="G859" s="4">
        <f>IF(E859&lt;=0,0,E859*Summary!$B$7/Summary!$B$10)</f>
        <v>83.524462571339342</v>
      </c>
      <c r="H859" s="5">
        <f t="shared" si="79"/>
        <v>544.69114549647884</v>
      </c>
      <c r="I859" s="5">
        <f t="shared" si="80"/>
        <v>108309.24503770268</v>
      </c>
    </row>
    <row r="860" spans="1:9" x14ac:dyDescent="0.25">
      <c r="A860">
        <v>856</v>
      </c>
      <c r="B860">
        <f t="shared" si="81"/>
        <v>856</v>
      </c>
      <c r="C860" s="5">
        <f t="shared" si="78"/>
        <v>108309.24503770268</v>
      </c>
      <c r="D860" s="5">
        <f t="shared" si="83"/>
        <v>0</v>
      </c>
      <c r="E860" s="4">
        <f t="shared" si="82"/>
        <v>108309.24503770268</v>
      </c>
      <c r="F860" s="5">
        <f>IF(C860=0,0,IF(I859+G860&lt;=Summary!$B$20,'Loan Sch - No Offset'!I859+G860,Summary!$B$20))</f>
        <v>628.21560806781815</v>
      </c>
      <c r="G860" s="4">
        <f>IF(E860&lt;=0,0,E860*Summary!$B$7/Summary!$B$10)</f>
        <v>83.106516865468009</v>
      </c>
      <c r="H860" s="5">
        <f t="shared" si="79"/>
        <v>545.1090912023501</v>
      </c>
      <c r="I860" s="5">
        <f t="shared" si="80"/>
        <v>107764.13594650033</v>
      </c>
    </row>
    <row r="861" spans="1:9" x14ac:dyDescent="0.25">
      <c r="A861">
        <v>857</v>
      </c>
      <c r="B861">
        <f t="shared" si="81"/>
        <v>857</v>
      </c>
      <c r="C861" s="5">
        <f t="shared" si="78"/>
        <v>107764.13594650033</v>
      </c>
      <c r="D861" s="5">
        <f t="shared" si="83"/>
        <v>0</v>
      </c>
      <c r="E861" s="4">
        <f t="shared" si="82"/>
        <v>107764.13594650033</v>
      </c>
      <c r="F861" s="5">
        <f>IF(C861=0,0,IF(I860+G861&lt;=Summary!$B$20,'Loan Sch - No Offset'!I860+G861,Summary!$B$20))</f>
        <v>628.21560806781815</v>
      </c>
      <c r="G861" s="4">
        <f>IF(E861&lt;=0,0,E861*Summary!$B$7/Summary!$B$10)</f>
        <v>82.688250466641591</v>
      </c>
      <c r="H861" s="5">
        <f t="shared" si="79"/>
        <v>545.52735760117662</v>
      </c>
      <c r="I861" s="5">
        <f t="shared" si="80"/>
        <v>107218.60858889915</v>
      </c>
    </row>
    <row r="862" spans="1:9" x14ac:dyDescent="0.25">
      <c r="A862">
        <v>858</v>
      </c>
      <c r="B862">
        <f t="shared" si="81"/>
        <v>858</v>
      </c>
      <c r="C862" s="5">
        <f t="shared" si="78"/>
        <v>107218.60858889915</v>
      </c>
      <c r="D862" s="5">
        <f t="shared" si="83"/>
        <v>0</v>
      </c>
      <c r="E862" s="4">
        <f t="shared" si="82"/>
        <v>107218.60858889915</v>
      </c>
      <c r="F862" s="5">
        <f>IF(C862=0,0,IF(I861+G862&lt;=Summary!$B$20,'Loan Sch - No Offset'!I861+G862,Summary!$B$20))</f>
        <v>628.21560806781815</v>
      </c>
      <c r="G862" s="4">
        <f>IF(E862&lt;=0,0,E862*Summary!$B$7/Summary!$B$10)</f>
        <v>82.269663128789929</v>
      </c>
      <c r="H862" s="5">
        <f t="shared" si="79"/>
        <v>545.94594493902821</v>
      </c>
      <c r="I862" s="5">
        <f t="shared" si="80"/>
        <v>106672.66264396012</v>
      </c>
    </row>
    <row r="863" spans="1:9" x14ac:dyDescent="0.25">
      <c r="A863">
        <v>859</v>
      </c>
      <c r="B863">
        <f t="shared" si="81"/>
        <v>859</v>
      </c>
      <c r="C863" s="5">
        <f t="shared" si="78"/>
        <v>106672.66264396012</v>
      </c>
      <c r="D863" s="5">
        <f t="shared" si="83"/>
        <v>0</v>
      </c>
      <c r="E863" s="4">
        <f t="shared" si="82"/>
        <v>106672.66264396012</v>
      </c>
      <c r="F863" s="5">
        <f>IF(C863=0,0,IF(I862+G863&lt;=Summary!$B$20,'Loan Sch - No Offset'!I862+G863,Summary!$B$20))</f>
        <v>628.21560806781815</v>
      </c>
      <c r="G863" s="4">
        <f>IF(E863&lt;=0,0,E863*Summary!$B$7/Summary!$B$10)</f>
        <v>81.850754605654018</v>
      </c>
      <c r="H863" s="5">
        <f t="shared" si="79"/>
        <v>546.36485346216409</v>
      </c>
      <c r="I863" s="5">
        <f t="shared" si="80"/>
        <v>106126.29779049796</v>
      </c>
    </row>
    <row r="864" spans="1:9" x14ac:dyDescent="0.25">
      <c r="A864">
        <v>860</v>
      </c>
      <c r="B864">
        <f t="shared" si="81"/>
        <v>860</v>
      </c>
      <c r="C864" s="5">
        <f t="shared" si="78"/>
        <v>106126.29779049796</v>
      </c>
      <c r="D864" s="5">
        <f t="shared" si="83"/>
        <v>0</v>
      </c>
      <c r="E864" s="4">
        <f t="shared" si="82"/>
        <v>106126.29779049796</v>
      </c>
      <c r="F864" s="5">
        <f>IF(C864=0,0,IF(I863+G864&lt;=Summary!$B$20,'Loan Sch - No Offset'!I863+G864,Summary!$B$20))</f>
        <v>628.21560806781815</v>
      </c>
      <c r="G864" s="4">
        <f>IF(E864&lt;=0,0,E864*Summary!$B$7/Summary!$B$10)</f>
        <v>81.431524650785931</v>
      </c>
      <c r="H864" s="5">
        <f t="shared" si="79"/>
        <v>546.78408341703221</v>
      </c>
      <c r="I864" s="5">
        <f t="shared" si="80"/>
        <v>105579.51370708093</v>
      </c>
    </row>
    <row r="865" spans="1:9" x14ac:dyDescent="0.25">
      <c r="A865">
        <v>861</v>
      </c>
      <c r="B865">
        <f t="shared" si="81"/>
        <v>861</v>
      </c>
      <c r="C865" s="5">
        <f t="shared" si="78"/>
        <v>105579.51370708093</v>
      </c>
      <c r="D865" s="5">
        <f t="shared" si="83"/>
        <v>0</v>
      </c>
      <c r="E865" s="4">
        <f t="shared" si="82"/>
        <v>105579.51370708093</v>
      </c>
      <c r="F865" s="5">
        <f>IF(C865=0,0,IF(I864+G865&lt;=Summary!$B$20,'Loan Sch - No Offset'!I864+G865,Summary!$B$20))</f>
        <v>628.21560806781815</v>
      </c>
      <c r="G865" s="4">
        <f>IF(E865&lt;=0,0,E865*Summary!$B$7/Summary!$B$10)</f>
        <v>81.011973017548627</v>
      </c>
      <c r="H865" s="5">
        <f t="shared" si="79"/>
        <v>547.20363505026955</v>
      </c>
      <c r="I865" s="5">
        <f t="shared" si="80"/>
        <v>105032.31007203065</v>
      </c>
    </row>
    <row r="866" spans="1:9" x14ac:dyDescent="0.25">
      <c r="A866">
        <v>862</v>
      </c>
      <c r="B866">
        <f t="shared" si="81"/>
        <v>862</v>
      </c>
      <c r="C866" s="5">
        <f t="shared" si="78"/>
        <v>105032.31007203065</v>
      </c>
      <c r="D866" s="5">
        <f t="shared" si="83"/>
        <v>0</v>
      </c>
      <c r="E866" s="4">
        <f t="shared" si="82"/>
        <v>105032.31007203065</v>
      </c>
      <c r="F866" s="5">
        <f>IF(C866=0,0,IF(I865+G866&lt;=Summary!$B$20,'Loan Sch - No Offset'!I865+G866,Summary!$B$20))</f>
        <v>628.21560806781815</v>
      </c>
      <c r="G866" s="4">
        <f>IF(E866&lt;=0,0,E866*Summary!$B$7/Summary!$B$10)</f>
        <v>80.592099459115829</v>
      </c>
      <c r="H866" s="5">
        <f t="shared" si="79"/>
        <v>547.62350860870231</v>
      </c>
      <c r="I866" s="5">
        <f t="shared" si="80"/>
        <v>104484.68656342196</v>
      </c>
    </row>
    <row r="867" spans="1:9" x14ac:dyDescent="0.25">
      <c r="A867">
        <v>863</v>
      </c>
      <c r="B867">
        <f t="shared" si="81"/>
        <v>863</v>
      </c>
      <c r="C867" s="5">
        <f t="shared" si="78"/>
        <v>104484.68656342196</v>
      </c>
      <c r="D867" s="5">
        <f t="shared" si="83"/>
        <v>0</v>
      </c>
      <c r="E867" s="4">
        <f t="shared" si="82"/>
        <v>104484.68656342196</v>
      </c>
      <c r="F867" s="5">
        <f>IF(C867=0,0,IF(I866+G867&lt;=Summary!$B$20,'Loan Sch - No Offset'!I866+G867,Summary!$B$20))</f>
        <v>628.21560806781815</v>
      </c>
      <c r="G867" s="4">
        <f>IF(E867&lt;=0,0,E867*Summary!$B$7/Summary!$B$10)</f>
        <v>80.171903728471847</v>
      </c>
      <c r="H867" s="5">
        <f t="shared" si="79"/>
        <v>548.04370433934628</v>
      </c>
      <c r="I867" s="5">
        <f t="shared" si="80"/>
        <v>103936.64285908261</v>
      </c>
    </row>
    <row r="868" spans="1:9" x14ac:dyDescent="0.25">
      <c r="A868">
        <v>864</v>
      </c>
      <c r="B868">
        <f t="shared" si="81"/>
        <v>864</v>
      </c>
      <c r="C868" s="5">
        <f t="shared" si="78"/>
        <v>103936.64285908261</v>
      </c>
      <c r="D868" s="5">
        <f t="shared" si="83"/>
        <v>0</v>
      </c>
      <c r="E868" s="4">
        <f t="shared" si="82"/>
        <v>103936.64285908261</v>
      </c>
      <c r="F868" s="5">
        <f>IF(C868=0,0,IF(I867+G868&lt;=Summary!$B$20,'Loan Sch - No Offset'!I867+G868,Summary!$B$20))</f>
        <v>628.21560806781815</v>
      </c>
      <c r="G868" s="4">
        <f>IF(E868&lt;=0,0,E868*Summary!$B$7/Summary!$B$10)</f>
        <v>79.751385578411458</v>
      </c>
      <c r="H868" s="5">
        <f t="shared" si="79"/>
        <v>548.46422248940667</v>
      </c>
      <c r="I868" s="5">
        <f t="shared" si="80"/>
        <v>103388.17863659321</v>
      </c>
    </row>
    <row r="869" spans="1:9" x14ac:dyDescent="0.25">
      <c r="A869">
        <v>865</v>
      </c>
      <c r="B869">
        <f t="shared" si="81"/>
        <v>865</v>
      </c>
      <c r="C869" s="5">
        <f t="shared" si="78"/>
        <v>103388.17863659321</v>
      </c>
      <c r="D869" s="5">
        <f t="shared" si="83"/>
        <v>0</v>
      </c>
      <c r="E869" s="4">
        <f t="shared" si="82"/>
        <v>103388.17863659321</v>
      </c>
      <c r="F869" s="5">
        <f>IF(C869=0,0,IF(I868+G869&lt;=Summary!$B$20,'Loan Sch - No Offset'!I868+G869,Summary!$B$20))</f>
        <v>628.21560806781815</v>
      </c>
      <c r="G869" s="4">
        <f>IF(E869&lt;=0,0,E869*Summary!$B$7/Summary!$B$10)</f>
        <v>79.330544761539784</v>
      </c>
      <c r="H869" s="5">
        <f t="shared" si="79"/>
        <v>548.88506330627843</v>
      </c>
      <c r="I869" s="5">
        <f t="shared" si="80"/>
        <v>102839.29357328692</v>
      </c>
    </row>
    <row r="870" spans="1:9" x14ac:dyDescent="0.25">
      <c r="A870">
        <v>866</v>
      </c>
      <c r="B870">
        <f t="shared" si="81"/>
        <v>866</v>
      </c>
      <c r="C870" s="5">
        <f t="shared" si="78"/>
        <v>102839.29357328692</v>
      </c>
      <c r="D870" s="5">
        <f t="shared" si="83"/>
        <v>0</v>
      </c>
      <c r="E870" s="4">
        <f t="shared" si="82"/>
        <v>102839.29357328692</v>
      </c>
      <c r="F870" s="5">
        <f>IF(C870=0,0,IF(I869+G870&lt;=Summary!$B$20,'Loan Sch - No Offset'!I869+G870,Summary!$B$20))</f>
        <v>628.21560806781815</v>
      </c>
      <c r="G870" s="4">
        <f>IF(E870&lt;=0,0,E870*Summary!$B$7/Summary!$B$10)</f>
        <v>78.909381030272087</v>
      </c>
      <c r="H870" s="5">
        <f t="shared" si="79"/>
        <v>549.30622703754602</v>
      </c>
      <c r="I870" s="5">
        <f t="shared" si="80"/>
        <v>102289.98734624937</v>
      </c>
    </row>
    <row r="871" spans="1:9" x14ac:dyDescent="0.25">
      <c r="A871">
        <v>867</v>
      </c>
      <c r="B871">
        <f t="shared" si="81"/>
        <v>867</v>
      </c>
      <c r="C871" s="5">
        <f t="shared" si="78"/>
        <v>102289.98734624937</v>
      </c>
      <c r="D871" s="5">
        <f t="shared" si="83"/>
        <v>0</v>
      </c>
      <c r="E871" s="4">
        <f t="shared" si="82"/>
        <v>102289.98734624937</v>
      </c>
      <c r="F871" s="5">
        <f>IF(C871=0,0,IF(I870+G871&lt;=Summary!$B$20,'Loan Sch - No Offset'!I870+G871,Summary!$B$20))</f>
        <v>628.21560806781815</v>
      </c>
      <c r="G871" s="4">
        <f>IF(E871&lt;=0,0,E871*Summary!$B$7/Summary!$B$10)</f>
        <v>78.487894136833646</v>
      </c>
      <c r="H871" s="5">
        <f t="shared" si="79"/>
        <v>549.72771393098446</v>
      </c>
      <c r="I871" s="5">
        <f t="shared" si="80"/>
        <v>101740.25963231838</v>
      </c>
    </row>
    <row r="872" spans="1:9" x14ac:dyDescent="0.25">
      <c r="A872">
        <v>868</v>
      </c>
      <c r="B872">
        <f t="shared" si="81"/>
        <v>868</v>
      </c>
      <c r="C872" s="5">
        <f t="shared" si="78"/>
        <v>101740.25963231838</v>
      </c>
      <c r="D872" s="5">
        <f t="shared" si="83"/>
        <v>0</v>
      </c>
      <c r="E872" s="4">
        <f t="shared" si="82"/>
        <v>101740.25963231838</v>
      </c>
      <c r="F872" s="5">
        <f>IF(C872=0,0,IF(I871+G872&lt;=Summary!$B$20,'Loan Sch - No Offset'!I871+G872,Summary!$B$20))</f>
        <v>628.21560806781815</v>
      </c>
      <c r="G872" s="4">
        <f>IF(E872&lt;=0,0,E872*Summary!$B$7/Summary!$B$10)</f>
        <v>78.066083833259682</v>
      </c>
      <c r="H872" s="5">
        <f t="shared" si="79"/>
        <v>550.1495242345585</v>
      </c>
      <c r="I872" s="5">
        <f t="shared" si="80"/>
        <v>101190.11010808383</v>
      </c>
    </row>
    <row r="873" spans="1:9" x14ac:dyDescent="0.25">
      <c r="A873">
        <v>869</v>
      </c>
      <c r="B873">
        <f t="shared" si="81"/>
        <v>869</v>
      </c>
      <c r="C873" s="5">
        <f t="shared" si="78"/>
        <v>101190.11010808383</v>
      </c>
      <c r="D873" s="5">
        <f t="shared" si="83"/>
        <v>0</v>
      </c>
      <c r="E873" s="4">
        <f t="shared" si="82"/>
        <v>101190.11010808383</v>
      </c>
      <c r="F873" s="5">
        <f>IF(C873=0,0,IF(I872+G873&lt;=Summary!$B$20,'Loan Sch - No Offset'!I872+G873,Summary!$B$20))</f>
        <v>628.21560806781815</v>
      </c>
      <c r="G873" s="4">
        <f>IF(E873&lt;=0,0,E873*Summary!$B$7/Summary!$B$10)</f>
        <v>77.643949871395094</v>
      </c>
      <c r="H873" s="5">
        <f t="shared" si="79"/>
        <v>550.57165819642307</v>
      </c>
      <c r="I873" s="5">
        <f t="shared" si="80"/>
        <v>100639.5384498874</v>
      </c>
    </row>
    <row r="874" spans="1:9" x14ac:dyDescent="0.25">
      <c r="A874">
        <v>870</v>
      </c>
      <c r="B874">
        <f t="shared" si="81"/>
        <v>870</v>
      </c>
      <c r="C874" s="5">
        <f t="shared" si="78"/>
        <v>100639.5384498874</v>
      </c>
      <c r="D874" s="5">
        <f t="shared" si="83"/>
        <v>0</v>
      </c>
      <c r="E874" s="4">
        <f t="shared" si="82"/>
        <v>100639.5384498874</v>
      </c>
      <c r="F874" s="5">
        <f>IF(C874=0,0,IF(I873+G874&lt;=Summary!$B$20,'Loan Sch - No Offset'!I873+G874,Summary!$B$20))</f>
        <v>628.21560806781815</v>
      </c>
      <c r="G874" s="4">
        <f>IF(E874&lt;=0,0,E874*Summary!$B$7/Summary!$B$10)</f>
        <v>77.221492002894379</v>
      </c>
      <c r="H874" s="5">
        <f t="shared" si="79"/>
        <v>550.99411606492379</v>
      </c>
      <c r="I874" s="5">
        <f t="shared" si="80"/>
        <v>100088.54433382249</v>
      </c>
    </row>
    <row r="875" spans="1:9" x14ac:dyDescent="0.25">
      <c r="A875">
        <v>871</v>
      </c>
      <c r="B875">
        <f t="shared" si="81"/>
        <v>871</v>
      </c>
      <c r="C875" s="5">
        <f t="shared" si="78"/>
        <v>100088.54433382249</v>
      </c>
      <c r="D875" s="5">
        <f t="shared" si="83"/>
        <v>0</v>
      </c>
      <c r="E875" s="4">
        <f t="shared" si="82"/>
        <v>100088.54433382249</v>
      </c>
      <c r="F875" s="5">
        <f>IF(C875=0,0,IF(I874+G875&lt;=Summary!$B$20,'Loan Sch - No Offset'!I874+G875,Summary!$B$20))</f>
        <v>628.21560806781815</v>
      </c>
      <c r="G875" s="4">
        <f>IF(E875&lt;=0,0,E875*Summary!$B$7/Summary!$B$10)</f>
        <v>76.798709979221485</v>
      </c>
      <c r="H875" s="5">
        <f t="shared" si="79"/>
        <v>551.41689808859667</v>
      </c>
      <c r="I875" s="5">
        <f t="shared" si="80"/>
        <v>99537.127435733884</v>
      </c>
    </row>
    <row r="876" spans="1:9" x14ac:dyDescent="0.25">
      <c r="A876">
        <v>872</v>
      </c>
      <c r="B876">
        <f t="shared" si="81"/>
        <v>872</v>
      </c>
      <c r="C876" s="5">
        <f t="shared" si="78"/>
        <v>99537.127435733884</v>
      </c>
      <c r="D876" s="5">
        <f t="shared" si="83"/>
        <v>0</v>
      </c>
      <c r="E876" s="4">
        <f t="shared" si="82"/>
        <v>99537.127435733884</v>
      </c>
      <c r="F876" s="5">
        <f>IF(C876=0,0,IF(I875+G876&lt;=Summary!$B$20,'Loan Sch - No Offset'!I875+G876,Summary!$B$20))</f>
        <v>628.21560806781815</v>
      </c>
      <c r="G876" s="4">
        <f>IF(E876&lt;=0,0,E876*Summary!$B$7/Summary!$B$10)</f>
        <v>76.375603551649647</v>
      </c>
      <c r="H876" s="5">
        <f t="shared" si="79"/>
        <v>551.84000451616851</v>
      </c>
      <c r="I876" s="5">
        <f t="shared" si="80"/>
        <v>98985.287431217715</v>
      </c>
    </row>
    <row r="877" spans="1:9" x14ac:dyDescent="0.25">
      <c r="A877">
        <v>873</v>
      </c>
      <c r="B877">
        <f t="shared" si="81"/>
        <v>873</v>
      </c>
      <c r="C877" s="5">
        <f t="shared" si="78"/>
        <v>98985.287431217715</v>
      </c>
      <c r="D877" s="5">
        <f t="shared" si="83"/>
        <v>0</v>
      </c>
      <c r="E877" s="4">
        <f t="shared" si="82"/>
        <v>98985.287431217715</v>
      </c>
      <c r="F877" s="5">
        <f>IF(C877=0,0,IF(I876+G877&lt;=Summary!$B$20,'Loan Sch - No Offset'!I876+G877,Summary!$B$20))</f>
        <v>628.21560806781815</v>
      </c>
      <c r="G877" s="4">
        <f>IF(E877&lt;=0,0,E877*Summary!$B$7/Summary!$B$10)</f>
        <v>75.952172471261278</v>
      </c>
      <c r="H877" s="5">
        <f t="shared" si="79"/>
        <v>552.26343559655686</v>
      </c>
      <c r="I877" s="5">
        <f t="shared" si="80"/>
        <v>98433.023995621159</v>
      </c>
    </row>
    <row r="878" spans="1:9" x14ac:dyDescent="0.25">
      <c r="A878">
        <v>874</v>
      </c>
      <c r="B878">
        <f t="shared" si="81"/>
        <v>874</v>
      </c>
      <c r="C878" s="5">
        <f t="shared" si="78"/>
        <v>98433.023995621159</v>
      </c>
      <c r="D878" s="5">
        <f t="shared" si="83"/>
        <v>0</v>
      </c>
      <c r="E878" s="4">
        <f t="shared" si="82"/>
        <v>98433.023995621159</v>
      </c>
      <c r="F878" s="5">
        <f>IF(C878=0,0,IF(I877+G878&lt;=Summary!$B$20,'Loan Sch - No Offset'!I877+G878,Summary!$B$20))</f>
        <v>628.21560806781815</v>
      </c>
      <c r="G878" s="4">
        <f>IF(E878&lt;=0,0,E878*Summary!$B$7/Summary!$B$10)</f>
        <v>75.528416488947769</v>
      </c>
      <c r="H878" s="5">
        <f t="shared" si="79"/>
        <v>552.6871915788704</v>
      </c>
      <c r="I878" s="5">
        <f t="shared" si="80"/>
        <v>97880.336804042294</v>
      </c>
    </row>
    <row r="879" spans="1:9" x14ac:dyDescent="0.25">
      <c r="A879">
        <v>875</v>
      </c>
      <c r="B879">
        <f t="shared" si="81"/>
        <v>875</v>
      </c>
      <c r="C879" s="5">
        <f t="shared" si="78"/>
        <v>97880.336804042294</v>
      </c>
      <c r="D879" s="5">
        <f t="shared" si="83"/>
        <v>0</v>
      </c>
      <c r="E879" s="4">
        <f t="shared" si="82"/>
        <v>97880.336804042294</v>
      </c>
      <c r="F879" s="5">
        <f>IF(C879=0,0,IF(I878+G879&lt;=Summary!$B$20,'Loan Sch - No Offset'!I878+G879,Summary!$B$20))</f>
        <v>628.21560806781815</v>
      </c>
      <c r="G879" s="4">
        <f>IF(E879&lt;=0,0,E879*Summary!$B$7/Summary!$B$10)</f>
        <v>75.104335355409376</v>
      </c>
      <c r="H879" s="5">
        <f t="shared" si="79"/>
        <v>553.11127271240878</v>
      </c>
      <c r="I879" s="5">
        <f t="shared" si="80"/>
        <v>97327.225531329881</v>
      </c>
    </row>
    <row r="880" spans="1:9" x14ac:dyDescent="0.25">
      <c r="A880">
        <v>876</v>
      </c>
      <c r="B880">
        <f t="shared" si="81"/>
        <v>876</v>
      </c>
      <c r="C880" s="5">
        <f t="shared" si="78"/>
        <v>97327.225531329881</v>
      </c>
      <c r="D880" s="5">
        <f t="shared" si="83"/>
        <v>0</v>
      </c>
      <c r="E880" s="4">
        <f t="shared" si="82"/>
        <v>97327.225531329881</v>
      </c>
      <c r="F880" s="5">
        <f>IF(C880=0,0,IF(I879+G880&lt;=Summary!$B$20,'Loan Sch - No Offset'!I879+G880,Summary!$B$20))</f>
        <v>628.21560806781815</v>
      </c>
      <c r="G880" s="4">
        <f>IF(E880&lt;=0,0,E880*Summary!$B$7/Summary!$B$10)</f>
        <v>74.679928821155031</v>
      </c>
      <c r="H880" s="5">
        <f t="shared" si="79"/>
        <v>553.53567924666311</v>
      </c>
      <c r="I880" s="5">
        <f t="shared" si="80"/>
        <v>96773.689852083218</v>
      </c>
    </row>
    <row r="881" spans="1:9" x14ac:dyDescent="0.25">
      <c r="A881">
        <v>877</v>
      </c>
      <c r="B881">
        <f t="shared" si="81"/>
        <v>877</v>
      </c>
      <c r="C881" s="5">
        <f t="shared" si="78"/>
        <v>96773.689852083218</v>
      </c>
      <c r="D881" s="5">
        <f t="shared" si="83"/>
        <v>0</v>
      </c>
      <c r="E881" s="4">
        <f t="shared" si="82"/>
        <v>96773.689852083218</v>
      </c>
      <c r="F881" s="5">
        <f>IF(C881=0,0,IF(I880+G881&lt;=Summary!$B$20,'Loan Sch - No Offset'!I880+G881,Summary!$B$20))</f>
        <v>628.21560806781815</v>
      </c>
      <c r="G881" s="4">
        <f>IF(E881&lt;=0,0,E881*Summary!$B$7/Summary!$B$10)</f>
        <v>74.255196636502305</v>
      </c>
      <c r="H881" s="5">
        <f t="shared" si="79"/>
        <v>553.96041143131583</v>
      </c>
      <c r="I881" s="5">
        <f t="shared" si="80"/>
        <v>96219.729440651907</v>
      </c>
    </row>
    <row r="882" spans="1:9" x14ac:dyDescent="0.25">
      <c r="A882">
        <v>878</v>
      </c>
      <c r="B882">
        <f t="shared" si="81"/>
        <v>878</v>
      </c>
      <c r="C882" s="5">
        <f t="shared" si="78"/>
        <v>96219.729440651907</v>
      </c>
      <c r="D882" s="5">
        <f t="shared" si="83"/>
        <v>0</v>
      </c>
      <c r="E882" s="4">
        <f t="shared" si="82"/>
        <v>96219.729440651907</v>
      </c>
      <c r="F882" s="5">
        <f>IF(C882=0,0,IF(I881+G882&lt;=Summary!$B$20,'Loan Sch - No Offset'!I881+G882,Summary!$B$20))</f>
        <v>628.21560806781815</v>
      </c>
      <c r="G882" s="4">
        <f>IF(E882&lt;=0,0,E882*Summary!$B$7/Summary!$B$10)</f>
        <v>73.830138551577136</v>
      </c>
      <c r="H882" s="5">
        <f t="shared" si="79"/>
        <v>554.38546951624107</v>
      </c>
      <c r="I882" s="5">
        <f t="shared" si="80"/>
        <v>95665.343971135662</v>
      </c>
    </row>
    <row r="883" spans="1:9" x14ac:dyDescent="0.25">
      <c r="A883">
        <v>879</v>
      </c>
      <c r="B883">
        <f t="shared" si="81"/>
        <v>879</v>
      </c>
      <c r="C883" s="5">
        <f t="shared" si="78"/>
        <v>95665.343971135662</v>
      </c>
      <c r="D883" s="5">
        <f t="shared" si="83"/>
        <v>0</v>
      </c>
      <c r="E883" s="4">
        <f t="shared" si="82"/>
        <v>95665.343971135662</v>
      </c>
      <c r="F883" s="5">
        <f>IF(C883=0,0,IF(I882+G883&lt;=Summary!$B$20,'Loan Sch - No Offset'!I882+G883,Summary!$B$20))</f>
        <v>628.21560806781815</v>
      </c>
      <c r="G883" s="4">
        <f>IF(E883&lt;=0,0,E883*Summary!$B$7/Summary!$B$10)</f>
        <v>73.404754316313699</v>
      </c>
      <c r="H883" s="5">
        <f t="shared" si="79"/>
        <v>554.81085375150451</v>
      </c>
      <c r="I883" s="5">
        <f t="shared" si="80"/>
        <v>95110.533117384155</v>
      </c>
    </row>
    <row r="884" spans="1:9" x14ac:dyDescent="0.25">
      <c r="A884">
        <v>880</v>
      </c>
      <c r="B884">
        <f t="shared" si="81"/>
        <v>880</v>
      </c>
      <c r="C884" s="5">
        <f t="shared" si="78"/>
        <v>95110.533117384155</v>
      </c>
      <c r="D884" s="5">
        <f t="shared" si="83"/>
        <v>0</v>
      </c>
      <c r="E884" s="4">
        <f t="shared" si="82"/>
        <v>95110.533117384155</v>
      </c>
      <c r="F884" s="5">
        <f>IF(C884=0,0,IF(I883+G884&lt;=Summary!$B$20,'Loan Sch - No Offset'!I883+G884,Summary!$B$20))</f>
        <v>628.21560806781815</v>
      </c>
      <c r="G884" s="4">
        <f>IF(E884&lt;=0,0,E884*Summary!$B$7/Summary!$B$10)</f>
        <v>72.979043680454382</v>
      </c>
      <c r="H884" s="5">
        <f t="shared" si="79"/>
        <v>555.23656438736373</v>
      </c>
      <c r="I884" s="5">
        <f t="shared" si="80"/>
        <v>94555.296552996791</v>
      </c>
    </row>
    <row r="885" spans="1:9" x14ac:dyDescent="0.25">
      <c r="A885">
        <v>881</v>
      </c>
      <c r="B885">
        <f t="shared" si="81"/>
        <v>881</v>
      </c>
      <c r="C885" s="5">
        <f t="shared" ref="C885:C948" si="84">I884</f>
        <v>94555.296552996791</v>
      </c>
      <c r="D885" s="5">
        <f t="shared" si="83"/>
        <v>0</v>
      </c>
      <c r="E885" s="4">
        <f t="shared" si="82"/>
        <v>94555.296552996791</v>
      </c>
      <c r="F885" s="5">
        <f>IF(C885=0,0,IF(I884+G885&lt;=Summary!$B$20,'Loan Sch - No Offset'!I884+G885,Summary!$B$20))</f>
        <v>628.21560806781815</v>
      </c>
      <c r="G885" s="4">
        <f>IF(E885&lt;=0,0,E885*Summary!$B$7/Summary!$B$10)</f>
        <v>72.553006393549452</v>
      </c>
      <c r="H885" s="5">
        <f t="shared" ref="H885:H948" si="85">F885-G885</f>
        <v>555.66260167426867</v>
      </c>
      <c r="I885" s="5">
        <f t="shared" ref="I885:I948" si="86">IF(ROUND(C885-H885,0)=0,0,C885-H885)</f>
        <v>93999.633951322525</v>
      </c>
    </row>
    <row r="886" spans="1:9" x14ac:dyDescent="0.25">
      <c r="A886">
        <v>882</v>
      </c>
      <c r="B886">
        <f t="shared" si="81"/>
        <v>882</v>
      </c>
      <c r="C886" s="5">
        <f t="shared" si="84"/>
        <v>93999.633951322525</v>
      </c>
      <c r="D886" s="5">
        <f t="shared" si="83"/>
        <v>0</v>
      </c>
      <c r="E886" s="4">
        <f t="shared" si="82"/>
        <v>93999.633951322525</v>
      </c>
      <c r="F886" s="5">
        <f>IF(C886=0,0,IF(I885+G886&lt;=Summary!$B$20,'Loan Sch - No Offset'!I885+G886,Summary!$B$20))</f>
        <v>628.21560806781815</v>
      </c>
      <c r="G886" s="4">
        <f>IF(E886&lt;=0,0,E886*Summary!$B$7/Summary!$B$10)</f>
        <v>72.126642204957093</v>
      </c>
      <c r="H886" s="5">
        <f t="shared" si="85"/>
        <v>556.08896586286107</v>
      </c>
      <c r="I886" s="5">
        <f t="shared" si="86"/>
        <v>93443.544985459666</v>
      </c>
    </row>
    <row r="887" spans="1:9" x14ac:dyDescent="0.25">
      <c r="A887">
        <v>883</v>
      </c>
      <c r="B887">
        <f t="shared" si="81"/>
        <v>883</v>
      </c>
      <c r="C887" s="5">
        <f t="shared" si="84"/>
        <v>93443.544985459666</v>
      </c>
      <c r="D887" s="5">
        <f t="shared" si="83"/>
        <v>0</v>
      </c>
      <c r="E887" s="4">
        <f t="shared" si="82"/>
        <v>93443.544985459666</v>
      </c>
      <c r="F887" s="5">
        <f>IF(C887=0,0,IF(I886+G887&lt;=Summary!$B$20,'Loan Sch - No Offset'!I886+G887,Summary!$B$20))</f>
        <v>628.21560806781815</v>
      </c>
      <c r="G887" s="4">
        <f>IF(E887&lt;=0,0,E887*Summary!$B$7/Summary!$B$10)</f>
        <v>71.699950863843085</v>
      </c>
      <c r="H887" s="5">
        <f t="shared" si="85"/>
        <v>556.51565720397502</v>
      </c>
      <c r="I887" s="5">
        <f t="shared" si="86"/>
        <v>92887.029328255696</v>
      </c>
    </row>
    <row r="888" spans="1:9" x14ac:dyDescent="0.25">
      <c r="A888">
        <v>884</v>
      </c>
      <c r="B888">
        <f t="shared" si="81"/>
        <v>884</v>
      </c>
      <c r="C888" s="5">
        <f t="shared" si="84"/>
        <v>92887.029328255696</v>
      </c>
      <c r="D888" s="5">
        <f t="shared" si="83"/>
        <v>0</v>
      </c>
      <c r="E888" s="4">
        <f t="shared" si="82"/>
        <v>92887.029328255696</v>
      </c>
      <c r="F888" s="5">
        <f>IF(C888=0,0,IF(I887+G888&lt;=Summary!$B$20,'Loan Sch - No Offset'!I887+G888,Summary!$B$20))</f>
        <v>628.21560806781815</v>
      </c>
      <c r="G888" s="4">
        <f>IF(E888&lt;=0,0,E888*Summary!$B$7/Summary!$B$10)</f>
        <v>71.272932119180808</v>
      </c>
      <c r="H888" s="5">
        <f t="shared" si="85"/>
        <v>556.94267594863732</v>
      </c>
      <c r="I888" s="5">
        <f t="shared" si="86"/>
        <v>92330.086652307058</v>
      </c>
    </row>
    <row r="889" spans="1:9" x14ac:dyDescent="0.25">
      <c r="A889">
        <v>885</v>
      </c>
      <c r="B889">
        <f t="shared" si="81"/>
        <v>885</v>
      </c>
      <c r="C889" s="5">
        <f t="shared" si="84"/>
        <v>92330.086652307058</v>
      </c>
      <c r="D889" s="5">
        <f t="shared" si="83"/>
        <v>0</v>
      </c>
      <c r="E889" s="4">
        <f t="shared" si="82"/>
        <v>92330.086652307058</v>
      </c>
      <c r="F889" s="5">
        <f>IF(C889=0,0,IF(I888+G889&lt;=Summary!$B$20,'Loan Sch - No Offset'!I888+G889,Summary!$B$20))</f>
        <v>628.21560806781815</v>
      </c>
      <c r="G889" s="4">
        <f>IF(E889&lt;=0,0,E889*Summary!$B$7/Summary!$B$10)</f>
        <v>70.845585719750986</v>
      </c>
      <c r="H889" s="5">
        <f t="shared" si="85"/>
        <v>557.37002234806721</v>
      </c>
      <c r="I889" s="5">
        <f t="shared" si="86"/>
        <v>91772.716629958988</v>
      </c>
    </row>
    <row r="890" spans="1:9" x14ac:dyDescent="0.25">
      <c r="A890">
        <v>886</v>
      </c>
      <c r="B890">
        <f t="shared" si="81"/>
        <v>886</v>
      </c>
      <c r="C890" s="5">
        <f t="shared" si="84"/>
        <v>91772.716629958988</v>
      </c>
      <c r="D890" s="5">
        <f t="shared" si="83"/>
        <v>0</v>
      </c>
      <c r="E890" s="4">
        <f t="shared" si="82"/>
        <v>91772.716629958988</v>
      </c>
      <c r="F890" s="5">
        <f>IF(C890=0,0,IF(I889+G890&lt;=Summary!$B$20,'Loan Sch - No Offset'!I889+G890,Summary!$B$20))</f>
        <v>628.21560806781815</v>
      </c>
      <c r="G890" s="4">
        <f>IF(E890&lt;=0,0,E890*Summary!$B$7/Summary!$B$10)</f>
        <v>70.417911414141614</v>
      </c>
      <c r="H890" s="5">
        <f t="shared" si="85"/>
        <v>557.79769665367655</v>
      </c>
      <c r="I890" s="5">
        <f t="shared" si="86"/>
        <v>91214.918933305307</v>
      </c>
    </row>
    <row r="891" spans="1:9" x14ac:dyDescent="0.25">
      <c r="A891">
        <v>887</v>
      </c>
      <c r="B891">
        <f t="shared" si="81"/>
        <v>887</v>
      </c>
      <c r="C891" s="5">
        <f t="shared" si="84"/>
        <v>91214.918933305307</v>
      </c>
      <c r="D891" s="5">
        <f t="shared" si="83"/>
        <v>0</v>
      </c>
      <c r="E891" s="4">
        <f t="shared" si="82"/>
        <v>91214.918933305307</v>
      </c>
      <c r="F891" s="5">
        <f>IF(C891=0,0,IF(I890+G891&lt;=Summary!$B$20,'Loan Sch - No Offset'!I890+G891,Summary!$B$20))</f>
        <v>628.21560806781815</v>
      </c>
      <c r="G891" s="4">
        <f>IF(E891&lt;=0,0,E891*Summary!$B$7/Summary!$B$10)</f>
        <v>69.989908950747719</v>
      </c>
      <c r="H891" s="5">
        <f t="shared" si="85"/>
        <v>558.22569911707046</v>
      </c>
      <c r="I891" s="5">
        <f t="shared" si="86"/>
        <v>90656.693234188235</v>
      </c>
    </row>
    <row r="892" spans="1:9" x14ac:dyDescent="0.25">
      <c r="A892">
        <v>888</v>
      </c>
      <c r="B892">
        <f t="shared" si="81"/>
        <v>888</v>
      </c>
      <c r="C892" s="5">
        <f t="shared" si="84"/>
        <v>90656.693234188235</v>
      </c>
      <c r="D892" s="5">
        <f t="shared" si="83"/>
        <v>0</v>
      </c>
      <c r="E892" s="4">
        <f t="shared" si="82"/>
        <v>90656.693234188235</v>
      </c>
      <c r="F892" s="5">
        <f>IF(C892=0,0,IF(I891+G892&lt;=Summary!$B$20,'Loan Sch - No Offset'!I891+G892,Summary!$B$20))</f>
        <v>628.21560806781815</v>
      </c>
      <c r="G892" s="4">
        <f>IF(E892&lt;=0,0,E892*Summary!$B$7/Summary!$B$10)</f>
        <v>69.561578077771358</v>
      </c>
      <c r="H892" s="5">
        <f t="shared" si="85"/>
        <v>558.65402999004675</v>
      </c>
      <c r="I892" s="5">
        <f t="shared" si="86"/>
        <v>90098.039204198183</v>
      </c>
    </row>
    <row r="893" spans="1:9" x14ac:dyDescent="0.25">
      <c r="A893">
        <v>889</v>
      </c>
      <c r="B893">
        <f t="shared" si="81"/>
        <v>889</v>
      </c>
      <c r="C893" s="5">
        <f t="shared" si="84"/>
        <v>90098.039204198183</v>
      </c>
      <c r="D893" s="5">
        <f t="shared" si="83"/>
        <v>0</v>
      </c>
      <c r="E893" s="4">
        <f t="shared" si="82"/>
        <v>90098.039204198183</v>
      </c>
      <c r="F893" s="5">
        <f>IF(C893=0,0,IF(I892+G893&lt;=Summary!$B$20,'Loan Sch - No Offset'!I892+G893,Summary!$B$20))</f>
        <v>628.21560806781815</v>
      </c>
      <c r="G893" s="4">
        <f>IF(E893&lt;=0,0,E893*Summary!$B$7/Summary!$B$10)</f>
        <v>69.132918543221294</v>
      </c>
      <c r="H893" s="5">
        <f t="shared" si="85"/>
        <v>559.08268952459684</v>
      </c>
      <c r="I893" s="5">
        <f t="shared" si="86"/>
        <v>89538.956514673584</v>
      </c>
    </row>
    <row r="894" spans="1:9" x14ac:dyDescent="0.25">
      <c r="A894">
        <v>890</v>
      </c>
      <c r="B894">
        <f t="shared" si="81"/>
        <v>890</v>
      </c>
      <c r="C894" s="5">
        <f t="shared" si="84"/>
        <v>89538.956514673584</v>
      </c>
      <c r="D894" s="5">
        <f t="shared" si="83"/>
        <v>0</v>
      </c>
      <c r="E894" s="4">
        <f t="shared" si="82"/>
        <v>89538.956514673584</v>
      </c>
      <c r="F894" s="5">
        <f>IF(C894=0,0,IF(I893+G894&lt;=Summary!$B$20,'Loan Sch - No Offset'!I893+G894,Summary!$B$20))</f>
        <v>628.21560806781815</v>
      </c>
      <c r="G894" s="4">
        <f>IF(E894&lt;=0,0,E894*Summary!$B$7/Summary!$B$10)</f>
        <v>68.703930094913005</v>
      </c>
      <c r="H894" s="5">
        <f t="shared" si="85"/>
        <v>559.51167797290509</v>
      </c>
      <c r="I894" s="5">
        <f t="shared" si="86"/>
        <v>88979.444836700684</v>
      </c>
    </row>
    <row r="895" spans="1:9" x14ac:dyDescent="0.25">
      <c r="A895">
        <v>891</v>
      </c>
      <c r="B895">
        <f t="shared" si="81"/>
        <v>891</v>
      </c>
      <c r="C895" s="5">
        <f t="shared" si="84"/>
        <v>88979.444836700684</v>
      </c>
      <c r="D895" s="5">
        <f t="shared" si="83"/>
        <v>0</v>
      </c>
      <c r="E895" s="4">
        <f t="shared" si="82"/>
        <v>88979.444836700684</v>
      </c>
      <c r="F895" s="5">
        <f>IF(C895=0,0,IF(I894+G895&lt;=Summary!$B$20,'Loan Sch - No Offset'!I894+G895,Summary!$B$20))</f>
        <v>628.21560806781815</v>
      </c>
      <c r="G895" s="4">
        <f>IF(E895&lt;=0,0,E895*Summary!$B$7/Summary!$B$10)</f>
        <v>68.274612480468406</v>
      </c>
      <c r="H895" s="5">
        <f t="shared" si="85"/>
        <v>559.94099558734979</v>
      </c>
      <c r="I895" s="5">
        <f t="shared" si="86"/>
        <v>88419.503841113328</v>
      </c>
    </row>
    <row r="896" spans="1:9" x14ac:dyDescent="0.25">
      <c r="A896">
        <v>892</v>
      </c>
      <c r="B896">
        <f t="shared" si="81"/>
        <v>892</v>
      </c>
      <c r="C896" s="5">
        <f t="shared" si="84"/>
        <v>88419.503841113328</v>
      </c>
      <c r="D896" s="5">
        <f t="shared" si="83"/>
        <v>0</v>
      </c>
      <c r="E896" s="4">
        <f t="shared" si="82"/>
        <v>88419.503841113328</v>
      </c>
      <c r="F896" s="5">
        <f>IF(C896=0,0,IF(I895+G896&lt;=Summary!$B$20,'Loan Sch - No Offset'!I895+G896,Summary!$B$20))</f>
        <v>628.21560806781815</v>
      </c>
      <c r="G896" s="4">
        <f>IF(E896&lt;=0,0,E896*Summary!$B$7/Summary!$B$10)</f>
        <v>67.844965447315801</v>
      </c>
      <c r="H896" s="5">
        <f t="shared" si="85"/>
        <v>560.37064262050239</v>
      </c>
      <c r="I896" s="5">
        <f t="shared" si="86"/>
        <v>87859.133198492826</v>
      </c>
    </row>
    <row r="897" spans="1:9" x14ac:dyDescent="0.25">
      <c r="A897">
        <v>893</v>
      </c>
      <c r="B897">
        <f t="shared" si="81"/>
        <v>893</v>
      </c>
      <c r="C897" s="5">
        <f t="shared" si="84"/>
        <v>87859.133198492826</v>
      </c>
      <c r="D897" s="5">
        <f t="shared" si="83"/>
        <v>0</v>
      </c>
      <c r="E897" s="4">
        <f t="shared" si="82"/>
        <v>87859.133198492826</v>
      </c>
      <c r="F897" s="5">
        <f>IF(C897=0,0,IF(I896+G897&lt;=Summary!$B$20,'Loan Sch - No Offset'!I896+G897,Summary!$B$20))</f>
        <v>628.21560806781815</v>
      </c>
      <c r="G897" s="4">
        <f>IF(E897&lt;=0,0,E897*Summary!$B$7/Summary!$B$10)</f>
        <v>67.414988742689687</v>
      </c>
      <c r="H897" s="5">
        <f t="shared" si="85"/>
        <v>560.80061932512842</v>
      </c>
      <c r="I897" s="5">
        <f t="shared" si="86"/>
        <v>87298.332579167691</v>
      </c>
    </row>
    <row r="898" spans="1:9" x14ac:dyDescent="0.25">
      <c r="A898">
        <v>894</v>
      </c>
      <c r="B898">
        <f t="shared" si="81"/>
        <v>894</v>
      </c>
      <c r="C898" s="5">
        <f t="shared" si="84"/>
        <v>87298.332579167691</v>
      </c>
      <c r="D898" s="5">
        <f t="shared" si="83"/>
        <v>0</v>
      </c>
      <c r="E898" s="4">
        <f t="shared" si="82"/>
        <v>87298.332579167691</v>
      </c>
      <c r="F898" s="5">
        <f>IF(C898=0,0,IF(I897+G898&lt;=Summary!$B$20,'Loan Sch - No Offset'!I897+G898,Summary!$B$20))</f>
        <v>628.21560806781815</v>
      </c>
      <c r="G898" s="4">
        <f>IF(E898&lt;=0,0,E898*Summary!$B$7/Summary!$B$10)</f>
        <v>66.984682113630598</v>
      </c>
      <c r="H898" s="5">
        <f t="shared" si="85"/>
        <v>561.23092595418757</v>
      </c>
      <c r="I898" s="5">
        <f t="shared" si="86"/>
        <v>86737.101653213496</v>
      </c>
    </row>
    <row r="899" spans="1:9" x14ac:dyDescent="0.25">
      <c r="A899">
        <v>895</v>
      </c>
      <c r="B899">
        <f t="shared" si="81"/>
        <v>895</v>
      </c>
      <c r="C899" s="5">
        <f t="shared" si="84"/>
        <v>86737.101653213496</v>
      </c>
      <c r="D899" s="5">
        <f t="shared" si="83"/>
        <v>0</v>
      </c>
      <c r="E899" s="4">
        <f t="shared" si="82"/>
        <v>86737.101653213496</v>
      </c>
      <c r="F899" s="5">
        <f>IF(C899=0,0,IF(I898+G899&lt;=Summary!$B$20,'Loan Sch - No Offset'!I898+G899,Summary!$B$20))</f>
        <v>628.21560806781815</v>
      </c>
      <c r="G899" s="4">
        <f>IF(E899&lt;=0,0,E899*Summary!$B$7/Summary!$B$10)</f>
        <v>66.55404530698496</v>
      </c>
      <c r="H899" s="5">
        <f t="shared" si="85"/>
        <v>561.66156276083325</v>
      </c>
      <c r="I899" s="5">
        <f t="shared" si="86"/>
        <v>86175.44009045267</v>
      </c>
    </row>
    <row r="900" spans="1:9" x14ac:dyDescent="0.25">
      <c r="A900">
        <v>896</v>
      </c>
      <c r="B900">
        <f t="shared" si="81"/>
        <v>896</v>
      </c>
      <c r="C900" s="5">
        <f t="shared" si="84"/>
        <v>86175.44009045267</v>
      </c>
      <c r="D900" s="5">
        <f t="shared" si="83"/>
        <v>0</v>
      </c>
      <c r="E900" s="4">
        <f t="shared" si="82"/>
        <v>86175.44009045267</v>
      </c>
      <c r="F900" s="5">
        <f>IF(C900=0,0,IF(I899+G900&lt;=Summary!$B$20,'Loan Sch - No Offset'!I899+G900,Summary!$B$20))</f>
        <v>628.21560806781815</v>
      </c>
      <c r="G900" s="4">
        <f>IF(E900&lt;=0,0,E900*Summary!$B$7/Summary!$B$10)</f>
        <v>66.123078069405025</v>
      </c>
      <c r="H900" s="5">
        <f t="shared" si="85"/>
        <v>562.09252999841317</v>
      </c>
      <c r="I900" s="5">
        <f t="shared" si="86"/>
        <v>85613.347560454262</v>
      </c>
    </row>
    <row r="901" spans="1:9" x14ac:dyDescent="0.25">
      <c r="A901">
        <v>897</v>
      </c>
      <c r="B901">
        <f t="shared" si="81"/>
        <v>897</v>
      </c>
      <c r="C901" s="5">
        <f t="shared" si="84"/>
        <v>85613.347560454262</v>
      </c>
      <c r="D901" s="5">
        <f t="shared" si="83"/>
        <v>0</v>
      </c>
      <c r="E901" s="4">
        <f t="shared" si="82"/>
        <v>85613.347560454262</v>
      </c>
      <c r="F901" s="5">
        <f>IF(C901=0,0,IF(I900+G901&lt;=Summary!$B$20,'Loan Sch - No Offset'!I900+G901,Summary!$B$20))</f>
        <v>628.21560806781815</v>
      </c>
      <c r="G901" s="4">
        <f>IF(E901&lt;=0,0,E901*Summary!$B$7/Summary!$B$10)</f>
        <v>65.691780147348553</v>
      </c>
      <c r="H901" s="5">
        <f t="shared" si="85"/>
        <v>562.52382792046956</v>
      </c>
      <c r="I901" s="5">
        <f t="shared" si="86"/>
        <v>85050.823732533798</v>
      </c>
    </row>
    <row r="902" spans="1:9" x14ac:dyDescent="0.25">
      <c r="A902">
        <v>898</v>
      </c>
      <c r="B902">
        <f t="shared" ref="B902:B965" si="87">IF(C902=0,0,A902)</f>
        <v>898</v>
      </c>
      <c r="C902" s="5">
        <f t="shared" si="84"/>
        <v>85050.823732533798</v>
      </c>
      <c r="D902" s="5">
        <f t="shared" si="83"/>
        <v>0</v>
      </c>
      <c r="E902" s="4">
        <f t="shared" ref="E902:E965" si="88">C902-D902</f>
        <v>85050.823732533798</v>
      </c>
      <c r="F902" s="5">
        <f>IF(C902=0,0,IF(I901+G902&lt;=Summary!$B$20,'Loan Sch - No Offset'!I901+G902,Summary!$B$20))</f>
        <v>628.21560806781815</v>
      </c>
      <c r="G902" s="4">
        <f>IF(E902&lt;=0,0,E902*Summary!$B$7/Summary!$B$10)</f>
        <v>65.260151287078813</v>
      </c>
      <c r="H902" s="5">
        <f t="shared" si="85"/>
        <v>562.95545678073938</v>
      </c>
      <c r="I902" s="5">
        <f t="shared" si="86"/>
        <v>84487.868275753062</v>
      </c>
    </row>
    <row r="903" spans="1:9" x14ac:dyDescent="0.25">
      <c r="A903">
        <v>899</v>
      </c>
      <c r="B903">
        <f t="shared" si="87"/>
        <v>899</v>
      </c>
      <c r="C903" s="5">
        <f t="shared" si="84"/>
        <v>84487.868275753062</v>
      </c>
      <c r="D903" s="5">
        <f t="shared" ref="D903:D966" si="89">IF(C903=0,0,D902)</f>
        <v>0</v>
      </c>
      <c r="E903" s="4">
        <f t="shared" si="88"/>
        <v>84487.868275753062</v>
      </c>
      <c r="F903" s="5">
        <f>IF(C903=0,0,IF(I902+G903&lt;=Summary!$B$20,'Loan Sch - No Offset'!I902+G903,Summary!$B$20))</f>
        <v>628.21560806781815</v>
      </c>
      <c r="G903" s="4">
        <f>IF(E903&lt;=0,0,E903*Summary!$B$7/Summary!$B$10)</f>
        <v>64.828191234664374</v>
      </c>
      <c r="H903" s="5">
        <f t="shared" si="85"/>
        <v>563.38741683315379</v>
      </c>
      <c r="I903" s="5">
        <f t="shared" si="86"/>
        <v>83924.480858919909</v>
      </c>
    </row>
    <row r="904" spans="1:9" x14ac:dyDescent="0.25">
      <c r="A904">
        <v>900</v>
      </c>
      <c r="B904">
        <f t="shared" si="87"/>
        <v>900</v>
      </c>
      <c r="C904" s="5">
        <f t="shared" si="84"/>
        <v>83924.480858919909</v>
      </c>
      <c r="D904" s="5">
        <f t="shared" si="89"/>
        <v>0</v>
      </c>
      <c r="E904" s="4">
        <f t="shared" si="88"/>
        <v>83924.480858919909</v>
      </c>
      <c r="F904" s="5">
        <f>IF(C904=0,0,IF(I903+G904&lt;=Summary!$B$20,'Loan Sch - No Offset'!I903+G904,Summary!$B$20))</f>
        <v>628.21560806781815</v>
      </c>
      <c r="G904" s="4">
        <f>IF(E904&lt;=0,0,E904*Summary!$B$7/Summary!$B$10)</f>
        <v>64.395899735978929</v>
      </c>
      <c r="H904" s="5">
        <f t="shared" si="85"/>
        <v>563.81970833183925</v>
      </c>
      <c r="I904" s="5">
        <f t="shared" si="86"/>
        <v>83360.661150588072</v>
      </c>
    </row>
    <row r="905" spans="1:9" x14ac:dyDescent="0.25">
      <c r="A905">
        <v>901</v>
      </c>
      <c r="B905">
        <f t="shared" si="87"/>
        <v>901</v>
      </c>
      <c r="C905" s="5">
        <f t="shared" si="84"/>
        <v>83360.661150588072</v>
      </c>
      <c r="D905" s="5">
        <f t="shared" si="89"/>
        <v>0</v>
      </c>
      <c r="E905" s="4">
        <f t="shared" si="88"/>
        <v>83360.661150588072</v>
      </c>
      <c r="F905" s="5">
        <f>IF(C905=0,0,IF(I904+G905&lt;=Summary!$B$20,'Loan Sch - No Offset'!I904+G905,Summary!$B$20))</f>
        <v>628.21560806781815</v>
      </c>
      <c r="G905" s="4">
        <f>IF(E905&lt;=0,0,E905*Summary!$B$7/Summary!$B$10)</f>
        <v>63.96327653670123</v>
      </c>
      <c r="H905" s="5">
        <f t="shared" si="85"/>
        <v>564.25233153111697</v>
      </c>
      <c r="I905" s="5">
        <f t="shared" si="86"/>
        <v>82796.40881905696</v>
      </c>
    </row>
    <row r="906" spans="1:9" x14ac:dyDescent="0.25">
      <c r="A906">
        <v>902</v>
      </c>
      <c r="B906">
        <f t="shared" si="87"/>
        <v>902</v>
      </c>
      <c r="C906" s="5">
        <f t="shared" si="84"/>
        <v>82796.40881905696</v>
      </c>
      <c r="D906" s="5">
        <f t="shared" si="89"/>
        <v>0</v>
      </c>
      <c r="E906" s="4">
        <f t="shared" si="88"/>
        <v>82796.40881905696</v>
      </c>
      <c r="F906" s="5">
        <f>IF(C906=0,0,IF(I905+G906&lt;=Summary!$B$20,'Loan Sch - No Offset'!I905+G906,Summary!$B$20))</f>
        <v>628.21560806781815</v>
      </c>
      <c r="G906" s="4">
        <f>IF(E906&lt;=0,0,E906*Summary!$B$7/Summary!$B$10)</f>
        <v>63.530321382314852</v>
      </c>
      <c r="H906" s="5">
        <f t="shared" si="85"/>
        <v>564.68528668550334</v>
      </c>
      <c r="I906" s="5">
        <f t="shared" si="86"/>
        <v>82231.723532371456</v>
      </c>
    </row>
    <row r="907" spans="1:9" x14ac:dyDescent="0.25">
      <c r="A907">
        <v>903</v>
      </c>
      <c r="B907">
        <f t="shared" si="87"/>
        <v>903</v>
      </c>
      <c r="C907" s="5">
        <f t="shared" si="84"/>
        <v>82231.723532371456</v>
      </c>
      <c r="D907" s="5">
        <f t="shared" si="89"/>
        <v>0</v>
      </c>
      <c r="E907" s="4">
        <f t="shared" si="88"/>
        <v>82231.723532371456</v>
      </c>
      <c r="F907" s="5">
        <f>IF(C907=0,0,IF(I906+G907&lt;=Summary!$B$20,'Loan Sch - No Offset'!I906+G907,Summary!$B$20))</f>
        <v>628.21560806781815</v>
      </c>
      <c r="G907" s="4">
        <f>IF(E907&lt;=0,0,E907*Summary!$B$7/Summary!$B$10)</f>
        <v>63.09703401810809</v>
      </c>
      <c r="H907" s="5">
        <f t="shared" si="85"/>
        <v>565.11857404971011</v>
      </c>
      <c r="I907" s="5">
        <f t="shared" si="86"/>
        <v>81666.604958321739</v>
      </c>
    </row>
    <row r="908" spans="1:9" x14ac:dyDescent="0.25">
      <c r="A908">
        <v>904</v>
      </c>
      <c r="B908">
        <f t="shared" si="87"/>
        <v>904</v>
      </c>
      <c r="C908" s="5">
        <f t="shared" si="84"/>
        <v>81666.604958321739</v>
      </c>
      <c r="D908" s="5">
        <f t="shared" si="89"/>
        <v>0</v>
      </c>
      <c r="E908" s="4">
        <f t="shared" si="88"/>
        <v>81666.604958321739</v>
      </c>
      <c r="F908" s="5">
        <f>IF(C908=0,0,IF(I907+G908&lt;=Summary!$B$20,'Loan Sch - No Offset'!I907+G908,Summary!$B$20))</f>
        <v>628.21560806781815</v>
      </c>
      <c r="G908" s="4">
        <f>IF(E908&lt;=0,0,E908*Summary!$B$7/Summary!$B$10)</f>
        <v>62.663414189173793</v>
      </c>
      <c r="H908" s="5">
        <f t="shared" si="85"/>
        <v>565.5521938786444</v>
      </c>
      <c r="I908" s="5">
        <f t="shared" si="86"/>
        <v>81101.052764443099</v>
      </c>
    </row>
    <row r="909" spans="1:9" x14ac:dyDescent="0.25">
      <c r="A909">
        <v>905</v>
      </c>
      <c r="B909">
        <f t="shared" si="87"/>
        <v>905</v>
      </c>
      <c r="C909" s="5">
        <f t="shared" si="84"/>
        <v>81101.052764443099</v>
      </c>
      <c r="D909" s="5">
        <f t="shared" si="89"/>
        <v>0</v>
      </c>
      <c r="E909" s="4">
        <f t="shared" si="88"/>
        <v>81101.052764443099</v>
      </c>
      <c r="F909" s="5">
        <f>IF(C909=0,0,IF(I908+G909&lt;=Summary!$B$20,'Loan Sch - No Offset'!I908+G909,Summary!$B$20))</f>
        <v>628.21560806781815</v>
      </c>
      <c r="G909" s="4">
        <f>IF(E909&lt;=0,0,E909*Summary!$B$7/Summary!$B$10)</f>
        <v>62.22946164040922</v>
      </c>
      <c r="H909" s="5">
        <f t="shared" si="85"/>
        <v>565.98614642740893</v>
      </c>
      <c r="I909" s="5">
        <f t="shared" si="86"/>
        <v>80535.066618015684</v>
      </c>
    </row>
    <row r="910" spans="1:9" x14ac:dyDescent="0.25">
      <c r="A910">
        <v>906</v>
      </c>
      <c r="B910">
        <f t="shared" si="87"/>
        <v>906</v>
      </c>
      <c r="C910" s="5">
        <f t="shared" si="84"/>
        <v>80535.066618015684</v>
      </c>
      <c r="D910" s="5">
        <f t="shared" si="89"/>
        <v>0</v>
      </c>
      <c r="E910" s="4">
        <f t="shared" si="88"/>
        <v>80535.066618015684</v>
      </c>
      <c r="F910" s="5">
        <f>IF(C910=0,0,IF(I909+G910&lt;=Summary!$B$20,'Loan Sch - No Offset'!I909+G910,Summary!$B$20))</f>
        <v>628.21560806781815</v>
      </c>
      <c r="G910" s="4">
        <f>IF(E910&lt;=0,0,E910*Summary!$B$7/Summary!$B$10)</f>
        <v>61.795176116515876</v>
      </c>
      <c r="H910" s="5">
        <f t="shared" si="85"/>
        <v>566.42043195130225</v>
      </c>
      <c r="I910" s="5">
        <f t="shared" si="86"/>
        <v>79968.646186064376</v>
      </c>
    </row>
    <row r="911" spans="1:9" x14ac:dyDescent="0.25">
      <c r="A911">
        <v>907</v>
      </c>
      <c r="B911">
        <f t="shared" si="87"/>
        <v>907</v>
      </c>
      <c r="C911" s="5">
        <f t="shared" si="84"/>
        <v>79968.646186064376</v>
      </c>
      <c r="D911" s="5">
        <f t="shared" si="89"/>
        <v>0</v>
      </c>
      <c r="E911" s="4">
        <f t="shared" si="88"/>
        <v>79968.646186064376</v>
      </c>
      <c r="F911" s="5">
        <f>IF(C911=0,0,IF(I910+G911&lt;=Summary!$B$20,'Loan Sch - No Offset'!I910+G911,Summary!$B$20))</f>
        <v>628.21560806781815</v>
      </c>
      <c r="G911" s="4">
        <f>IF(E911&lt;=0,0,E911*Summary!$B$7/Summary!$B$10)</f>
        <v>61.360557361999398</v>
      </c>
      <c r="H911" s="5">
        <f t="shared" si="85"/>
        <v>566.85505070581871</v>
      </c>
      <c r="I911" s="5">
        <f t="shared" si="86"/>
        <v>79401.791135358551</v>
      </c>
    </row>
    <row r="912" spans="1:9" x14ac:dyDescent="0.25">
      <c r="A912">
        <v>908</v>
      </c>
      <c r="B912">
        <f t="shared" si="87"/>
        <v>908</v>
      </c>
      <c r="C912" s="5">
        <f t="shared" si="84"/>
        <v>79401.791135358551</v>
      </c>
      <c r="D912" s="5">
        <f t="shared" si="89"/>
        <v>0</v>
      </c>
      <c r="E912" s="4">
        <f t="shared" si="88"/>
        <v>79401.791135358551</v>
      </c>
      <c r="F912" s="5">
        <f>IF(C912=0,0,IF(I911+G912&lt;=Summary!$B$20,'Loan Sch - No Offset'!I911+G912,Summary!$B$20))</f>
        <v>628.21560806781815</v>
      </c>
      <c r="G912" s="4">
        <f>IF(E912&lt;=0,0,E912*Summary!$B$7/Summary!$B$10)</f>
        <v>60.925605121169347</v>
      </c>
      <c r="H912" s="5">
        <f t="shared" si="85"/>
        <v>567.29000294664877</v>
      </c>
      <c r="I912" s="5">
        <f t="shared" si="86"/>
        <v>78834.501132411897</v>
      </c>
    </row>
    <row r="913" spans="1:9" x14ac:dyDescent="0.25">
      <c r="A913">
        <v>909</v>
      </c>
      <c r="B913">
        <f t="shared" si="87"/>
        <v>909</v>
      </c>
      <c r="C913" s="5">
        <f t="shared" si="84"/>
        <v>78834.501132411897</v>
      </c>
      <c r="D913" s="5">
        <f t="shared" si="89"/>
        <v>0</v>
      </c>
      <c r="E913" s="4">
        <f t="shared" si="88"/>
        <v>78834.501132411897</v>
      </c>
      <c r="F913" s="5">
        <f>IF(C913=0,0,IF(I912+G913&lt;=Summary!$B$20,'Loan Sch - No Offset'!I912+G913,Summary!$B$20))</f>
        <v>628.21560806781815</v>
      </c>
      <c r="G913" s="4">
        <f>IF(E913&lt;=0,0,E913*Summary!$B$7/Summary!$B$10)</f>
        <v>60.490319138139128</v>
      </c>
      <c r="H913" s="5">
        <f t="shared" si="85"/>
        <v>567.72528892967898</v>
      </c>
      <c r="I913" s="5">
        <f t="shared" si="86"/>
        <v>78266.775843482217</v>
      </c>
    </row>
    <row r="914" spans="1:9" x14ac:dyDescent="0.25">
      <c r="A914">
        <v>910</v>
      </c>
      <c r="B914">
        <f t="shared" si="87"/>
        <v>910</v>
      </c>
      <c r="C914" s="5">
        <f t="shared" si="84"/>
        <v>78266.775843482217</v>
      </c>
      <c r="D914" s="5">
        <f t="shared" si="89"/>
        <v>0</v>
      </c>
      <c r="E914" s="4">
        <f t="shared" si="88"/>
        <v>78266.775843482217</v>
      </c>
      <c r="F914" s="5">
        <f>IF(C914=0,0,IF(I913+G914&lt;=Summary!$B$20,'Loan Sch - No Offset'!I913+G914,Summary!$B$20))</f>
        <v>628.21560806781815</v>
      </c>
      <c r="G914" s="4">
        <f>IF(E914&lt;=0,0,E914*Summary!$B$7/Summary!$B$10)</f>
        <v>60.054699156825777</v>
      </c>
      <c r="H914" s="5">
        <f t="shared" si="85"/>
        <v>568.16090891099236</v>
      </c>
      <c r="I914" s="5">
        <f t="shared" si="86"/>
        <v>77698.614934571218</v>
      </c>
    </row>
    <row r="915" spans="1:9" x14ac:dyDescent="0.25">
      <c r="A915">
        <v>911</v>
      </c>
      <c r="B915">
        <f t="shared" si="87"/>
        <v>911</v>
      </c>
      <c r="C915" s="5">
        <f t="shared" si="84"/>
        <v>77698.614934571218</v>
      </c>
      <c r="D915" s="5">
        <f t="shared" si="89"/>
        <v>0</v>
      </c>
      <c r="E915" s="4">
        <f t="shared" si="88"/>
        <v>77698.614934571218</v>
      </c>
      <c r="F915" s="5">
        <f>IF(C915=0,0,IF(I914+G915&lt;=Summary!$B$20,'Loan Sch - No Offset'!I914+G915,Summary!$B$20))</f>
        <v>628.21560806781815</v>
      </c>
      <c r="G915" s="4">
        <f>IF(E915&lt;=0,0,E915*Summary!$B$7/Summary!$B$10)</f>
        <v>59.61874492094983</v>
      </c>
      <c r="H915" s="5">
        <f t="shared" si="85"/>
        <v>568.59686314686837</v>
      </c>
      <c r="I915" s="5">
        <f t="shared" si="86"/>
        <v>77130.018071424347</v>
      </c>
    </row>
    <row r="916" spans="1:9" x14ac:dyDescent="0.25">
      <c r="A916">
        <v>912</v>
      </c>
      <c r="B916">
        <f t="shared" si="87"/>
        <v>912</v>
      </c>
      <c r="C916" s="5">
        <f t="shared" si="84"/>
        <v>77130.018071424347</v>
      </c>
      <c r="D916" s="5">
        <f t="shared" si="89"/>
        <v>0</v>
      </c>
      <c r="E916" s="4">
        <f t="shared" si="88"/>
        <v>77130.018071424347</v>
      </c>
      <c r="F916" s="5">
        <f>IF(C916=0,0,IF(I915+G916&lt;=Summary!$B$20,'Loan Sch - No Offset'!I915+G916,Summary!$B$20))</f>
        <v>628.21560806781815</v>
      </c>
      <c r="G916" s="4">
        <f>IF(E916&lt;=0,0,E916*Summary!$B$7/Summary!$B$10)</f>
        <v>59.182456174035217</v>
      </c>
      <c r="H916" s="5">
        <f t="shared" si="85"/>
        <v>569.03315189378293</v>
      </c>
      <c r="I916" s="5">
        <f t="shared" si="86"/>
        <v>76560.984919530558</v>
      </c>
    </row>
    <row r="917" spans="1:9" x14ac:dyDescent="0.25">
      <c r="A917">
        <v>913</v>
      </c>
      <c r="B917">
        <f t="shared" si="87"/>
        <v>913</v>
      </c>
      <c r="C917" s="5">
        <f t="shared" si="84"/>
        <v>76560.984919530558</v>
      </c>
      <c r="D917" s="5">
        <f t="shared" si="89"/>
        <v>0</v>
      </c>
      <c r="E917" s="4">
        <f t="shared" si="88"/>
        <v>76560.984919530558</v>
      </c>
      <c r="F917" s="5">
        <f>IF(C917=0,0,IF(I916+G917&lt;=Summary!$B$20,'Loan Sch - No Offset'!I916+G917,Summary!$B$20))</f>
        <v>628.21560806781815</v>
      </c>
      <c r="G917" s="4">
        <f>IF(E917&lt;=0,0,E917*Summary!$B$7/Summary!$B$10)</f>
        <v>58.745832659409025</v>
      </c>
      <c r="H917" s="5">
        <f t="shared" si="85"/>
        <v>569.46977540840908</v>
      </c>
      <c r="I917" s="5">
        <f t="shared" si="86"/>
        <v>75991.515144122153</v>
      </c>
    </row>
    <row r="918" spans="1:9" x14ac:dyDescent="0.25">
      <c r="A918">
        <v>914</v>
      </c>
      <c r="B918">
        <f t="shared" si="87"/>
        <v>914</v>
      </c>
      <c r="C918" s="5">
        <f t="shared" si="84"/>
        <v>75991.515144122153</v>
      </c>
      <c r="D918" s="5">
        <f t="shared" si="89"/>
        <v>0</v>
      </c>
      <c r="E918" s="4">
        <f t="shared" si="88"/>
        <v>75991.515144122153</v>
      </c>
      <c r="F918" s="5">
        <f>IF(C918=0,0,IF(I917+G918&lt;=Summary!$B$20,'Loan Sch - No Offset'!I917+G918,Summary!$B$20))</f>
        <v>628.21560806781815</v>
      </c>
      <c r="G918" s="4">
        <f>IF(E918&lt;=0,0,E918*Summary!$B$7/Summary!$B$10)</f>
        <v>58.308874120201416</v>
      </c>
      <c r="H918" s="5">
        <f t="shared" si="85"/>
        <v>569.90673394761677</v>
      </c>
      <c r="I918" s="5">
        <f t="shared" si="86"/>
        <v>75421.608410174536</v>
      </c>
    </row>
    <row r="919" spans="1:9" x14ac:dyDescent="0.25">
      <c r="A919">
        <v>915</v>
      </c>
      <c r="B919">
        <f t="shared" si="87"/>
        <v>915</v>
      </c>
      <c r="C919" s="5">
        <f t="shared" si="84"/>
        <v>75421.608410174536</v>
      </c>
      <c r="D919" s="5">
        <f t="shared" si="89"/>
        <v>0</v>
      </c>
      <c r="E919" s="4">
        <f t="shared" si="88"/>
        <v>75421.608410174536</v>
      </c>
      <c r="F919" s="5">
        <f>IF(C919=0,0,IF(I918+G919&lt;=Summary!$B$20,'Loan Sch - No Offset'!I918+G919,Summary!$B$20))</f>
        <v>628.21560806781815</v>
      </c>
      <c r="G919" s="4">
        <f>IF(E919&lt;=0,0,E919*Summary!$B$7/Summary!$B$10)</f>
        <v>57.87158029934546</v>
      </c>
      <c r="H919" s="5">
        <f t="shared" si="85"/>
        <v>570.34402776847264</v>
      </c>
      <c r="I919" s="5">
        <f t="shared" si="86"/>
        <v>74851.264382406065</v>
      </c>
    </row>
    <row r="920" spans="1:9" x14ac:dyDescent="0.25">
      <c r="A920">
        <v>916</v>
      </c>
      <c r="B920">
        <f t="shared" si="87"/>
        <v>916</v>
      </c>
      <c r="C920" s="5">
        <f t="shared" si="84"/>
        <v>74851.264382406065</v>
      </c>
      <c r="D920" s="5">
        <f t="shared" si="89"/>
        <v>0</v>
      </c>
      <c r="E920" s="4">
        <f t="shared" si="88"/>
        <v>74851.264382406065</v>
      </c>
      <c r="F920" s="5">
        <f>IF(C920=0,0,IF(I919+G920&lt;=Summary!$B$20,'Loan Sch - No Offset'!I919+G920,Summary!$B$20))</f>
        <v>628.21560806781815</v>
      </c>
      <c r="G920" s="4">
        <f>IF(E920&lt;=0,0,E920*Summary!$B$7/Summary!$B$10)</f>
        <v>57.433950939576953</v>
      </c>
      <c r="H920" s="5">
        <f t="shared" si="85"/>
        <v>570.78165712824125</v>
      </c>
      <c r="I920" s="5">
        <f t="shared" si="86"/>
        <v>74280.48272527782</v>
      </c>
    </row>
    <row r="921" spans="1:9" x14ac:dyDescent="0.25">
      <c r="A921">
        <v>917</v>
      </c>
      <c r="B921">
        <f t="shared" si="87"/>
        <v>917</v>
      </c>
      <c r="C921" s="5">
        <f t="shared" si="84"/>
        <v>74280.48272527782</v>
      </c>
      <c r="D921" s="5">
        <f t="shared" si="89"/>
        <v>0</v>
      </c>
      <c r="E921" s="4">
        <f t="shared" si="88"/>
        <v>74280.48272527782</v>
      </c>
      <c r="F921" s="5">
        <f>IF(C921=0,0,IF(I920+G921&lt;=Summary!$B$20,'Loan Sch - No Offset'!I920+G921,Summary!$B$20))</f>
        <v>628.21560806781815</v>
      </c>
      <c r="G921" s="4">
        <f>IF(E921&lt;=0,0,E921*Summary!$B$7/Summary!$B$10)</f>
        <v>56.995985783434321</v>
      </c>
      <c r="H921" s="5">
        <f t="shared" si="85"/>
        <v>571.21962228438383</v>
      </c>
      <c r="I921" s="5">
        <f t="shared" si="86"/>
        <v>73709.263102993442</v>
      </c>
    </row>
    <row r="922" spans="1:9" x14ac:dyDescent="0.25">
      <c r="A922">
        <v>918</v>
      </c>
      <c r="B922">
        <f t="shared" si="87"/>
        <v>918</v>
      </c>
      <c r="C922" s="5">
        <f t="shared" si="84"/>
        <v>73709.263102993442</v>
      </c>
      <c r="D922" s="5">
        <f t="shared" si="89"/>
        <v>0</v>
      </c>
      <c r="E922" s="4">
        <f t="shared" si="88"/>
        <v>73709.263102993442</v>
      </c>
      <c r="F922" s="5">
        <f>IF(C922=0,0,IF(I921+G922&lt;=Summary!$B$20,'Loan Sch - No Offset'!I921+G922,Summary!$B$20))</f>
        <v>628.21560806781815</v>
      </c>
      <c r="G922" s="4">
        <f>IF(E922&lt;=0,0,E922*Summary!$B$7/Summary!$B$10)</f>
        <v>56.55768457325842</v>
      </c>
      <c r="H922" s="5">
        <f t="shared" si="85"/>
        <v>571.65792349455978</v>
      </c>
      <c r="I922" s="5">
        <f t="shared" si="86"/>
        <v>73137.605179498889</v>
      </c>
    </row>
    <row r="923" spans="1:9" x14ac:dyDescent="0.25">
      <c r="A923">
        <v>919</v>
      </c>
      <c r="B923">
        <f t="shared" si="87"/>
        <v>919</v>
      </c>
      <c r="C923" s="5">
        <f t="shared" si="84"/>
        <v>73137.605179498889</v>
      </c>
      <c r="D923" s="5">
        <f t="shared" si="89"/>
        <v>0</v>
      </c>
      <c r="E923" s="4">
        <f t="shared" si="88"/>
        <v>73137.605179498889</v>
      </c>
      <c r="F923" s="5">
        <f>IF(C923=0,0,IF(I922+G923&lt;=Summary!$B$20,'Loan Sch - No Offset'!I922+G923,Summary!$B$20))</f>
        <v>628.21560806781815</v>
      </c>
      <c r="G923" s="4">
        <f>IF(E923&lt;=0,0,E923*Summary!$B$7/Summary!$B$10)</f>
        <v>56.11904705119241</v>
      </c>
      <c r="H923" s="5">
        <f t="shared" si="85"/>
        <v>572.09656101662574</v>
      </c>
      <c r="I923" s="5">
        <f t="shared" si="86"/>
        <v>72565.508618482258</v>
      </c>
    </row>
    <row r="924" spans="1:9" x14ac:dyDescent="0.25">
      <c r="A924">
        <v>920</v>
      </c>
      <c r="B924">
        <f t="shared" si="87"/>
        <v>920</v>
      </c>
      <c r="C924" s="5">
        <f t="shared" si="84"/>
        <v>72565.508618482258</v>
      </c>
      <c r="D924" s="5">
        <f t="shared" si="89"/>
        <v>0</v>
      </c>
      <c r="E924" s="4">
        <f t="shared" si="88"/>
        <v>72565.508618482258</v>
      </c>
      <c r="F924" s="5">
        <f>IF(C924=0,0,IF(I923+G924&lt;=Summary!$B$20,'Loan Sch - No Offset'!I923+G924,Summary!$B$20))</f>
        <v>628.21560806781815</v>
      </c>
      <c r="G924" s="4">
        <f>IF(E924&lt;=0,0,E924*Summary!$B$7/Summary!$B$10)</f>
        <v>55.680072959181572</v>
      </c>
      <c r="H924" s="5">
        <f t="shared" si="85"/>
        <v>572.53553510863662</v>
      </c>
      <c r="I924" s="5">
        <f t="shared" si="86"/>
        <v>71992.973083373625</v>
      </c>
    </row>
    <row r="925" spans="1:9" x14ac:dyDescent="0.25">
      <c r="A925">
        <v>921</v>
      </c>
      <c r="B925">
        <f t="shared" si="87"/>
        <v>921</v>
      </c>
      <c r="C925" s="5">
        <f t="shared" si="84"/>
        <v>71992.973083373625</v>
      </c>
      <c r="D925" s="5">
        <f t="shared" si="89"/>
        <v>0</v>
      </c>
      <c r="E925" s="4">
        <f t="shared" si="88"/>
        <v>71992.973083373625</v>
      </c>
      <c r="F925" s="5">
        <f>IF(C925=0,0,IF(I924+G925&lt;=Summary!$B$20,'Loan Sch - No Offset'!I924+G925,Summary!$B$20))</f>
        <v>628.21560806781815</v>
      </c>
      <c r="G925" s="4">
        <f>IF(E925&lt;=0,0,E925*Summary!$B$7/Summary!$B$10)</f>
        <v>55.240762038973223</v>
      </c>
      <c r="H925" s="5">
        <f t="shared" si="85"/>
        <v>572.97484602884492</v>
      </c>
      <c r="I925" s="5">
        <f t="shared" si="86"/>
        <v>71419.998237344786</v>
      </c>
    </row>
    <row r="926" spans="1:9" x14ac:dyDescent="0.25">
      <c r="A926">
        <v>922</v>
      </c>
      <c r="B926">
        <f t="shared" si="87"/>
        <v>922</v>
      </c>
      <c r="C926" s="5">
        <f t="shared" si="84"/>
        <v>71419.998237344786</v>
      </c>
      <c r="D926" s="5">
        <f t="shared" si="89"/>
        <v>0</v>
      </c>
      <c r="E926" s="4">
        <f t="shared" si="88"/>
        <v>71419.998237344786</v>
      </c>
      <c r="F926" s="5">
        <f>IF(C926=0,0,IF(I925+G926&lt;=Summary!$B$20,'Loan Sch - No Offset'!I925+G926,Summary!$B$20))</f>
        <v>628.21560806781815</v>
      </c>
      <c r="G926" s="4">
        <f>IF(E926&lt;=0,0,E926*Summary!$B$7/Summary!$B$10)</f>
        <v>54.80111403211648</v>
      </c>
      <c r="H926" s="5">
        <f t="shared" si="85"/>
        <v>573.41449403570164</v>
      </c>
      <c r="I926" s="5">
        <f t="shared" si="86"/>
        <v>70846.583743309078</v>
      </c>
    </row>
    <row r="927" spans="1:9" x14ac:dyDescent="0.25">
      <c r="A927">
        <v>923</v>
      </c>
      <c r="B927">
        <f t="shared" si="87"/>
        <v>923</v>
      </c>
      <c r="C927" s="5">
        <f t="shared" si="84"/>
        <v>70846.583743309078</v>
      </c>
      <c r="D927" s="5">
        <f t="shared" si="89"/>
        <v>0</v>
      </c>
      <c r="E927" s="4">
        <f t="shared" si="88"/>
        <v>70846.583743309078</v>
      </c>
      <c r="F927" s="5">
        <f>IF(C927=0,0,IF(I926+G927&lt;=Summary!$B$20,'Loan Sch - No Offset'!I926+G927,Summary!$B$20))</f>
        <v>628.21560806781815</v>
      </c>
      <c r="G927" s="4">
        <f>IF(E927&lt;=0,0,E927*Summary!$B$7/Summary!$B$10)</f>
        <v>54.361128679962157</v>
      </c>
      <c r="H927" s="5">
        <f t="shared" si="85"/>
        <v>573.85447938785603</v>
      </c>
      <c r="I927" s="5">
        <f t="shared" si="86"/>
        <v>70272.729263921225</v>
      </c>
    </row>
    <row r="928" spans="1:9" x14ac:dyDescent="0.25">
      <c r="A928">
        <v>924</v>
      </c>
      <c r="B928">
        <f t="shared" si="87"/>
        <v>924</v>
      </c>
      <c r="C928" s="5">
        <f t="shared" si="84"/>
        <v>70272.729263921225</v>
      </c>
      <c r="D928" s="5">
        <f t="shared" si="89"/>
        <v>0</v>
      </c>
      <c r="E928" s="4">
        <f t="shared" si="88"/>
        <v>70272.729263921225</v>
      </c>
      <c r="F928" s="5">
        <f>IF(C928=0,0,IF(I927+G928&lt;=Summary!$B$20,'Loan Sch - No Offset'!I927+G928,Summary!$B$20))</f>
        <v>628.21560806781815</v>
      </c>
      <c r="G928" s="4">
        <f>IF(E928&lt;=0,0,E928*Summary!$B$7/Summary!$B$10)</f>
        <v>53.920805723662632</v>
      </c>
      <c r="H928" s="5">
        <f t="shared" si="85"/>
        <v>574.29480234415553</v>
      </c>
      <c r="I928" s="5">
        <f t="shared" si="86"/>
        <v>69698.434461577068</v>
      </c>
    </row>
    <row r="929" spans="1:9" x14ac:dyDescent="0.25">
      <c r="A929">
        <v>925</v>
      </c>
      <c r="B929">
        <f t="shared" si="87"/>
        <v>925</v>
      </c>
      <c r="C929" s="5">
        <f t="shared" si="84"/>
        <v>69698.434461577068</v>
      </c>
      <c r="D929" s="5">
        <f t="shared" si="89"/>
        <v>0</v>
      </c>
      <c r="E929" s="4">
        <f t="shared" si="88"/>
        <v>69698.434461577068</v>
      </c>
      <c r="F929" s="5">
        <f>IF(C929=0,0,IF(I928+G929&lt;=Summary!$B$20,'Loan Sch - No Offset'!I928+G929,Summary!$B$20))</f>
        <v>628.21560806781815</v>
      </c>
      <c r="G929" s="4">
        <f>IF(E929&lt;=0,0,E929*Summary!$B$7/Summary!$B$10)</f>
        <v>53.480144904171638</v>
      </c>
      <c r="H929" s="5">
        <f t="shared" si="85"/>
        <v>574.7354631636465</v>
      </c>
      <c r="I929" s="5">
        <f t="shared" si="86"/>
        <v>69123.698998413427</v>
      </c>
    </row>
    <row r="930" spans="1:9" x14ac:dyDescent="0.25">
      <c r="A930">
        <v>926</v>
      </c>
      <c r="B930">
        <f t="shared" si="87"/>
        <v>926</v>
      </c>
      <c r="C930" s="5">
        <f t="shared" si="84"/>
        <v>69123.698998413427</v>
      </c>
      <c r="D930" s="5">
        <f t="shared" si="89"/>
        <v>0</v>
      </c>
      <c r="E930" s="4">
        <f t="shared" si="88"/>
        <v>69123.698998413427</v>
      </c>
      <c r="F930" s="5">
        <f>IF(C930=0,0,IF(I929+G930&lt;=Summary!$B$20,'Loan Sch - No Offset'!I929+G930,Summary!$B$20))</f>
        <v>628.21560806781815</v>
      </c>
      <c r="G930" s="4">
        <f>IF(E930&lt;=0,0,E930*Summary!$B$7/Summary!$B$10)</f>
        <v>53.039145962244149</v>
      </c>
      <c r="H930" s="5">
        <f t="shared" si="85"/>
        <v>575.17646210557405</v>
      </c>
      <c r="I930" s="5">
        <f t="shared" si="86"/>
        <v>68548.52253630785</v>
      </c>
    </row>
    <row r="931" spans="1:9" x14ac:dyDescent="0.25">
      <c r="A931">
        <v>927</v>
      </c>
      <c r="B931">
        <f t="shared" si="87"/>
        <v>927</v>
      </c>
      <c r="C931" s="5">
        <f t="shared" si="84"/>
        <v>68548.52253630785</v>
      </c>
      <c r="D931" s="5">
        <f t="shared" si="89"/>
        <v>0</v>
      </c>
      <c r="E931" s="4">
        <f t="shared" si="88"/>
        <v>68548.52253630785</v>
      </c>
      <c r="F931" s="5">
        <f>IF(C931=0,0,IF(I930+G931&lt;=Summary!$B$20,'Loan Sch - No Offset'!I930+G931,Summary!$B$20))</f>
        <v>628.21560806781815</v>
      </c>
      <c r="G931" s="4">
        <f>IF(E931&lt;=0,0,E931*Summary!$B$7/Summary!$B$10)</f>
        <v>52.597808638436213</v>
      </c>
      <c r="H931" s="5">
        <f t="shared" si="85"/>
        <v>575.61779942938199</v>
      </c>
      <c r="I931" s="5">
        <f t="shared" si="86"/>
        <v>67972.904736878467</v>
      </c>
    </row>
    <row r="932" spans="1:9" x14ac:dyDescent="0.25">
      <c r="A932">
        <v>928</v>
      </c>
      <c r="B932">
        <f t="shared" si="87"/>
        <v>928</v>
      </c>
      <c r="C932" s="5">
        <f t="shared" si="84"/>
        <v>67972.904736878467</v>
      </c>
      <c r="D932" s="5">
        <f t="shared" si="89"/>
        <v>0</v>
      </c>
      <c r="E932" s="4">
        <f t="shared" si="88"/>
        <v>67972.904736878467</v>
      </c>
      <c r="F932" s="5">
        <f>IF(C932=0,0,IF(I931+G932&lt;=Summary!$B$20,'Loan Sch - No Offset'!I931+G932,Summary!$B$20))</f>
        <v>628.21560806781815</v>
      </c>
      <c r="G932" s="4">
        <f>IF(E932&lt;=0,0,E932*Summary!$B$7/Summary!$B$10)</f>
        <v>52.156132673104821</v>
      </c>
      <c r="H932" s="5">
        <f t="shared" si="85"/>
        <v>576.05947539471333</v>
      </c>
      <c r="I932" s="5">
        <f t="shared" si="86"/>
        <v>67396.845261483759</v>
      </c>
    </row>
    <row r="933" spans="1:9" x14ac:dyDescent="0.25">
      <c r="A933">
        <v>929</v>
      </c>
      <c r="B933">
        <f t="shared" si="87"/>
        <v>929</v>
      </c>
      <c r="C933" s="5">
        <f t="shared" si="84"/>
        <v>67396.845261483759</v>
      </c>
      <c r="D933" s="5">
        <f t="shared" si="89"/>
        <v>0</v>
      </c>
      <c r="E933" s="4">
        <f t="shared" si="88"/>
        <v>67396.845261483759</v>
      </c>
      <c r="F933" s="5">
        <f>IF(C933=0,0,IF(I932+G933&lt;=Summary!$B$20,'Loan Sch - No Offset'!I932+G933,Summary!$B$20))</f>
        <v>628.21560806781815</v>
      </c>
      <c r="G933" s="4">
        <f>IF(E933&lt;=0,0,E933*Summary!$B$7/Summary!$B$10)</f>
        <v>51.714117806407721</v>
      </c>
      <c r="H933" s="5">
        <f t="shared" si="85"/>
        <v>576.50149026141048</v>
      </c>
      <c r="I933" s="5">
        <f t="shared" si="86"/>
        <v>66820.343771222353</v>
      </c>
    </row>
    <row r="934" spans="1:9" x14ac:dyDescent="0.25">
      <c r="A934">
        <v>930</v>
      </c>
      <c r="B934">
        <f t="shared" si="87"/>
        <v>930</v>
      </c>
      <c r="C934" s="5">
        <f t="shared" si="84"/>
        <v>66820.343771222353</v>
      </c>
      <c r="D934" s="5">
        <f t="shared" si="89"/>
        <v>0</v>
      </c>
      <c r="E934" s="4">
        <f t="shared" si="88"/>
        <v>66820.343771222353</v>
      </c>
      <c r="F934" s="5">
        <f>IF(C934=0,0,IF(I933+G934&lt;=Summary!$B$20,'Loan Sch - No Offset'!I933+G934,Summary!$B$20))</f>
        <v>628.21560806781815</v>
      </c>
      <c r="G934" s="4">
        <f>IF(E934&lt;=0,0,E934*Summary!$B$7/Summary!$B$10)</f>
        <v>51.271763778303303</v>
      </c>
      <c r="H934" s="5">
        <f t="shared" si="85"/>
        <v>576.9438442895148</v>
      </c>
      <c r="I934" s="5">
        <f t="shared" si="86"/>
        <v>66243.399926932834</v>
      </c>
    </row>
    <row r="935" spans="1:9" x14ac:dyDescent="0.25">
      <c r="A935">
        <v>931</v>
      </c>
      <c r="B935">
        <f t="shared" si="87"/>
        <v>931</v>
      </c>
      <c r="C935" s="5">
        <f t="shared" si="84"/>
        <v>66243.399926932834</v>
      </c>
      <c r="D935" s="5">
        <f t="shared" si="89"/>
        <v>0</v>
      </c>
      <c r="E935" s="4">
        <f t="shared" si="88"/>
        <v>66243.399926932834</v>
      </c>
      <c r="F935" s="5">
        <f>IF(C935=0,0,IF(I934+G935&lt;=Summary!$B$20,'Loan Sch - No Offset'!I934+G935,Summary!$B$20))</f>
        <v>628.21560806781815</v>
      </c>
      <c r="G935" s="4">
        <f>IF(E935&lt;=0,0,E935*Summary!$B$7/Summary!$B$10)</f>
        <v>50.82907032855038</v>
      </c>
      <c r="H935" s="5">
        <f t="shared" si="85"/>
        <v>577.38653773926774</v>
      </c>
      <c r="I935" s="5">
        <f t="shared" si="86"/>
        <v>65666.013389193569</v>
      </c>
    </row>
    <row r="936" spans="1:9" x14ac:dyDescent="0.25">
      <c r="A936">
        <v>932</v>
      </c>
      <c r="B936">
        <f t="shared" si="87"/>
        <v>932</v>
      </c>
      <c r="C936" s="5">
        <f t="shared" si="84"/>
        <v>65666.013389193569</v>
      </c>
      <c r="D936" s="5">
        <f t="shared" si="89"/>
        <v>0</v>
      </c>
      <c r="E936" s="4">
        <f t="shared" si="88"/>
        <v>65666.013389193569</v>
      </c>
      <c r="F936" s="5">
        <f>IF(C936=0,0,IF(I935+G936&lt;=Summary!$B$20,'Loan Sch - No Offset'!I935+G936,Summary!$B$20))</f>
        <v>628.21560806781815</v>
      </c>
      <c r="G936" s="4">
        <f>IF(E936&lt;=0,0,E936*Summary!$B$7/Summary!$B$10)</f>
        <v>50.386037196708145</v>
      </c>
      <c r="H936" s="5">
        <f t="shared" si="85"/>
        <v>577.82957087111004</v>
      </c>
      <c r="I936" s="5">
        <f t="shared" si="86"/>
        <v>65088.183818322461</v>
      </c>
    </row>
    <row r="937" spans="1:9" x14ac:dyDescent="0.25">
      <c r="A937">
        <v>933</v>
      </c>
      <c r="B937">
        <f t="shared" si="87"/>
        <v>933</v>
      </c>
      <c r="C937" s="5">
        <f t="shared" si="84"/>
        <v>65088.183818322461</v>
      </c>
      <c r="D937" s="5">
        <f t="shared" si="89"/>
        <v>0</v>
      </c>
      <c r="E937" s="4">
        <f t="shared" si="88"/>
        <v>65088.183818322461</v>
      </c>
      <c r="F937" s="5">
        <f>IF(C937=0,0,IF(I936+G937&lt;=Summary!$B$20,'Loan Sch - No Offset'!I936+G937,Summary!$B$20))</f>
        <v>628.21560806781815</v>
      </c>
      <c r="G937" s="4">
        <f>IF(E937&lt;=0,0,E937*Summary!$B$7/Summary!$B$10)</f>
        <v>49.942664122135888</v>
      </c>
      <c r="H937" s="5">
        <f t="shared" si="85"/>
        <v>578.2729439456823</v>
      </c>
      <c r="I937" s="5">
        <f t="shared" si="86"/>
        <v>64509.910874376779</v>
      </c>
    </row>
    <row r="938" spans="1:9" x14ac:dyDescent="0.25">
      <c r="A938">
        <v>934</v>
      </c>
      <c r="B938">
        <f t="shared" si="87"/>
        <v>934</v>
      </c>
      <c r="C938" s="5">
        <f t="shared" si="84"/>
        <v>64509.910874376779</v>
      </c>
      <c r="D938" s="5">
        <f t="shared" si="89"/>
        <v>0</v>
      </c>
      <c r="E938" s="4">
        <f t="shared" si="88"/>
        <v>64509.910874376779</v>
      </c>
      <c r="F938" s="5">
        <f>IF(C938=0,0,IF(I937+G938&lt;=Summary!$B$20,'Loan Sch - No Offset'!I937+G938,Summary!$B$20))</f>
        <v>628.21560806781815</v>
      </c>
      <c r="G938" s="4">
        <f>IF(E938&lt;=0,0,E938*Summary!$B$7/Summary!$B$10)</f>
        <v>49.498950843992944</v>
      </c>
      <c r="H938" s="5">
        <f t="shared" si="85"/>
        <v>578.71665722382522</v>
      </c>
      <c r="I938" s="5">
        <f t="shared" si="86"/>
        <v>63931.194217152952</v>
      </c>
    </row>
    <row r="939" spans="1:9" x14ac:dyDescent="0.25">
      <c r="A939">
        <v>935</v>
      </c>
      <c r="B939">
        <f t="shared" si="87"/>
        <v>935</v>
      </c>
      <c r="C939" s="5">
        <f t="shared" si="84"/>
        <v>63931.194217152952</v>
      </c>
      <c r="D939" s="5">
        <f t="shared" si="89"/>
        <v>0</v>
      </c>
      <c r="E939" s="4">
        <f t="shared" si="88"/>
        <v>63931.194217152952</v>
      </c>
      <c r="F939" s="5">
        <f>IF(C939=0,0,IF(I938+G939&lt;=Summary!$B$20,'Loan Sch - No Offset'!I938+G939,Summary!$B$20))</f>
        <v>628.21560806781815</v>
      </c>
      <c r="G939" s="4">
        <f>IF(E939&lt;=0,0,E939*Summary!$B$7/Summary!$B$10)</f>
        <v>49.054897101238517</v>
      </c>
      <c r="H939" s="5">
        <f t="shared" si="85"/>
        <v>579.16071096657959</v>
      </c>
      <c r="I939" s="5">
        <f t="shared" si="86"/>
        <v>63352.033506186373</v>
      </c>
    </row>
    <row r="940" spans="1:9" x14ac:dyDescent="0.25">
      <c r="A940">
        <v>936</v>
      </c>
      <c r="B940">
        <f t="shared" si="87"/>
        <v>936</v>
      </c>
      <c r="C940" s="5">
        <f t="shared" si="84"/>
        <v>63352.033506186373</v>
      </c>
      <c r="D940" s="5">
        <f t="shared" si="89"/>
        <v>0</v>
      </c>
      <c r="E940" s="4">
        <f t="shared" si="88"/>
        <v>63352.033506186373</v>
      </c>
      <c r="F940" s="5">
        <f>IF(C940=0,0,IF(I939+G940&lt;=Summary!$B$20,'Loan Sch - No Offset'!I939+G940,Summary!$B$20))</f>
        <v>628.21560806781815</v>
      </c>
      <c r="G940" s="4">
        <f>IF(E940&lt;=0,0,E940*Summary!$B$7/Summary!$B$10)</f>
        <v>48.610502632631466</v>
      </c>
      <c r="H940" s="5">
        <f t="shared" si="85"/>
        <v>579.60510543518672</v>
      </c>
      <c r="I940" s="5">
        <f t="shared" si="86"/>
        <v>62772.428400751189</v>
      </c>
    </row>
    <row r="941" spans="1:9" x14ac:dyDescent="0.25">
      <c r="A941">
        <v>937</v>
      </c>
      <c r="B941">
        <f t="shared" si="87"/>
        <v>937</v>
      </c>
      <c r="C941" s="5">
        <f t="shared" si="84"/>
        <v>62772.428400751189</v>
      </c>
      <c r="D941" s="5">
        <f t="shared" si="89"/>
        <v>0</v>
      </c>
      <c r="E941" s="4">
        <f t="shared" si="88"/>
        <v>62772.428400751189</v>
      </c>
      <c r="F941" s="5">
        <f>IF(C941=0,0,IF(I940+G941&lt;=Summary!$B$20,'Loan Sch - No Offset'!I940+G941,Summary!$B$20))</f>
        <v>628.21560806781815</v>
      </c>
      <c r="G941" s="4">
        <f>IF(E941&lt;=0,0,E941*Summary!$B$7/Summary!$B$10)</f>
        <v>48.165767176730235</v>
      </c>
      <c r="H941" s="5">
        <f t="shared" si="85"/>
        <v>580.04984089108791</v>
      </c>
      <c r="I941" s="5">
        <f t="shared" si="86"/>
        <v>62192.378559860103</v>
      </c>
    </row>
    <row r="942" spans="1:9" x14ac:dyDescent="0.25">
      <c r="A942">
        <v>938</v>
      </c>
      <c r="B942">
        <f t="shared" si="87"/>
        <v>938</v>
      </c>
      <c r="C942" s="5">
        <f t="shared" si="84"/>
        <v>62192.378559860103</v>
      </c>
      <c r="D942" s="5">
        <f t="shared" si="89"/>
        <v>0</v>
      </c>
      <c r="E942" s="4">
        <f t="shared" si="88"/>
        <v>62192.378559860103</v>
      </c>
      <c r="F942" s="5">
        <f>IF(C942=0,0,IF(I941+G942&lt;=Summary!$B$20,'Loan Sch - No Offset'!I941+G942,Summary!$B$20))</f>
        <v>628.21560806781815</v>
      </c>
      <c r="G942" s="4">
        <f>IF(E942&lt;=0,0,E942*Summary!$B$7/Summary!$B$10)</f>
        <v>47.720690471892652</v>
      </c>
      <c r="H942" s="5">
        <f t="shared" si="85"/>
        <v>580.49491759592547</v>
      </c>
      <c r="I942" s="5">
        <f t="shared" si="86"/>
        <v>61611.883642264176</v>
      </c>
    </row>
    <row r="943" spans="1:9" x14ac:dyDescent="0.25">
      <c r="A943">
        <v>939</v>
      </c>
      <c r="B943">
        <f t="shared" si="87"/>
        <v>939</v>
      </c>
      <c r="C943" s="5">
        <f t="shared" si="84"/>
        <v>61611.883642264176</v>
      </c>
      <c r="D943" s="5">
        <f t="shared" si="89"/>
        <v>0</v>
      </c>
      <c r="E943" s="4">
        <f t="shared" si="88"/>
        <v>61611.883642264176</v>
      </c>
      <c r="F943" s="5">
        <f>IF(C943=0,0,IF(I942+G943&lt;=Summary!$B$20,'Loan Sch - No Offset'!I942+G943,Summary!$B$20))</f>
        <v>628.21560806781815</v>
      </c>
      <c r="G943" s="4">
        <f>IF(E943&lt;=0,0,E943*Summary!$B$7/Summary!$B$10)</f>
        <v>47.275272256275784</v>
      </c>
      <c r="H943" s="5">
        <f t="shared" si="85"/>
        <v>580.94033581154235</v>
      </c>
      <c r="I943" s="5">
        <f t="shared" si="86"/>
        <v>61030.943306452631</v>
      </c>
    </row>
    <row r="944" spans="1:9" x14ac:dyDescent="0.25">
      <c r="A944">
        <v>940</v>
      </c>
      <c r="B944">
        <f t="shared" si="87"/>
        <v>940</v>
      </c>
      <c r="C944" s="5">
        <f t="shared" si="84"/>
        <v>61030.943306452631</v>
      </c>
      <c r="D944" s="5">
        <f t="shared" si="89"/>
        <v>0</v>
      </c>
      <c r="E944" s="4">
        <f t="shared" si="88"/>
        <v>61030.943306452631</v>
      </c>
      <c r="F944" s="5">
        <f>IF(C944=0,0,IF(I943+G944&lt;=Summary!$B$20,'Loan Sch - No Offset'!I943+G944,Summary!$B$20))</f>
        <v>628.21560806781815</v>
      </c>
      <c r="G944" s="4">
        <f>IF(E944&lt;=0,0,E944*Summary!$B$7/Summary!$B$10)</f>
        <v>46.829512267835767</v>
      </c>
      <c r="H944" s="5">
        <f t="shared" si="85"/>
        <v>581.3860957999824</v>
      </c>
      <c r="I944" s="5">
        <f t="shared" si="86"/>
        <v>60449.557210652645</v>
      </c>
    </row>
    <row r="945" spans="1:9" x14ac:dyDescent="0.25">
      <c r="A945">
        <v>941</v>
      </c>
      <c r="B945">
        <f t="shared" si="87"/>
        <v>941</v>
      </c>
      <c r="C945" s="5">
        <f t="shared" si="84"/>
        <v>60449.557210652645</v>
      </c>
      <c r="D945" s="5">
        <f t="shared" si="89"/>
        <v>0</v>
      </c>
      <c r="E945" s="4">
        <f t="shared" si="88"/>
        <v>60449.557210652645</v>
      </c>
      <c r="F945" s="5">
        <f>IF(C945=0,0,IF(I944+G945&lt;=Summary!$B$20,'Loan Sch - No Offset'!I944+G945,Summary!$B$20))</f>
        <v>628.21560806781815</v>
      </c>
      <c r="G945" s="4">
        <f>IF(E945&lt;=0,0,E945*Summary!$B$7/Summary!$B$10)</f>
        <v>46.383410244327699</v>
      </c>
      <c r="H945" s="5">
        <f t="shared" si="85"/>
        <v>581.83219782349045</v>
      </c>
      <c r="I945" s="5">
        <f t="shared" si="86"/>
        <v>59867.725012829156</v>
      </c>
    </row>
    <row r="946" spans="1:9" x14ac:dyDescent="0.25">
      <c r="A946">
        <v>942</v>
      </c>
      <c r="B946">
        <f t="shared" si="87"/>
        <v>942</v>
      </c>
      <c r="C946" s="5">
        <f t="shared" si="84"/>
        <v>59867.725012829156</v>
      </c>
      <c r="D946" s="5">
        <f t="shared" si="89"/>
        <v>0</v>
      </c>
      <c r="E946" s="4">
        <f t="shared" si="88"/>
        <v>59867.725012829156</v>
      </c>
      <c r="F946" s="5">
        <f>IF(C946=0,0,IF(I945+G946&lt;=Summary!$B$20,'Loan Sch - No Offset'!I945+G946,Summary!$B$20))</f>
        <v>628.21560806781815</v>
      </c>
      <c r="G946" s="4">
        <f>IF(E946&lt;=0,0,E946*Summary!$B$7/Summary!$B$10)</f>
        <v>45.936965923305443</v>
      </c>
      <c r="H946" s="5">
        <f t="shared" si="85"/>
        <v>582.27864214451267</v>
      </c>
      <c r="I946" s="5">
        <f t="shared" si="86"/>
        <v>59285.446370684644</v>
      </c>
    </row>
    <row r="947" spans="1:9" x14ac:dyDescent="0.25">
      <c r="A947">
        <v>943</v>
      </c>
      <c r="B947">
        <f t="shared" si="87"/>
        <v>943</v>
      </c>
      <c r="C947" s="5">
        <f t="shared" si="84"/>
        <v>59285.446370684644</v>
      </c>
      <c r="D947" s="5">
        <f t="shared" si="89"/>
        <v>0</v>
      </c>
      <c r="E947" s="4">
        <f t="shared" si="88"/>
        <v>59285.446370684644</v>
      </c>
      <c r="F947" s="5">
        <f>IF(C947=0,0,IF(I946+G947&lt;=Summary!$B$20,'Loan Sch - No Offset'!I946+G947,Summary!$B$20))</f>
        <v>628.21560806781815</v>
      </c>
      <c r="G947" s="4">
        <f>IF(E947&lt;=0,0,E947*Summary!$B$7/Summary!$B$10)</f>
        <v>45.490179042121483</v>
      </c>
      <c r="H947" s="5">
        <f t="shared" si="85"/>
        <v>582.72542902569671</v>
      </c>
      <c r="I947" s="5">
        <f t="shared" si="86"/>
        <v>58702.720941658947</v>
      </c>
    </row>
    <row r="948" spans="1:9" x14ac:dyDescent="0.25">
      <c r="A948">
        <v>944</v>
      </c>
      <c r="B948">
        <f t="shared" si="87"/>
        <v>944</v>
      </c>
      <c r="C948" s="5">
        <f t="shared" si="84"/>
        <v>58702.720941658947</v>
      </c>
      <c r="D948" s="5">
        <f t="shared" si="89"/>
        <v>0</v>
      </c>
      <c r="E948" s="4">
        <f t="shared" si="88"/>
        <v>58702.720941658947</v>
      </c>
      <c r="F948" s="5">
        <f>IF(C948=0,0,IF(I947+G948&lt;=Summary!$B$20,'Loan Sch - No Offset'!I947+G948,Summary!$B$20))</f>
        <v>628.21560806781815</v>
      </c>
      <c r="G948" s="4">
        <f>IF(E948&lt;=0,0,E948*Summary!$B$7/Summary!$B$10)</f>
        <v>45.043049337926767</v>
      </c>
      <c r="H948" s="5">
        <f t="shared" si="85"/>
        <v>583.17255872989142</v>
      </c>
      <c r="I948" s="5">
        <f t="shared" si="86"/>
        <v>58119.548382929053</v>
      </c>
    </row>
    <row r="949" spans="1:9" x14ac:dyDescent="0.25">
      <c r="A949">
        <v>945</v>
      </c>
      <c r="B949">
        <f t="shared" si="87"/>
        <v>945</v>
      </c>
      <c r="C949" s="5">
        <f t="shared" ref="C949:C1012" si="90">I948</f>
        <v>58119.548382929053</v>
      </c>
      <c r="D949" s="5">
        <f t="shared" si="89"/>
        <v>0</v>
      </c>
      <c r="E949" s="4">
        <f t="shared" si="88"/>
        <v>58119.548382929053</v>
      </c>
      <c r="F949" s="5">
        <f>IF(C949=0,0,IF(I948+G949&lt;=Summary!$B$20,'Loan Sch - No Offset'!I948+G949,Summary!$B$20))</f>
        <v>628.21560806781815</v>
      </c>
      <c r="G949" s="4">
        <f>IF(E949&lt;=0,0,E949*Summary!$B$7/Summary!$B$10)</f>
        <v>44.595576547670561</v>
      </c>
      <c r="H949" s="5">
        <f t="shared" ref="H949:H1012" si="91">F949-G949</f>
        <v>583.62003152014756</v>
      </c>
      <c r="I949" s="5">
        <f t="shared" ref="I949:I1012" si="92">IF(ROUND(C949-H949,0)=0,0,C949-H949)</f>
        <v>57535.928351408904</v>
      </c>
    </row>
    <row r="950" spans="1:9" x14ac:dyDescent="0.25">
      <c r="A950">
        <v>946</v>
      </c>
      <c r="B950">
        <f t="shared" si="87"/>
        <v>946</v>
      </c>
      <c r="C950" s="5">
        <f t="shared" si="90"/>
        <v>57535.928351408904</v>
      </c>
      <c r="D950" s="5">
        <f t="shared" si="89"/>
        <v>0</v>
      </c>
      <c r="E950" s="4">
        <f t="shared" si="88"/>
        <v>57535.928351408904</v>
      </c>
      <c r="F950" s="5">
        <f>IF(C950=0,0,IF(I949+G950&lt;=Summary!$B$20,'Loan Sch - No Offset'!I949+G950,Summary!$B$20))</f>
        <v>628.21560806781815</v>
      </c>
      <c r="G950" s="4">
        <f>IF(E950&lt;=0,0,E950*Summary!$B$7/Summary!$B$10)</f>
        <v>44.147760408100297</v>
      </c>
      <c r="H950" s="5">
        <f t="shared" si="91"/>
        <v>584.06784765971781</v>
      </c>
      <c r="I950" s="5">
        <f t="shared" si="92"/>
        <v>56951.860503749187</v>
      </c>
    </row>
    <row r="951" spans="1:9" x14ac:dyDescent="0.25">
      <c r="A951">
        <v>947</v>
      </c>
      <c r="B951">
        <f t="shared" si="87"/>
        <v>947</v>
      </c>
      <c r="C951" s="5">
        <f t="shared" si="90"/>
        <v>56951.860503749187</v>
      </c>
      <c r="D951" s="5">
        <f t="shared" si="89"/>
        <v>0</v>
      </c>
      <c r="E951" s="4">
        <f t="shared" si="88"/>
        <v>56951.860503749187</v>
      </c>
      <c r="F951" s="5">
        <f>IF(C951=0,0,IF(I950+G951&lt;=Summary!$B$20,'Loan Sch - No Offset'!I950+G951,Summary!$B$20))</f>
        <v>628.21560806781815</v>
      </c>
      <c r="G951" s="4">
        <f>IF(E951&lt;=0,0,E951*Summary!$B$7/Summary!$B$10)</f>
        <v>43.699600655761394</v>
      </c>
      <c r="H951" s="5">
        <f t="shared" si="91"/>
        <v>584.51600741205675</v>
      </c>
      <c r="I951" s="5">
        <f t="shared" si="92"/>
        <v>56367.344496337129</v>
      </c>
    </row>
    <row r="952" spans="1:9" x14ac:dyDescent="0.25">
      <c r="A952">
        <v>948</v>
      </c>
      <c r="B952">
        <f t="shared" si="87"/>
        <v>948</v>
      </c>
      <c r="C952" s="5">
        <f t="shared" si="90"/>
        <v>56367.344496337129</v>
      </c>
      <c r="D952" s="5">
        <f t="shared" si="89"/>
        <v>0</v>
      </c>
      <c r="E952" s="4">
        <f t="shared" si="88"/>
        <v>56367.344496337129</v>
      </c>
      <c r="F952" s="5">
        <f>IF(C952=0,0,IF(I951+G952&lt;=Summary!$B$20,'Loan Sch - No Offset'!I951+G952,Summary!$B$20))</f>
        <v>628.21560806781815</v>
      </c>
      <c r="G952" s="4">
        <f>IF(E952&lt;=0,0,E952*Summary!$B$7/Summary!$B$10)</f>
        <v>43.251097026997137</v>
      </c>
      <c r="H952" s="5">
        <f t="shared" si="91"/>
        <v>584.96451104082098</v>
      </c>
      <c r="I952" s="5">
        <f t="shared" si="92"/>
        <v>55782.379985296306</v>
      </c>
    </row>
    <row r="953" spans="1:9" x14ac:dyDescent="0.25">
      <c r="A953">
        <v>949</v>
      </c>
      <c r="B953">
        <f t="shared" si="87"/>
        <v>949</v>
      </c>
      <c r="C953" s="5">
        <f t="shared" si="90"/>
        <v>55782.379985296306</v>
      </c>
      <c r="D953" s="5">
        <f t="shared" si="89"/>
        <v>0</v>
      </c>
      <c r="E953" s="4">
        <f t="shared" si="88"/>
        <v>55782.379985296306</v>
      </c>
      <c r="F953" s="5">
        <f>IF(C953=0,0,IF(I952+G953&lt;=Summary!$B$20,'Loan Sch - No Offset'!I952+G953,Summary!$B$20))</f>
        <v>628.21560806781815</v>
      </c>
      <c r="G953" s="4">
        <f>IF(E953&lt;=0,0,E953*Summary!$B$7/Summary!$B$10)</f>
        <v>42.80224925794851</v>
      </c>
      <c r="H953" s="5">
        <f t="shared" si="91"/>
        <v>585.41335880986969</v>
      </c>
      <c r="I953" s="5">
        <f t="shared" si="92"/>
        <v>55196.966626486435</v>
      </c>
    </row>
    <row r="954" spans="1:9" x14ac:dyDescent="0.25">
      <c r="A954">
        <v>950</v>
      </c>
      <c r="B954">
        <f t="shared" si="87"/>
        <v>950</v>
      </c>
      <c r="C954" s="5">
        <f t="shared" si="90"/>
        <v>55196.966626486435</v>
      </c>
      <c r="D954" s="5">
        <f t="shared" si="89"/>
        <v>0</v>
      </c>
      <c r="E954" s="4">
        <f t="shared" si="88"/>
        <v>55196.966626486435</v>
      </c>
      <c r="F954" s="5">
        <f>IF(C954=0,0,IF(I953+G954&lt;=Summary!$B$20,'Loan Sch - No Offset'!I953+G954,Summary!$B$20))</f>
        <v>628.21560806781815</v>
      </c>
      <c r="G954" s="4">
        <f>IF(E954&lt;=0,0,E954*Summary!$B$7/Summary!$B$10)</f>
        <v>42.35305708455401</v>
      </c>
      <c r="H954" s="5">
        <f t="shared" si="91"/>
        <v>585.8625509832641</v>
      </c>
      <c r="I954" s="5">
        <f t="shared" si="92"/>
        <v>54611.104075503172</v>
      </c>
    </row>
    <row r="955" spans="1:9" x14ac:dyDescent="0.25">
      <c r="A955">
        <v>951</v>
      </c>
      <c r="B955">
        <f t="shared" si="87"/>
        <v>951</v>
      </c>
      <c r="C955" s="5">
        <f t="shared" si="90"/>
        <v>54611.104075503172</v>
      </c>
      <c r="D955" s="5">
        <f t="shared" si="89"/>
        <v>0</v>
      </c>
      <c r="E955" s="4">
        <f t="shared" si="88"/>
        <v>54611.104075503172</v>
      </c>
      <c r="F955" s="5">
        <f>IF(C955=0,0,IF(I954+G955&lt;=Summary!$B$20,'Loan Sch - No Offset'!I954+G955,Summary!$B$20))</f>
        <v>628.21560806781815</v>
      </c>
      <c r="G955" s="4">
        <f>IF(E955&lt;=0,0,E955*Summary!$B$7/Summary!$B$10)</f>
        <v>41.903520242549547</v>
      </c>
      <c r="H955" s="5">
        <f t="shared" si="91"/>
        <v>586.31208782526858</v>
      </c>
      <c r="I955" s="5">
        <f t="shared" si="92"/>
        <v>54024.791987677905</v>
      </c>
    </row>
    <row r="956" spans="1:9" x14ac:dyDescent="0.25">
      <c r="A956">
        <v>952</v>
      </c>
      <c r="B956">
        <f t="shared" si="87"/>
        <v>952</v>
      </c>
      <c r="C956" s="5">
        <f t="shared" si="90"/>
        <v>54024.791987677905</v>
      </c>
      <c r="D956" s="5">
        <f t="shared" si="89"/>
        <v>0</v>
      </c>
      <c r="E956" s="4">
        <f t="shared" si="88"/>
        <v>54024.791987677905</v>
      </c>
      <c r="F956" s="5">
        <f>IF(C956=0,0,IF(I955+G956&lt;=Summary!$B$20,'Loan Sch - No Offset'!I955+G956,Summary!$B$20))</f>
        <v>628.21560806781815</v>
      </c>
      <c r="G956" s="4">
        <f>IF(E956&lt;=0,0,E956*Summary!$B$7/Summary!$B$10)</f>
        <v>41.453638467468231</v>
      </c>
      <c r="H956" s="5">
        <f t="shared" si="91"/>
        <v>586.76196960034997</v>
      </c>
      <c r="I956" s="5">
        <f t="shared" si="92"/>
        <v>53438.030018077552</v>
      </c>
    </row>
    <row r="957" spans="1:9" x14ac:dyDescent="0.25">
      <c r="A957">
        <v>953</v>
      </c>
      <c r="B957">
        <f t="shared" si="87"/>
        <v>953</v>
      </c>
      <c r="C957" s="5">
        <f t="shared" si="90"/>
        <v>53438.030018077552</v>
      </c>
      <c r="D957" s="5">
        <f t="shared" si="89"/>
        <v>0</v>
      </c>
      <c r="E957" s="4">
        <f t="shared" si="88"/>
        <v>53438.030018077552</v>
      </c>
      <c r="F957" s="5">
        <f>IF(C957=0,0,IF(I956+G957&lt;=Summary!$B$20,'Loan Sch - No Offset'!I956+G957,Summary!$B$20))</f>
        <v>628.21560806781815</v>
      </c>
      <c r="G957" s="4">
        <f>IF(E957&lt;=0,0,E957*Summary!$B$7/Summary!$B$10)</f>
        <v>41.003411494640275</v>
      </c>
      <c r="H957" s="5">
        <f t="shared" si="91"/>
        <v>587.21219657317783</v>
      </c>
      <c r="I957" s="5">
        <f t="shared" si="92"/>
        <v>52850.817821504374</v>
      </c>
    </row>
    <row r="958" spans="1:9" x14ac:dyDescent="0.25">
      <c r="A958">
        <v>954</v>
      </c>
      <c r="B958">
        <f t="shared" si="87"/>
        <v>954</v>
      </c>
      <c r="C958" s="5">
        <f t="shared" si="90"/>
        <v>52850.817821504374</v>
      </c>
      <c r="D958" s="5">
        <f t="shared" si="89"/>
        <v>0</v>
      </c>
      <c r="E958" s="4">
        <f t="shared" si="88"/>
        <v>52850.817821504374</v>
      </c>
      <c r="F958" s="5">
        <f>IF(C958=0,0,IF(I957+G958&lt;=Summary!$B$20,'Loan Sch - No Offset'!I957+G958,Summary!$B$20))</f>
        <v>628.21560806781815</v>
      </c>
      <c r="G958" s="4">
        <f>IF(E958&lt;=0,0,E958*Summary!$B$7/Summary!$B$10)</f>
        <v>40.552839059192777</v>
      </c>
      <c r="H958" s="5">
        <f t="shared" si="91"/>
        <v>587.66276900862533</v>
      </c>
      <c r="I958" s="5">
        <f t="shared" si="92"/>
        <v>52263.155052495749</v>
      </c>
    </row>
    <row r="959" spans="1:9" x14ac:dyDescent="0.25">
      <c r="A959">
        <v>955</v>
      </c>
      <c r="B959">
        <f t="shared" si="87"/>
        <v>955</v>
      </c>
      <c r="C959" s="5">
        <f t="shared" si="90"/>
        <v>52263.155052495749</v>
      </c>
      <c r="D959" s="5">
        <f t="shared" si="89"/>
        <v>0</v>
      </c>
      <c r="E959" s="4">
        <f t="shared" si="88"/>
        <v>52263.155052495749</v>
      </c>
      <c r="F959" s="5">
        <f>IF(C959=0,0,IF(I958+G959&lt;=Summary!$B$20,'Loan Sch - No Offset'!I958+G959,Summary!$B$20))</f>
        <v>628.21560806781815</v>
      </c>
      <c r="G959" s="4">
        <f>IF(E959&lt;=0,0,E959*Summary!$B$7/Summary!$B$10)</f>
        <v>40.10192089604962</v>
      </c>
      <c r="H959" s="5">
        <f t="shared" si="91"/>
        <v>588.11368717176856</v>
      </c>
      <c r="I959" s="5">
        <f t="shared" si="92"/>
        <v>51675.041365323981</v>
      </c>
    </row>
    <row r="960" spans="1:9" x14ac:dyDescent="0.25">
      <c r="A960">
        <v>956</v>
      </c>
      <c r="B960">
        <f t="shared" si="87"/>
        <v>956</v>
      </c>
      <c r="C960" s="5">
        <f t="shared" si="90"/>
        <v>51675.041365323981</v>
      </c>
      <c r="D960" s="5">
        <f t="shared" si="89"/>
        <v>0</v>
      </c>
      <c r="E960" s="4">
        <f t="shared" si="88"/>
        <v>51675.041365323981</v>
      </c>
      <c r="F960" s="5">
        <f>IF(C960=0,0,IF(I959+G960&lt;=Summary!$B$20,'Loan Sch - No Offset'!I959+G960,Summary!$B$20))</f>
        <v>628.21560806781815</v>
      </c>
      <c r="G960" s="4">
        <f>IF(E960&lt;=0,0,E960*Summary!$B$7/Summary!$B$10)</f>
        <v>39.650656739931279</v>
      </c>
      <c r="H960" s="5">
        <f t="shared" si="91"/>
        <v>588.56495132788689</v>
      </c>
      <c r="I960" s="5">
        <f t="shared" si="92"/>
        <v>51086.476413996097</v>
      </c>
    </row>
    <row r="961" spans="1:9" x14ac:dyDescent="0.25">
      <c r="A961">
        <v>957</v>
      </c>
      <c r="B961">
        <f t="shared" si="87"/>
        <v>957</v>
      </c>
      <c r="C961" s="5">
        <f t="shared" si="90"/>
        <v>51086.476413996097</v>
      </c>
      <c r="D961" s="5">
        <f t="shared" si="89"/>
        <v>0</v>
      </c>
      <c r="E961" s="4">
        <f t="shared" si="88"/>
        <v>51086.476413996097</v>
      </c>
      <c r="F961" s="5">
        <f>IF(C961=0,0,IF(I960+G961&lt;=Summary!$B$20,'Loan Sch - No Offset'!I960+G961,Summary!$B$20))</f>
        <v>628.21560806781815</v>
      </c>
      <c r="G961" s="4">
        <f>IF(E961&lt;=0,0,E961*Summary!$B$7/Summary!$B$10)</f>
        <v>39.199046325354693</v>
      </c>
      <c r="H961" s="5">
        <f t="shared" si="91"/>
        <v>589.01656174246341</v>
      </c>
      <c r="I961" s="5">
        <f t="shared" si="92"/>
        <v>50497.459852253633</v>
      </c>
    </row>
    <row r="962" spans="1:9" x14ac:dyDescent="0.25">
      <c r="A962">
        <v>958</v>
      </c>
      <c r="B962">
        <f t="shared" si="87"/>
        <v>958</v>
      </c>
      <c r="C962" s="5">
        <f t="shared" si="90"/>
        <v>50497.459852253633</v>
      </c>
      <c r="D962" s="5">
        <f t="shared" si="89"/>
        <v>0</v>
      </c>
      <c r="E962" s="4">
        <f t="shared" si="88"/>
        <v>50497.459852253633</v>
      </c>
      <c r="F962" s="5">
        <f>IF(C962=0,0,IF(I961+G962&lt;=Summary!$B$20,'Loan Sch - No Offset'!I961+G962,Summary!$B$20))</f>
        <v>628.21560806781815</v>
      </c>
      <c r="G962" s="4">
        <f>IF(E962&lt;=0,0,E962*Summary!$B$7/Summary!$B$10)</f>
        <v>38.747089386633078</v>
      </c>
      <c r="H962" s="5">
        <f t="shared" si="91"/>
        <v>589.46851868118506</v>
      </c>
      <c r="I962" s="5">
        <f t="shared" si="92"/>
        <v>49907.991333572449</v>
      </c>
    </row>
    <row r="963" spans="1:9" x14ac:dyDescent="0.25">
      <c r="A963">
        <v>959</v>
      </c>
      <c r="B963">
        <f t="shared" si="87"/>
        <v>959</v>
      </c>
      <c r="C963" s="5">
        <f t="shared" si="90"/>
        <v>49907.991333572449</v>
      </c>
      <c r="D963" s="5">
        <f t="shared" si="89"/>
        <v>0</v>
      </c>
      <c r="E963" s="4">
        <f t="shared" si="88"/>
        <v>49907.991333572449</v>
      </c>
      <c r="F963" s="5">
        <f>IF(C963=0,0,IF(I962+G963&lt;=Summary!$B$20,'Loan Sch - No Offset'!I962+G963,Summary!$B$20))</f>
        <v>628.21560806781815</v>
      </c>
      <c r="G963" s="4">
        <f>IF(E963&lt;=0,0,E963*Summary!$B$7/Summary!$B$10)</f>
        <v>38.294785657875778</v>
      </c>
      <c r="H963" s="5">
        <f t="shared" si="91"/>
        <v>589.92082240994239</v>
      </c>
      <c r="I963" s="5">
        <f t="shared" si="92"/>
        <v>49318.070511162507</v>
      </c>
    </row>
    <row r="964" spans="1:9" x14ac:dyDescent="0.25">
      <c r="A964">
        <v>960</v>
      </c>
      <c r="B964">
        <f t="shared" si="87"/>
        <v>960</v>
      </c>
      <c r="C964" s="5">
        <f t="shared" si="90"/>
        <v>49318.070511162507</v>
      </c>
      <c r="D964" s="5">
        <f t="shared" si="89"/>
        <v>0</v>
      </c>
      <c r="E964" s="4">
        <f t="shared" si="88"/>
        <v>49318.070511162507</v>
      </c>
      <c r="F964" s="5">
        <f>IF(C964=0,0,IF(I963+G964&lt;=Summary!$B$20,'Loan Sch - No Offset'!I963+G964,Summary!$B$20))</f>
        <v>628.21560806781815</v>
      </c>
      <c r="G964" s="4">
        <f>IF(E964&lt;=0,0,E964*Summary!$B$7/Summary!$B$10)</f>
        <v>37.842134872988154</v>
      </c>
      <c r="H964" s="5">
        <f t="shared" si="91"/>
        <v>590.37347319483001</v>
      </c>
      <c r="I964" s="5">
        <f t="shared" si="92"/>
        <v>48727.697037967679</v>
      </c>
    </row>
    <row r="965" spans="1:9" x14ac:dyDescent="0.25">
      <c r="A965">
        <v>961</v>
      </c>
      <c r="B965">
        <f t="shared" si="87"/>
        <v>961</v>
      </c>
      <c r="C965" s="5">
        <f t="shared" si="90"/>
        <v>48727.697037967679</v>
      </c>
      <c r="D965" s="5">
        <f t="shared" si="89"/>
        <v>0</v>
      </c>
      <c r="E965" s="4">
        <f t="shared" si="88"/>
        <v>48727.697037967679</v>
      </c>
      <c r="F965" s="5">
        <f>IF(C965=0,0,IF(I964+G965&lt;=Summary!$B$20,'Loan Sch - No Offset'!I964+G965,Summary!$B$20))</f>
        <v>628.21560806781815</v>
      </c>
      <c r="G965" s="4">
        <f>IF(E965&lt;=0,0,E965*Summary!$B$7/Summary!$B$10)</f>
        <v>37.389136765671353</v>
      </c>
      <c r="H965" s="5">
        <f t="shared" si="91"/>
        <v>590.82647130214684</v>
      </c>
      <c r="I965" s="5">
        <f t="shared" si="92"/>
        <v>48136.87056666553</v>
      </c>
    </row>
    <row r="966" spans="1:9" x14ac:dyDescent="0.25">
      <c r="A966">
        <v>962</v>
      </c>
      <c r="B966">
        <f t="shared" ref="B966:B1029" si="93">IF(C966=0,0,A966)</f>
        <v>962</v>
      </c>
      <c r="C966" s="5">
        <f t="shared" si="90"/>
        <v>48136.87056666553</v>
      </c>
      <c r="D966" s="5">
        <f t="shared" si="89"/>
        <v>0</v>
      </c>
      <c r="E966" s="4">
        <f t="shared" ref="E966:E1029" si="94">C966-D966</f>
        <v>48136.87056666553</v>
      </c>
      <c r="F966" s="5">
        <f>IF(C966=0,0,IF(I965+G966&lt;=Summary!$B$20,'Loan Sch - No Offset'!I965+G966,Summary!$B$20))</f>
        <v>628.21560806781815</v>
      </c>
      <c r="G966" s="4">
        <f>IF(E966&lt;=0,0,E966*Summary!$B$7/Summary!$B$10)</f>
        <v>36.935791069422201</v>
      </c>
      <c r="H966" s="5">
        <f t="shared" si="91"/>
        <v>591.27981699839597</v>
      </c>
      <c r="I966" s="5">
        <f t="shared" si="92"/>
        <v>47545.590749667135</v>
      </c>
    </row>
    <row r="967" spans="1:9" x14ac:dyDescent="0.25">
      <c r="A967">
        <v>963</v>
      </c>
      <c r="B967">
        <f t="shared" si="93"/>
        <v>963</v>
      </c>
      <c r="C967" s="5">
        <f t="shared" si="90"/>
        <v>47545.590749667135</v>
      </c>
      <c r="D967" s="5">
        <f t="shared" ref="D967:D1030" si="95">IF(C967=0,0,D966)</f>
        <v>0</v>
      </c>
      <c r="E967" s="4">
        <f t="shared" si="94"/>
        <v>47545.590749667135</v>
      </c>
      <c r="F967" s="5">
        <f>IF(C967=0,0,IF(I966+G967&lt;=Summary!$B$20,'Loan Sch - No Offset'!I966+G967,Summary!$B$20))</f>
        <v>628.21560806781815</v>
      </c>
      <c r="G967" s="4">
        <f>IF(E967&lt;=0,0,E967*Summary!$B$7/Summary!$B$10)</f>
        <v>36.482097517533049</v>
      </c>
      <c r="H967" s="5">
        <f t="shared" si="91"/>
        <v>591.73351055028513</v>
      </c>
      <c r="I967" s="5">
        <f t="shared" si="92"/>
        <v>46953.857239116849</v>
      </c>
    </row>
    <row r="968" spans="1:9" x14ac:dyDescent="0.25">
      <c r="A968">
        <v>964</v>
      </c>
      <c r="B968">
        <f t="shared" si="93"/>
        <v>964</v>
      </c>
      <c r="C968" s="5">
        <f t="shared" si="90"/>
        <v>46953.857239116849</v>
      </c>
      <c r="D968" s="5">
        <f t="shared" si="95"/>
        <v>0</v>
      </c>
      <c r="E968" s="4">
        <f t="shared" si="94"/>
        <v>46953.857239116849</v>
      </c>
      <c r="F968" s="5">
        <f>IF(C968=0,0,IF(I967+G968&lt;=Summary!$B$20,'Loan Sch - No Offset'!I967+G968,Summary!$B$20))</f>
        <v>628.21560806781815</v>
      </c>
      <c r="G968" s="4">
        <f>IF(E968&lt;=0,0,E968*Summary!$B$7/Summary!$B$10)</f>
        <v>36.028055843091579</v>
      </c>
      <c r="H968" s="5">
        <f t="shared" si="91"/>
        <v>592.18755222472657</v>
      </c>
      <c r="I968" s="5">
        <f t="shared" si="92"/>
        <v>46361.669686892121</v>
      </c>
    </row>
    <row r="969" spans="1:9" x14ac:dyDescent="0.25">
      <c r="A969">
        <v>965</v>
      </c>
      <c r="B969">
        <f t="shared" si="93"/>
        <v>965</v>
      </c>
      <c r="C969" s="5">
        <f t="shared" si="90"/>
        <v>46361.669686892121</v>
      </c>
      <c r="D969" s="5">
        <f t="shared" si="95"/>
        <v>0</v>
      </c>
      <c r="E969" s="4">
        <f t="shared" si="94"/>
        <v>46361.669686892121</v>
      </c>
      <c r="F969" s="5">
        <f>IF(C969=0,0,IF(I968+G969&lt;=Summary!$B$20,'Loan Sch - No Offset'!I968+G969,Summary!$B$20))</f>
        <v>628.21560806781815</v>
      </c>
      <c r="G969" s="4">
        <f>IF(E969&lt;=0,0,E969*Summary!$B$7/Summary!$B$10)</f>
        <v>35.573665778980683</v>
      </c>
      <c r="H969" s="5">
        <f t="shared" si="91"/>
        <v>592.64194228883753</v>
      </c>
      <c r="I969" s="5">
        <f t="shared" si="92"/>
        <v>45769.027744603285</v>
      </c>
    </row>
    <row r="970" spans="1:9" x14ac:dyDescent="0.25">
      <c r="A970">
        <v>966</v>
      </c>
      <c r="B970">
        <f t="shared" si="93"/>
        <v>966</v>
      </c>
      <c r="C970" s="5">
        <f t="shared" si="90"/>
        <v>45769.027744603285</v>
      </c>
      <c r="D970" s="5">
        <f t="shared" si="95"/>
        <v>0</v>
      </c>
      <c r="E970" s="4">
        <f t="shared" si="94"/>
        <v>45769.027744603285</v>
      </c>
      <c r="F970" s="5">
        <f>IF(C970=0,0,IF(I969+G970&lt;=Summary!$B$20,'Loan Sch - No Offset'!I969+G970,Summary!$B$20))</f>
        <v>628.21560806781815</v>
      </c>
      <c r="G970" s="4">
        <f>IF(E970&lt;=0,0,E970*Summary!$B$7/Summary!$B$10)</f>
        <v>35.118927057878288</v>
      </c>
      <c r="H970" s="5">
        <f t="shared" si="91"/>
        <v>593.09668100993986</v>
      </c>
      <c r="I970" s="5">
        <f t="shared" si="92"/>
        <v>45175.931063593343</v>
      </c>
    </row>
    <row r="971" spans="1:9" x14ac:dyDescent="0.25">
      <c r="A971">
        <v>967</v>
      </c>
      <c r="B971">
        <f t="shared" si="93"/>
        <v>967</v>
      </c>
      <c r="C971" s="5">
        <f t="shared" si="90"/>
        <v>45175.931063593343</v>
      </c>
      <c r="D971" s="5">
        <f t="shared" si="95"/>
        <v>0</v>
      </c>
      <c r="E971" s="4">
        <f t="shared" si="94"/>
        <v>45175.931063593343</v>
      </c>
      <c r="F971" s="5">
        <f>IF(C971=0,0,IF(I970+G971&lt;=Summary!$B$20,'Loan Sch - No Offset'!I970+G971,Summary!$B$20))</f>
        <v>628.21560806781815</v>
      </c>
      <c r="G971" s="4">
        <f>IF(E971&lt;=0,0,E971*Summary!$B$7/Summary!$B$10)</f>
        <v>34.663839412257197</v>
      </c>
      <c r="H971" s="5">
        <f t="shared" si="91"/>
        <v>593.55176865556098</v>
      </c>
      <c r="I971" s="5">
        <f t="shared" si="92"/>
        <v>44582.379294937782</v>
      </c>
    </row>
    <row r="972" spans="1:9" x14ac:dyDescent="0.25">
      <c r="A972">
        <v>968</v>
      </c>
      <c r="B972">
        <f t="shared" si="93"/>
        <v>968</v>
      </c>
      <c r="C972" s="5">
        <f t="shared" si="90"/>
        <v>44582.379294937782</v>
      </c>
      <c r="D972" s="5">
        <f t="shared" si="95"/>
        <v>0</v>
      </c>
      <c r="E972" s="4">
        <f t="shared" si="94"/>
        <v>44582.379294937782</v>
      </c>
      <c r="F972" s="5">
        <f>IF(C972=0,0,IF(I971+G972&lt;=Summary!$B$20,'Loan Sch - No Offset'!I971+G972,Summary!$B$20))</f>
        <v>628.21560806781815</v>
      </c>
      <c r="G972" s="4">
        <f>IF(E972&lt;=0,0,E972*Summary!$B$7/Summary!$B$10)</f>
        <v>34.208402574384948</v>
      </c>
      <c r="H972" s="5">
        <f t="shared" si="91"/>
        <v>594.00720549343316</v>
      </c>
      <c r="I972" s="5">
        <f t="shared" si="92"/>
        <v>43988.372089444347</v>
      </c>
    </row>
    <row r="973" spans="1:9" x14ac:dyDescent="0.25">
      <c r="A973">
        <v>969</v>
      </c>
      <c r="B973">
        <f t="shared" si="93"/>
        <v>969</v>
      </c>
      <c r="C973" s="5">
        <f t="shared" si="90"/>
        <v>43988.372089444347</v>
      </c>
      <c r="D973" s="5">
        <f t="shared" si="95"/>
        <v>0</v>
      </c>
      <c r="E973" s="4">
        <f t="shared" si="94"/>
        <v>43988.372089444347</v>
      </c>
      <c r="F973" s="5">
        <f>IF(C973=0,0,IF(I972+G973&lt;=Summary!$B$20,'Loan Sch - No Offset'!I972+G973,Summary!$B$20))</f>
        <v>628.21560806781815</v>
      </c>
      <c r="G973" s="4">
        <f>IF(E973&lt;=0,0,E973*Summary!$B$7/Summary!$B$10)</f>
        <v>33.752616276323643</v>
      </c>
      <c r="H973" s="5">
        <f t="shared" si="91"/>
        <v>594.46299179149446</v>
      </c>
      <c r="I973" s="5">
        <f t="shared" si="92"/>
        <v>43393.909097652853</v>
      </c>
    </row>
    <row r="974" spans="1:9" x14ac:dyDescent="0.25">
      <c r="A974">
        <v>970</v>
      </c>
      <c r="B974">
        <f t="shared" si="93"/>
        <v>970</v>
      </c>
      <c r="C974" s="5">
        <f t="shared" si="90"/>
        <v>43393.909097652853</v>
      </c>
      <c r="D974" s="5">
        <f t="shared" si="95"/>
        <v>0</v>
      </c>
      <c r="E974" s="4">
        <f t="shared" si="94"/>
        <v>43393.909097652853</v>
      </c>
      <c r="F974" s="5">
        <f>IF(C974=0,0,IF(I973+G974&lt;=Summary!$B$20,'Loan Sch - No Offset'!I973+G974,Summary!$B$20))</f>
        <v>628.21560806781815</v>
      </c>
      <c r="G974" s="4">
        <f>IF(E974&lt;=0,0,E974*Summary!$B$7/Summary!$B$10)</f>
        <v>33.296480249929786</v>
      </c>
      <c r="H974" s="5">
        <f t="shared" si="91"/>
        <v>594.91912781788835</v>
      </c>
      <c r="I974" s="5">
        <f t="shared" si="92"/>
        <v>42798.989969834962</v>
      </c>
    </row>
    <row r="975" spans="1:9" x14ac:dyDescent="0.25">
      <c r="A975">
        <v>971</v>
      </c>
      <c r="B975">
        <f t="shared" si="93"/>
        <v>971</v>
      </c>
      <c r="C975" s="5">
        <f t="shared" si="90"/>
        <v>42798.989969834962</v>
      </c>
      <c r="D975" s="5">
        <f t="shared" si="95"/>
        <v>0</v>
      </c>
      <c r="E975" s="4">
        <f t="shared" si="94"/>
        <v>42798.989969834962</v>
      </c>
      <c r="F975" s="5">
        <f>IF(C975=0,0,IF(I974+G975&lt;=Summary!$B$20,'Loan Sch - No Offset'!I974+G975,Summary!$B$20))</f>
        <v>628.21560806781815</v>
      </c>
      <c r="G975" s="4">
        <f>IF(E975&lt;=0,0,E975*Summary!$B$7/Summary!$B$10)</f>
        <v>32.839994226854131</v>
      </c>
      <c r="H975" s="5">
        <f t="shared" si="91"/>
        <v>595.37561384096398</v>
      </c>
      <c r="I975" s="5">
        <f t="shared" si="92"/>
        <v>42203.614355993996</v>
      </c>
    </row>
    <row r="976" spans="1:9" x14ac:dyDescent="0.25">
      <c r="A976">
        <v>972</v>
      </c>
      <c r="B976">
        <f t="shared" si="93"/>
        <v>972</v>
      </c>
      <c r="C976" s="5">
        <f t="shared" si="90"/>
        <v>42203.614355993996</v>
      </c>
      <c r="D976" s="5">
        <f t="shared" si="95"/>
        <v>0</v>
      </c>
      <c r="E976" s="4">
        <f t="shared" si="94"/>
        <v>42203.614355993996</v>
      </c>
      <c r="F976" s="5">
        <f>IF(C976=0,0,IF(I975+G976&lt;=Summary!$B$20,'Loan Sch - No Offset'!I975+G976,Summary!$B$20))</f>
        <v>628.21560806781815</v>
      </c>
      <c r="G976" s="4">
        <f>IF(E976&lt;=0,0,E976*Summary!$B$7/Summary!$B$10)</f>
        <v>32.383157938541544</v>
      </c>
      <c r="H976" s="5">
        <f t="shared" si="91"/>
        <v>595.83245012927659</v>
      </c>
      <c r="I976" s="5">
        <f t="shared" si="92"/>
        <v>41607.781905864722</v>
      </c>
    </row>
    <row r="977" spans="1:9" x14ac:dyDescent="0.25">
      <c r="A977">
        <v>973</v>
      </c>
      <c r="B977">
        <f t="shared" si="93"/>
        <v>973</v>
      </c>
      <c r="C977" s="5">
        <f t="shared" si="90"/>
        <v>41607.781905864722</v>
      </c>
      <c r="D977" s="5">
        <f t="shared" si="95"/>
        <v>0</v>
      </c>
      <c r="E977" s="4">
        <f t="shared" si="94"/>
        <v>41607.781905864722</v>
      </c>
      <c r="F977" s="5">
        <f>IF(C977=0,0,IF(I976+G977&lt;=Summary!$B$20,'Loan Sch - No Offset'!I976+G977,Summary!$B$20))</f>
        <v>628.21560806781815</v>
      </c>
      <c r="G977" s="4">
        <f>IF(E977&lt;=0,0,E977*Summary!$B$7/Summary!$B$10)</f>
        <v>31.925971116230812</v>
      </c>
      <c r="H977" s="5">
        <f t="shared" si="91"/>
        <v>596.28963695158734</v>
      </c>
      <c r="I977" s="5">
        <f t="shared" si="92"/>
        <v>41011.492268913134</v>
      </c>
    </row>
    <row r="978" spans="1:9" x14ac:dyDescent="0.25">
      <c r="A978">
        <v>974</v>
      </c>
      <c r="B978">
        <f t="shared" si="93"/>
        <v>974</v>
      </c>
      <c r="C978" s="5">
        <f t="shared" si="90"/>
        <v>41011.492268913134</v>
      </c>
      <c r="D978" s="5">
        <f t="shared" si="95"/>
        <v>0</v>
      </c>
      <c r="E978" s="4">
        <f t="shared" si="94"/>
        <v>41011.492268913134</v>
      </c>
      <c r="F978" s="5">
        <f>IF(C978=0,0,IF(I977+G978&lt;=Summary!$B$20,'Loan Sch - No Offset'!I977+G978,Summary!$B$20))</f>
        <v>628.21560806781815</v>
      </c>
      <c r="G978" s="4">
        <f>IF(E978&lt;=0,0,E978*Summary!$B$7/Summary!$B$10)</f>
        <v>31.468433490954503</v>
      </c>
      <c r="H978" s="5">
        <f t="shared" si="91"/>
        <v>596.7471745768637</v>
      </c>
      <c r="I978" s="5">
        <f t="shared" si="92"/>
        <v>40414.745094336271</v>
      </c>
    </row>
    <row r="979" spans="1:9" x14ac:dyDescent="0.25">
      <c r="A979">
        <v>975</v>
      </c>
      <c r="B979">
        <f t="shared" si="93"/>
        <v>975</v>
      </c>
      <c r="C979" s="5">
        <f t="shared" si="90"/>
        <v>40414.745094336271</v>
      </c>
      <c r="D979" s="5">
        <f t="shared" si="95"/>
        <v>0</v>
      </c>
      <c r="E979" s="4">
        <f t="shared" si="94"/>
        <v>40414.745094336271</v>
      </c>
      <c r="F979" s="5">
        <f>IF(C979=0,0,IF(I978+G979&lt;=Summary!$B$20,'Loan Sch - No Offset'!I978+G979,Summary!$B$20))</f>
        <v>628.21560806781815</v>
      </c>
      <c r="G979" s="4">
        <f>IF(E979&lt;=0,0,E979*Summary!$B$7/Summary!$B$10)</f>
        <v>31.010544793538791</v>
      </c>
      <c r="H979" s="5">
        <f t="shared" si="91"/>
        <v>597.20506327427938</v>
      </c>
      <c r="I979" s="5">
        <f t="shared" si="92"/>
        <v>39817.540031061988</v>
      </c>
    </row>
    <row r="980" spans="1:9" x14ac:dyDescent="0.25">
      <c r="A980">
        <v>976</v>
      </c>
      <c r="B980">
        <f t="shared" si="93"/>
        <v>976</v>
      </c>
      <c r="C980" s="5">
        <f t="shared" si="90"/>
        <v>39817.540031061988</v>
      </c>
      <c r="D980" s="5">
        <f t="shared" si="95"/>
        <v>0</v>
      </c>
      <c r="E980" s="4">
        <f t="shared" si="94"/>
        <v>39817.540031061988</v>
      </c>
      <c r="F980" s="5">
        <f>IF(C980=0,0,IF(I979+G980&lt;=Summary!$B$20,'Loan Sch - No Offset'!I979+G980,Summary!$B$20))</f>
        <v>628.21560806781815</v>
      </c>
      <c r="G980" s="4">
        <f>IF(E980&lt;=0,0,E980*Summary!$B$7/Summary!$B$10)</f>
        <v>30.55230475460333</v>
      </c>
      <c r="H980" s="5">
        <f t="shared" si="91"/>
        <v>597.66330331321478</v>
      </c>
      <c r="I980" s="5">
        <f t="shared" si="92"/>
        <v>39219.876727748771</v>
      </c>
    </row>
    <row r="981" spans="1:9" x14ac:dyDescent="0.25">
      <c r="A981">
        <v>977</v>
      </c>
      <c r="B981">
        <f t="shared" si="93"/>
        <v>977</v>
      </c>
      <c r="C981" s="5">
        <f t="shared" si="90"/>
        <v>39219.876727748771</v>
      </c>
      <c r="D981" s="5">
        <f t="shared" si="95"/>
        <v>0</v>
      </c>
      <c r="E981" s="4">
        <f t="shared" si="94"/>
        <v>39219.876727748771</v>
      </c>
      <c r="F981" s="5">
        <f>IF(C981=0,0,IF(I980+G981&lt;=Summary!$B$20,'Loan Sch - No Offset'!I980+G981,Summary!$B$20))</f>
        <v>628.21560806781815</v>
      </c>
      <c r="G981" s="4">
        <f>IF(E981&lt;=0,0,E981*Summary!$B$7/Summary!$B$10)</f>
        <v>30.093713104561076</v>
      </c>
      <c r="H981" s="5">
        <f t="shared" si="91"/>
        <v>598.12189496325709</v>
      </c>
      <c r="I981" s="5">
        <f t="shared" si="92"/>
        <v>38621.754832785511</v>
      </c>
    </row>
    <row r="982" spans="1:9" x14ac:dyDescent="0.25">
      <c r="A982">
        <v>978</v>
      </c>
      <c r="B982">
        <f t="shared" si="93"/>
        <v>978</v>
      </c>
      <c r="C982" s="5">
        <f t="shared" si="90"/>
        <v>38621.754832785511</v>
      </c>
      <c r="D982" s="5">
        <f t="shared" si="95"/>
        <v>0</v>
      </c>
      <c r="E982" s="4">
        <f t="shared" si="94"/>
        <v>38621.754832785511</v>
      </c>
      <c r="F982" s="5">
        <f>IF(C982=0,0,IF(I981+G982&lt;=Summary!$B$20,'Loan Sch - No Offset'!I981+G982,Summary!$B$20))</f>
        <v>628.21560806781815</v>
      </c>
      <c r="G982" s="4">
        <f>IF(E982&lt;=0,0,E982*Summary!$B$7/Summary!$B$10)</f>
        <v>29.634769573618112</v>
      </c>
      <c r="H982" s="5">
        <f t="shared" si="91"/>
        <v>598.58083849420007</v>
      </c>
      <c r="I982" s="5">
        <f t="shared" si="92"/>
        <v>38023.173994291312</v>
      </c>
    </row>
    <row r="983" spans="1:9" x14ac:dyDescent="0.25">
      <c r="A983">
        <v>979</v>
      </c>
      <c r="B983">
        <f t="shared" si="93"/>
        <v>979</v>
      </c>
      <c r="C983" s="5">
        <f t="shared" si="90"/>
        <v>38023.173994291312</v>
      </c>
      <c r="D983" s="5">
        <f t="shared" si="95"/>
        <v>0</v>
      </c>
      <c r="E983" s="4">
        <f t="shared" si="94"/>
        <v>38023.173994291312</v>
      </c>
      <c r="F983" s="5">
        <f>IF(C983=0,0,IF(I982+G983&lt;=Summary!$B$20,'Loan Sch - No Offset'!I982+G983,Summary!$B$20))</f>
        <v>628.21560806781815</v>
      </c>
      <c r="G983" s="4">
        <f>IF(E983&lt;=0,0,E983*Summary!$B$7/Summary!$B$10)</f>
        <v>29.175473891773525</v>
      </c>
      <c r="H983" s="5">
        <f t="shared" si="91"/>
        <v>599.0401341760446</v>
      </c>
      <c r="I983" s="5">
        <f t="shared" si="92"/>
        <v>37424.133860115267</v>
      </c>
    </row>
    <row r="984" spans="1:9" x14ac:dyDescent="0.25">
      <c r="A984">
        <v>980</v>
      </c>
      <c r="B984">
        <f t="shared" si="93"/>
        <v>980</v>
      </c>
      <c r="C984" s="5">
        <f t="shared" si="90"/>
        <v>37424.133860115267</v>
      </c>
      <c r="D984" s="5">
        <f t="shared" si="95"/>
        <v>0</v>
      </c>
      <c r="E984" s="4">
        <f t="shared" si="94"/>
        <v>37424.133860115267</v>
      </c>
      <c r="F984" s="5">
        <f>IF(C984=0,0,IF(I983+G984&lt;=Summary!$B$20,'Loan Sch - No Offset'!I983+G984,Summary!$B$20))</f>
        <v>628.21560806781815</v>
      </c>
      <c r="G984" s="4">
        <f>IF(E984&lt;=0,0,E984*Summary!$B$7/Summary!$B$10)</f>
        <v>28.715825788819213</v>
      </c>
      <c r="H984" s="5">
        <f t="shared" si="91"/>
        <v>599.49978227899896</v>
      </c>
      <c r="I984" s="5">
        <f t="shared" si="92"/>
        <v>36824.634077836272</v>
      </c>
    </row>
    <row r="985" spans="1:9" x14ac:dyDescent="0.25">
      <c r="A985">
        <v>981</v>
      </c>
      <c r="B985">
        <f t="shared" si="93"/>
        <v>981</v>
      </c>
      <c r="C985" s="5">
        <f t="shared" si="90"/>
        <v>36824.634077836272</v>
      </c>
      <c r="D985" s="5">
        <f t="shared" si="95"/>
        <v>0</v>
      </c>
      <c r="E985" s="4">
        <f t="shared" si="94"/>
        <v>36824.634077836272</v>
      </c>
      <c r="F985" s="5">
        <f>IF(C985=0,0,IF(I984+G985&lt;=Summary!$B$20,'Loan Sch - No Offset'!I984+G985,Summary!$B$20))</f>
        <v>628.21560806781815</v>
      </c>
      <c r="G985" s="4">
        <f>IF(E985&lt;=0,0,E985*Summary!$B$7/Summary!$B$10)</f>
        <v>28.255824994339754</v>
      </c>
      <c r="H985" s="5">
        <f t="shared" si="91"/>
        <v>599.95978307347843</v>
      </c>
      <c r="I985" s="5">
        <f t="shared" si="92"/>
        <v>36224.674294762794</v>
      </c>
    </row>
    <row r="986" spans="1:9" x14ac:dyDescent="0.25">
      <c r="A986">
        <v>982</v>
      </c>
      <c r="B986">
        <f t="shared" si="93"/>
        <v>982</v>
      </c>
      <c r="C986" s="5">
        <f t="shared" si="90"/>
        <v>36224.674294762794</v>
      </c>
      <c r="D986" s="5">
        <f t="shared" si="95"/>
        <v>0</v>
      </c>
      <c r="E986" s="4">
        <f t="shared" si="94"/>
        <v>36224.674294762794</v>
      </c>
      <c r="F986" s="5">
        <f>IF(C986=0,0,IF(I985+G986&lt;=Summary!$B$20,'Loan Sch - No Offset'!I985+G986,Summary!$B$20))</f>
        <v>628.21560806781815</v>
      </c>
      <c r="G986" s="4">
        <f>IF(E986&lt;=0,0,E986*Summary!$B$7/Summary!$B$10)</f>
        <v>27.795471237712221</v>
      </c>
      <c r="H986" s="5">
        <f t="shared" si="91"/>
        <v>600.42013683010589</v>
      </c>
      <c r="I986" s="5">
        <f t="shared" si="92"/>
        <v>35624.254157932686</v>
      </c>
    </row>
    <row r="987" spans="1:9" x14ac:dyDescent="0.25">
      <c r="A987">
        <v>983</v>
      </c>
      <c r="B987">
        <f t="shared" si="93"/>
        <v>983</v>
      </c>
      <c r="C987" s="5">
        <f t="shared" si="90"/>
        <v>35624.254157932686</v>
      </c>
      <c r="D987" s="5">
        <f t="shared" si="95"/>
        <v>0</v>
      </c>
      <c r="E987" s="4">
        <f t="shared" si="94"/>
        <v>35624.254157932686</v>
      </c>
      <c r="F987" s="5">
        <f>IF(C987=0,0,IF(I986+G987&lt;=Summary!$B$20,'Loan Sch - No Offset'!I986+G987,Summary!$B$20))</f>
        <v>628.21560806781815</v>
      </c>
      <c r="G987" s="4">
        <f>IF(E987&lt;=0,0,E987*Summary!$B$7/Summary!$B$10)</f>
        <v>27.334764248106044</v>
      </c>
      <c r="H987" s="5">
        <f t="shared" si="91"/>
        <v>600.88084381971214</v>
      </c>
      <c r="I987" s="5">
        <f t="shared" si="92"/>
        <v>35023.373314112971</v>
      </c>
    </row>
    <row r="988" spans="1:9" x14ac:dyDescent="0.25">
      <c r="A988">
        <v>984</v>
      </c>
      <c r="B988">
        <f t="shared" si="93"/>
        <v>984</v>
      </c>
      <c r="C988" s="5">
        <f t="shared" si="90"/>
        <v>35023.373314112971</v>
      </c>
      <c r="D988" s="5">
        <f t="shared" si="95"/>
        <v>0</v>
      </c>
      <c r="E988" s="4">
        <f t="shared" si="94"/>
        <v>35023.373314112971</v>
      </c>
      <c r="F988" s="5">
        <f>IF(C988=0,0,IF(I987+G988&lt;=Summary!$B$20,'Loan Sch - No Offset'!I987+G988,Summary!$B$20))</f>
        <v>628.21560806781815</v>
      </c>
      <c r="G988" s="4">
        <f>IF(E988&lt;=0,0,E988*Summary!$B$7/Summary!$B$10)</f>
        <v>26.873703754482833</v>
      </c>
      <c r="H988" s="5">
        <f t="shared" si="91"/>
        <v>601.34190431333536</v>
      </c>
      <c r="I988" s="5">
        <f t="shared" si="92"/>
        <v>34422.031409799638</v>
      </c>
    </row>
    <row r="989" spans="1:9" x14ac:dyDescent="0.25">
      <c r="A989">
        <v>985</v>
      </c>
      <c r="B989">
        <f t="shared" si="93"/>
        <v>985</v>
      </c>
      <c r="C989" s="5">
        <f t="shared" si="90"/>
        <v>34422.031409799638</v>
      </c>
      <c r="D989" s="5">
        <f t="shared" si="95"/>
        <v>0</v>
      </c>
      <c r="E989" s="4">
        <f t="shared" si="94"/>
        <v>34422.031409799638</v>
      </c>
      <c r="F989" s="5">
        <f>IF(C989=0,0,IF(I988+G989&lt;=Summary!$B$20,'Loan Sch - No Offset'!I988+G989,Summary!$B$20))</f>
        <v>628.21560806781815</v>
      </c>
      <c r="G989" s="4">
        <f>IF(E989&lt;=0,0,E989*Summary!$B$7/Summary!$B$10)</f>
        <v>26.412289485596261</v>
      </c>
      <c r="H989" s="5">
        <f t="shared" si="91"/>
        <v>601.80331858222189</v>
      </c>
      <c r="I989" s="5">
        <f t="shared" si="92"/>
        <v>33820.228091217417</v>
      </c>
    </row>
    <row r="990" spans="1:9" x14ac:dyDescent="0.25">
      <c r="A990">
        <v>986</v>
      </c>
      <c r="B990">
        <f t="shared" si="93"/>
        <v>986</v>
      </c>
      <c r="C990" s="5">
        <f t="shared" si="90"/>
        <v>33820.228091217417</v>
      </c>
      <c r="D990" s="5">
        <f t="shared" si="95"/>
        <v>0</v>
      </c>
      <c r="E990" s="4">
        <f t="shared" si="94"/>
        <v>33820.228091217417</v>
      </c>
      <c r="F990" s="5">
        <f>IF(C990=0,0,IF(I989+G990&lt;=Summary!$B$20,'Loan Sch - No Offset'!I989+G990,Summary!$B$20))</f>
        <v>628.21560806781815</v>
      </c>
      <c r="G990" s="4">
        <f>IF(E990&lt;=0,0,E990*Summary!$B$7/Summary!$B$10)</f>
        <v>25.950521169991823</v>
      </c>
      <c r="H990" s="5">
        <f t="shared" si="91"/>
        <v>602.26508689782634</v>
      </c>
      <c r="I990" s="5">
        <f t="shared" si="92"/>
        <v>33217.963004319594</v>
      </c>
    </row>
    <row r="991" spans="1:9" x14ac:dyDescent="0.25">
      <c r="A991">
        <v>987</v>
      </c>
      <c r="B991">
        <f t="shared" si="93"/>
        <v>987</v>
      </c>
      <c r="C991" s="5">
        <f t="shared" si="90"/>
        <v>33217.963004319594</v>
      </c>
      <c r="D991" s="5">
        <f t="shared" si="95"/>
        <v>0</v>
      </c>
      <c r="E991" s="4">
        <f t="shared" si="94"/>
        <v>33217.963004319594</v>
      </c>
      <c r="F991" s="5">
        <f>IF(C991=0,0,IF(I990+G991&lt;=Summary!$B$20,'Loan Sch - No Offset'!I990+G991,Summary!$B$20))</f>
        <v>628.21560806781815</v>
      </c>
      <c r="G991" s="4">
        <f>IF(E991&lt;=0,0,E991*Summary!$B$7/Summary!$B$10)</f>
        <v>25.488398536006763</v>
      </c>
      <c r="H991" s="5">
        <f t="shared" si="91"/>
        <v>602.72720953181135</v>
      </c>
      <c r="I991" s="5">
        <f t="shared" si="92"/>
        <v>32615.235794787783</v>
      </c>
    </row>
    <row r="992" spans="1:9" x14ac:dyDescent="0.25">
      <c r="A992">
        <v>988</v>
      </c>
      <c r="B992">
        <f t="shared" si="93"/>
        <v>988</v>
      </c>
      <c r="C992" s="5">
        <f t="shared" si="90"/>
        <v>32615.235794787783</v>
      </c>
      <c r="D992" s="5">
        <f t="shared" si="95"/>
        <v>0</v>
      </c>
      <c r="E992" s="4">
        <f t="shared" si="94"/>
        <v>32615.235794787783</v>
      </c>
      <c r="F992" s="5">
        <f>IF(C992=0,0,IF(I991+G992&lt;=Summary!$B$20,'Loan Sch - No Offset'!I991+G992,Summary!$B$20))</f>
        <v>628.21560806781815</v>
      </c>
      <c r="G992" s="4">
        <f>IF(E992&lt;=0,0,E992*Summary!$B$7/Summary!$B$10)</f>
        <v>25.025921311769856</v>
      </c>
      <c r="H992" s="5">
        <f t="shared" si="91"/>
        <v>603.18968675604833</v>
      </c>
      <c r="I992" s="5">
        <f t="shared" si="92"/>
        <v>32012.046108031733</v>
      </c>
    </row>
    <row r="993" spans="1:9" x14ac:dyDescent="0.25">
      <c r="A993">
        <v>989</v>
      </c>
      <c r="B993">
        <f t="shared" si="93"/>
        <v>989</v>
      </c>
      <c r="C993" s="5">
        <f t="shared" si="90"/>
        <v>32012.046108031733</v>
      </c>
      <c r="D993" s="5">
        <f t="shared" si="95"/>
        <v>0</v>
      </c>
      <c r="E993" s="4">
        <f t="shared" si="94"/>
        <v>32012.046108031733</v>
      </c>
      <c r="F993" s="5">
        <f>IF(C993=0,0,IF(I992+G993&lt;=Summary!$B$20,'Loan Sch - No Offset'!I992+G993,Summary!$B$20))</f>
        <v>628.21560806781815</v>
      </c>
      <c r="G993" s="4">
        <f>IF(E993&lt;=0,0,E993*Summary!$B$7/Summary!$B$10)</f>
        <v>24.563089225201274</v>
      </c>
      <c r="H993" s="5">
        <f t="shared" si="91"/>
        <v>603.65251884261693</v>
      </c>
      <c r="I993" s="5">
        <f t="shared" si="92"/>
        <v>31408.393589189116</v>
      </c>
    </row>
    <row r="994" spans="1:9" x14ac:dyDescent="0.25">
      <c r="A994">
        <v>990</v>
      </c>
      <c r="B994">
        <f t="shared" si="93"/>
        <v>990</v>
      </c>
      <c r="C994" s="5">
        <f t="shared" si="90"/>
        <v>31408.393589189116</v>
      </c>
      <c r="D994" s="5">
        <f t="shared" si="95"/>
        <v>0</v>
      </c>
      <c r="E994" s="4">
        <f t="shared" si="94"/>
        <v>31408.393589189116</v>
      </c>
      <c r="F994" s="5">
        <f>IF(C994=0,0,IF(I993+G994&lt;=Summary!$B$20,'Loan Sch - No Offset'!I993+G994,Summary!$B$20))</f>
        <v>628.21560806781815</v>
      </c>
      <c r="G994" s="4">
        <f>IF(E994&lt;=0,0,E994*Summary!$B$7/Summary!$B$10)</f>
        <v>24.099902004012417</v>
      </c>
      <c r="H994" s="5">
        <f t="shared" si="91"/>
        <v>604.11570606380576</v>
      </c>
      <c r="I994" s="5">
        <f t="shared" si="92"/>
        <v>30804.277883125309</v>
      </c>
    </row>
    <row r="995" spans="1:9" x14ac:dyDescent="0.25">
      <c r="A995">
        <v>991</v>
      </c>
      <c r="B995">
        <f t="shared" si="93"/>
        <v>991</v>
      </c>
      <c r="C995" s="5">
        <f t="shared" si="90"/>
        <v>30804.277883125309</v>
      </c>
      <c r="D995" s="5">
        <f t="shared" si="95"/>
        <v>0</v>
      </c>
      <c r="E995" s="4">
        <f t="shared" si="94"/>
        <v>30804.277883125309</v>
      </c>
      <c r="F995" s="5">
        <f>IF(C995=0,0,IF(I994+G995&lt;=Summary!$B$20,'Loan Sch - No Offset'!I994+G995,Summary!$B$20))</f>
        <v>628.21560806781815</v>
      </c>
      <c r="G995" s="4">
        <f>IF(E995&lt;=0,0,E995*Summary!$B$7/Summary!$B$10)</f>
        <v>23.636359375705766</v>
      </c>
      <c r="H995" s="5">
        <f t="shared" si="91"/>
        <v>604.5792486921124</v>
      </c>
      <c r="I995" s="5">
        <f t="shared" si="92"/>
        <v>30199.698634433196</v>
      </c>
    </row>
    <row r="996" spans="1:9" x14ac:dyDescent="0.25">
      <c r="A996">
        <v>992</v>
      </c>
      <c r="B996">
        <f t="shared" si="93"/>
        <v>992</v>
      </c>
      <c r="C996" s="5">
        <f t="shared" si="90"/>
        <v>30199.698634433196</v>
      </c>
      <c r="D996" s="5">
        <f t="shared" si="95"/>
        <v>0</v>
      </c>
      <c r="E996" s="4">
        <f t="shared" si="94"/>
        <v>30199.698634433196</v>
      </c>
      <c r="F996" s="5">
        <f>IF(C996=0,0,IF(I995+G996&lt;=Summary!$B$20,'Loan Sch - No Offset'!I995+G996,Summary!$B$20))</f>
        <v>628.21560806781815</v>
      </c>
      <c r="G996" s="4">
        <f>IF(E996&lt;=0,0,E996*Summary!$B$7/Summary!$B$10)</f>
        <v>23.172461067574702</v>
      </c>
      <c r="H996" s="5">
        <f t="shared" si="91"/>
        <v>605.04314700024349</v>
      </c>
      <c r="I996" s="5">
        <f t="shared" si="92"/>
        <v>29594.655487432952</v>
      </c>
    </row>
    <row r="997" spans="1:9" x14ac:dyDescent="0.25">
      <c r="A997">
        <v>993</v>
      </c>
      <c r="B997">
        <f t="shared" si="93"/>
        <v>993</v>
      </c>
      <c r="C997" s="5">
        <f t="shared" si="90"/>
        <v>29594.655487432952</v>
      </c>
      <c r="D997" s="5">
        <f t="shared" si="95"/>
        <v>0</v>
      </c>
      <c r="E997" s="4">
        <f t="shared" si="94"/>
        <v>29594.655487432952</v>
      </c>
      <c r="F997" s="5">
        <f>IF(C997=0,0,IF(I996+G997&lt;=Summary!$B$20,'Loan Sch - No Offset'!I996+G997,Summary!$B$20))</f>
        <v>628.21560806781815</v>
      </c>
      <c r="G997" s="4">
        <f>IF(E997&lt;=0,0,E997*Summary!$B$7/Summary!$B$10)</f>
        <v>22.708206806703362</v>
      </c>
      <c r="H997" s="5">
        <f t="shared" si="91"/>
        <v>605.50740126111475</v>
      </c>
      <c r="I997" s="5">
        <f t="shared" si="92"/>
        <v>28989.148086171837</v>
      </c>
    </row>
    <row r="998" spans="1:9" x14ac:dyDescent="0.25">
      <c r="A998">
        <v>994</v>
      </c>
      <c r="B998">
        <f t="shared" si="93"/>
        <v>994</v>
      </c>
      <c r="C998" s="5">
        <f t="shared" si="90"/>
        <v>28989.148086171837</v>
      </c>
      <c r="D998" s="5">
        <f t="shared" si="95"/>
        <v>0</v>
      </c>
      <c r="E998" s="4">
        <f t="shared" si="94"/>
        <v>28989.148086171837</v>
      </c>
      <c r="F998" s="5">
        <f>IF(C998=0,0,IF(I997+G998&lt;=Summary!$B$20,'Loan Sch - No Offset'!I997+G998,Summary!$B$20))</f>
        <v>628.21560806781815</v>
      </c>
      <c r="G998" s="4">
        <f>IF(E998&lt;=0,0,E998*Summary!$B$7/Summary!$B$10)</f>
        <v>22.243596319966464</v>
      </c>
      <c r="H998" s="5">
        <f t="shared" si="91"/>
        <v>605.97201174785164</v>
      </c>
      <c r="I998" s="5">
        <f t="shared" si="92"/>
        <v>28383.176074423987</v>
      </c>
    </row>
    <row r="999" spans="1:9" x14ac:dyDescent="0.25">
      <c r="A999">
        <v>995</v>
      </c>
      <c r="B999">
        <f t="shared" si="93"/>
        <v>995</v>
      </c>
      <c r="C999" s="5">
        <f t="shared" si="90"/>
        <v>28383.176074423987</v>
      </c>
      <c r="D999" s="5">
        <f t="shared" si="95"/>
        <v>0</v>
      </c>
      <c r="E999" s="4">
        <f t="shared" si="94"/>
        <v>28383.176074423987</v>
      </c>
      <c r="F999" s="5">
        <f>IF(C999=0,0,IF(I998+G999&lt;=Summary!$B$20,'Loan Sch - No Offset'!I998+G999,Summary!$B$20))</f>
        <v>628.21560806781815</v>
      </c>
      <c r="G999" s="4">
        <f>IF(E999&lt;=0,0,E999*Summary!$B$7/Summary!$B$10)</f>
        <v>21.778629334029173</v>
      </c>
      <c r="H999" s="5">
        <f t="shared" si="91"/>
        <v>606.43697873378903</v>
      </c>
      <c r="I999" s="5">
        <f t="shared" si="92"/>
        <v>27776.739095690198</v>
      </c>
    </row>
    <row r="1000" spans="1:9" x14ac:dyDescent="0.25">
      <c r="A1000">
        <v>996</v>
      </c>
      <c r="B1000">
        <f t="shared" si="93"/>
        <v>996</v>
      </c>
      <c r="C1000" s="5">
        <f t="shared" si="90"/>
        <v>27776.739095690198</v>
      </c>
      <c r="D1000" s="5">
        <f t="shared" si="95"/>
        <v>0</v>
      </c>
      <c r="E1000" s="4">
        <f t="shared" si="94"/>
        <v>27776.739095690198</v>
      </c>
      <c r="F1000" s="5">
        <f>IF(C1000=0,0,IF(I999+G1000&lt;=Summary!$B$20,'Loan Sch - No Offset'!I999+G1000,Summary!$B$20))</f>
        <v>628.21560806781815</v>
      </c>
      <c r="G1000" s="4">
        <f>IF(E1000&lt;=0,0,E1000*Summary!$B$7/Summary!$B$10)</f>
        <v>21.313305575346899</v>
      </c>
      <c r="H1000" s="5">
        <f t="shared" si="91"/>
        <v>606.90230249247122</v>
      </c>
      <c r="I1000" s="5">
        <f t="shared" si="92"/>
        <v>27169.836793197726</v>
      </c>
    </row>
    <row r="1001" spans="1:9" x14ac:dyDescent="0.25">
      <c r="A1001">
        <v>997</v>
      </c>
      <c r="B1001">
        <f t="shared" si="93"/>
        <v>997</v>
      </c>
      <c r="C1001" s="5">
        <f t="shared" si="90"/>
        <v>27169.836793197726</v>
      </c>
      <c r="D1001" s="5">
        <f t="shared" si="95"/>
        <v>0</v>
      </c>
      <c r="E1001" s="4">
        <f t="shared" si="94"/>
        <v>27169.836793197726</v>
      </c>
      <c r="F1001" s="5">
        <f>IF(C1001=0,0,IF(I1000+G1001&lt;=Summary!$B$20,'Loan Sch - No Offset'!I1000+G1001,Summary!$B$20))</f>
        <v>628.21560806781815</v>
      </c>
      <c r="G1001" s="4">
        <f>IF(E1001&lt;=0,0,E1001*Summary!$B$7/Summary!$B$10)</f>
        <v>20.847624770165176</v>
      </c>
      <c r="H1001" s="5">
        <f t="shared" si="91"/>
        <v>607.36798329765293</v>
      </c>
      <c r="I1001" s="5">
        <f t="shared" si="92"/>
        <v>26562.468809900074</v>
      </c>
    </row>
    <row r="1002" spans="1:9" x14ac:dyDescent="0.25">
      <c r="A1002">
        <v>998</v>
      </c>
      <c r="B1002">
        <f t="shared" si="93"/>
        <v>998</v>
      </c>
      <c r="C1002" s="5">
        <f t="shared" si="90"/>
        <v>26562.468809900074</v>
      </c>
      <c r="D1002" s="5">
        <f t="shared" si="95"/>
        <v>0</v>
      </c>
      <c r="E1002" s="4">
        <f t="shared" si="94"/>
        <v>26562.468809900074</v>
      </c>
      <c r="F1002" s="5">
        <f>IF(C1002=0,0,IF(I1001+G1002&lt;=Summary!$B$20,'Loan Sch - No Offset'!I1001+G1002,Summary!$B$20))</f>
        <v>628.21560806781815</v>
      </c>
      <c r="G1002" s="4">
        <f>IF(E1002&lt;=0,0,E1002*Summary!$B$7/Summary!$B$10)</f>
        <v>20.381586644519476</v>
      </c>
      <c r="H1002" s="5">
        <f t="shared" si="91"/>
        <v>607.83402142329862</v>
      </c>
      <c r="I1002" s="5">
        <f t="shared" si="92"/>
        <v>25954.634788476775</v>
      </c>
    </row>
    <row r="1003" spans="1:9" x14ac:dyDescent="0.25">
      <c r="A1003">
        <v>999</v>
      </c>
      <c r="B1003">
        <f t="shared" si="93"/>
        <v>999</v>
      </c>
      <c r="C1003" s="5">
        <f t="shared" si="90"/>
        <v>25954.634788476775</v>
      </c>
      <c r="D1003" s="5">
        <f t="shared" si="95"/>
        <v>0</v>
      </c>
      <c r="E1003" s="4">
        <f t="shared" si="94"/>
        <v>25954.634788476775</v>
      </c>
      <c r="F1003" s="5">
        <f>IF(C1003=0,0,IF(I1002+G1003&lt;=Summary!$B$20,'Loan Sch - No Offset'!I1002+G1003,Summary!$B$20))</f>
        <v>628.21560806781815</v>
      </c>
      <c r="G1003" s="4">
        <f>IF(E1003&lt;=0,0,E1003*Summary!$B$7/Summary!$B$10)</f>
        <v>19.915190924235063</v>
      </c>
      <c r="H1003" s="5">
        <f t="shared" si="91"/>
        <v>608.3004171435831</v>
      </c>
      <c r="I1003" s="5">
        <f t="shared" si="92"/>
        <v>25346.334371333192</v>
      </c>
    </row>
    <row r="1004" spans="1:9" x14ac:dyDescent="0.25">
      <c r="A1004">
        <v>1000</v>
      </c>
      <c r="B1004">
        <f t="shared" si="93"/>
        <v>1000</v>
      </c>
      <c r="C1004" s="5">
        <f t="shared" si="90"/>
        <v>25346.334371333192</v>
      </c>
      <c r="D1004" s="5">
        <f t="shared" si="95"/>
        <v>0</v>
      </c>
      <c r="E1004" s="4">
        <f t="shared" si="94"/>
        <v>25346.334371333192</v>
      </c>
      <c r="F1004" s="5">
        <f>IF(C1004=0,0,IF(I1003+G1004&lt;=Summary!$B$20,'Loan Sch - No Offset'!I1003+G1004,Summary!$B$20))</f>
        <v>628.21560806781815</v>
      </c>
      <c r="G1004" s="4">
        <f>IF(E1004&lt;=0,0,E1004*Summary!$B$7/Summary!$B$10)</f>
        <v>19.448437334926815</v>
      </c>
      <c r="H1004" s="5">
        <f t="shared" si="91"/>
        <v>608.76717073289137</v>
      </c>
      <c r="I1004" s="5">
        <f t="shared" si="92"/>
        <v>24737.567200600301</v>
      </c>
    </row>
    <row r="1005" spans="1:9" x14ac:dyDescent="0.25">
      <c r="A1005">
        <v>1001</v>
      </c>
      <c r="B1005">
        <f t="shared" si="93"/>
        <v>1001</v>
      </c>
      <c r="C1005" s="5">
        <f t="shared" si="90"/>
        <v>24737.567200600301</v>
      </c>
      <c r="D1005" s="5">
        <f t="shared" si="95"/>
        <v>0</v>
      </c>
      <c r="E1005" s="4">
        <f t="shared" si="94"/>
        <v>24737.567200600301</v>
      </c>
      <c r="F1005" s="5">
        <f>IF(C1005=0,0,IF(I1004+G1005&lt;=Summary!$B$20,'Loan Sch - No Offset'!I1004+G1005,Summary!$B$20))</f>
        <v>628.21560806781815</v>
      </c>
      <c r="G1005" s="4">
        <f>IF(E1005&lt;=0,0,E1005*Summary!$B$7/Summary!$B$10)</f>
        <v>18.981325601999075</v>
      </c>
      <c r="H1005" s="5">
        <f t="shared" si="91"/>
        <v>609.23428246581909</v>
      </c>
      <c r="I1005" s="5">
        <f t="shared" si="92"/>
        <v>24128.332918134482</v>
      </c>
    </row>
    <row r="1006" spans="1:9" x14ac:dyDescent="0.25">
      <c r="A1006">
        <v>1002</v>
      </c>
      <c r="B1006">
        <f t="shared" si="93"/>
        <v>1002</v>
      </c>
      <c r="C1006" s="5">
        <f t="shared" si="90"/>
        <v>24128.332918134482</v>
      </c>
      <c r="D1006" s="5">
        <f t="shared" si="95"/>
        <v>0</v>
      </c>
      <c r="E1006" s="4">
        <f t="shared" si="94"/>
        <v>24128.332918134482</v>
      </c>
      <c r="F1006" s="5">
        <f>IF(C1006=0,0,IF(I1005+G1006&lt;=Summary!$B$20,'Loan Sch - No Offset'!I1005+G1006,Summary!$B$20))</f>
        <v>628.21560806781815</v>
      </c>
      <c r="G1006" s="4">
        <f>IF(E1006&lt;=0,0,E1006*Summary!$B$7/Summary!$B$10)</f>
        <v>18.513855450645494</v>
      </c>
      <c r="H1006" s="5">
        <f t="shared" si="91"/>
        <v>609.7017526171727</v>
      </c>
      <c r="I1006" s="5">
        <f t="shared" si="92"/>
        <v>23518.631165517309</v>
      </c>
    </row>
    <row r="1007" spans="1:9" x14ac:dyDescent="0.25">
      <c r="A1007">
        <v>1003</v>
      </c>
      <c r="B1007">
        <f t="shared" si="93"/>
        <v>1003</v>
      </c>
      <c r="C1007" s="5">
        <f t="shared" si="90"/>
        <v>23518.631165517309</v>
      </c>
      <c r="D1007" s="5">
        <f t="shared" si="95"/>
        <v>0</v>
      </c>
      <c r="E1007" s="4">
        <f t="shared" si="94"/>
        <v>23518.631165517309</v>
      </c>
      <c r="F1007" s="5">
        <f>IF(C1007=0,0,IF(I1006+G1007&lt;=Summary!$B$20,'Loan Sch - No Offset'!I1006+G1007,Summary!$B$20))</f>
        <v>628.21560806781815</v>
      </c>
      <c r="G1007" s="4">
        <f>IF(E1007&lt;=0,0,E1007*Summary!$B$7/Summary!$B$10)</f>
        <v>18.046026605848859</v>
      </c>
      <c r="H1007" s="5">
        <f t="shared" si="91"/>
        <v>610.1695814619693</v>
      </c>
      <c r="I1007" s="5">
        <f t="shared" si="92"/>
        <v>22908.461584055338</v>
      </c>
    </row>
    <row r="1008" spans="1:9" x14ac:dyDescent="0.25">
      <c r="A1008">
        <v>1004</v>
      </c>
      <c r="B1008">
        <f t="shared" si="93"/>
        <v>1004</v>
      </c>
      <c r="C1008" s="5">
        <f t="shared" si="90"/>
        <v>22908.461584055338</v>
      </c>
      <c r="D1008" s="5">
        <f t="shared" si="95"/>
        <v>0</v>
      </c>
      <c r="E1008" s="4">
        <f t="shared" si="94"/>
        <v>22908.461584055338</v>
      </c>
      <c r="F1008" s="5">
        <f>IF(C1008=0,0,IF(I1007+G1008&lt;=Summary!$B$20,'Loan Sch - No Offset'!I1007+G1008,Summary!$B$20))</f>
        <v>628.21560806781815</v>
      </c>
      <c r="G1008" s="4">
        <f>IF(E1008&lt;=0,0,E1008*Summary!$B$7/Summary!$B$10)</f>
        <v>17.577838792380923</v>
      </c>
      <c r="H1008" s="5">
        <f t="shared" si="91"/>
        <v>610.63776927543722</v>
      </c>
      <c r="I1008" s="5">
        <f t="shared" si="92"/>
        <v>22297.823814779902</v>
      </c>
    </row>
    <row r="1009" spans="1:9" x14ac:dyDescent="0.25">
      <c r="A1009">
        <v>1005</v>
      </c>
      <c r="B1009">
        <f t="shared" si="93"/>
        <v>1005</v>
      </c>
      <c r="C1009" s="5">
        <f t="shared" si="90"/>
        <v>22297.823814779902</v>
      </c>
      <c r="D1009" s="5">
        <f t="shared" si="95"/>
        <v>0</v>
      </c>
      <c r="E1009" s="4">
        <f t="shared" si="94"/>
        <v>22297.823814779902</v>
      </c>
      <c r="F1009" s="5">
        <f>IF(C1009=0,0,IF(I1008+G1009&lt;=Summary!$B$20,'Loan Sch - No Offset'!I1008+G1009,Summary!$B$20))</f>
        <v>628.21560806781815</v>
      </c>
      <c r="G1009" s="4">
        <f>IF(E1009&lt;=0,0,E1009*Summary!$B$7/Summary!$B$10)</f>
        <v>17.10929173480227</v>
      </c>
      <c r="H1009" s="5">
        <f t="shared" si="91"/>
        <v>611.10631633301591</v>
      </c>
      <c r="I1009" s="5">
        <f t="shared" si="92"/>
        <v>21686.717498446887</v>
      </c>
    </row>
    <row r="1010" spans="1:9" x14ac:dyDescent="0.25">
      <c r="A1010">
        <v>1006</v>
      </c>
      <c r="B1010">
        <f t="shared" si="93"/>
        <v>1006</v>
      </c>
      <c r="C1010" s="5">
        <f t="shared" si="90"/>
        <v>21686.717498446887</v>
      </c>
      <c r="D1010" s="5">
        <f t="shared" si="95"/>
        <v>0</v>
      </c>
      <c r="E1010" s="4">
        <f t="shared" si="94"/>
        <v>21686.717498446887</v>
      </c>
      <c r="F1010" s="5">
        <f>IF(C1010=0,0,IF(I1009+G1010&lt;=Summary!$B$20,'Loan Sch - No Offset'!I1009+G1010,Summary!$B$20))</f>
        <v>628.21560806781815</v>
      </c>
      <c r="G1010" s="4">
        <f>IF(E1010&lt;=0,0,E1010*Summary!$B$7/Summary!$B$10)</f>
        <v>16.640385157462131</v>
      </c>
      <c r="H1010" s="5">
        <f t="shared" si="91"/>
        <v>611.57522291035605</v>
      </c>
      <c r="I1010" s="5">
        <f t="shared" si="92"/>
        <v>21075.142275536531</v>
      </c>
    </row>
    <row r="1011" spans="1:9" x14ac:dyDescent="0.25">
      <c r="A1011">
        <v>1007</v>
      </c>
      <c r="B1011">
        <f t="shared" si="93"/>
        <v>1007</v>
      </c>
      <c r="C1011" s="5">
        <f t="shared" si="90"/>
        <v>21075.142275536531</v>
      </c>
      <c r="D1011" s="5">
        <f t="shared" si="95"/>
        <v>0</v>
      </c>
      <c r="E1011" s="4">
        <f t="shared" si="94"/>
        <v>21075.142275536531</v>
      </c>
      <c r="F1011" s="5">
        <f>IF(C1011=0,0,IF(I1010+G1011&lt;=Summary!$B$20,'Loan Sch - No Offset'!I1010+G1011,Summary!$B$20))</f>
        <v>628.21560806781815</v>
      </c>
      <c r="G1011" s="4">
        <f>IF(E1011&lt;=0,0,E1011*Summary!$B$7/Summary!$B$10)</f>
        <v>16.171118784498223</v>
      </c>
      <c r="H1011" s="5">
        <f t="shared" si="91"/>
        <v>612.04448928331988</v>
      </c>
      <c r="I1011" s="5">
        <f t="shared" si="92"/>
        <v>20463.097786253213</v>
      </c>
    </row>
    <row r="1012" spans="1:9" x14ac:dyDescent="0.25">
      <c r="A1012">
        <v>1008</v>
      </c>
      <c r="B1012">
        <f t="shared" si="93"/>
        <v>1008</v>
      </c>
      <c r="C1012" s="5">
        <f t="shared" si="90"/>
        <v>20463.097786253213</v>
      </c>
      <c r="D1012" s="5">
        <f t="shared" si="95"/>
        <v>0</v>
      </c>
      <c r="E1012" s="4">
        <f t="shared" si="94"/>
        <v>20463.097786253213</v>
      </c>
      <c r="F1012" s="5">
        <f>IF(C1012=0,0,IF(I1011+G1012&lt;=Summary!$B$20,'Loan Sch - No Offset'!I1011+G1012,Summary!$B$20))</f>
        <v>628.21560806781815</v>
      </c>
      <c r="G1012" s="4">
        <f>IF(E1012&lt;=0,0,E1012*Summary!$B$7/Summary!$B$10)</f>
        <v>15.7014923398366</v>
      </c>
      <c r="H1012" s="5">
        <f t="shared" si="91"/>
        <v>612.51411572798156</v>
      </c>
      <c r="I1012" s="5">
        <f t="shared" si="92"/>
        <v>19850.58367052523</v>
      </c>
    </row>
    <row r="1013" spans="1:9" x14ac:dyDescent="0.25">
      <c r="A1013">
        <v>1009</v>
      </c>
      <c r="B1013">
        <f t="shared" si="93"/>
        <v>1009</v>
      </c>
      <c r="C1013" s="5">
        <f t="shared" ref="C1013:C1076" si="96">I1012</f>
        <v>19850.58367052523</v>
      </c>
      <c r="D1013" s="5">
        <f t="shared" si="95"/>
        <v>0</v>
      </c>
      <c r="E1013" s="4">
        <f t="shared" si="94"/>
        <v>19850.58367052523</v>
      </c>
      <c r="F1013" s="5">
        <f>IF(C1013=0,0,IF(I1012+G1013&lt;=Summary!$B$20,'Loan Sch - No Offset'!I1012+G1013,Summary!$B$20))</f>
        <v>628.21560806781815</v>
      </c>
      <c r="G1013" s="4">
        <f>IF(E1013&lt;=0,0,E1013*Summary!$B$7/Summary!$B$10)</f>
        <v>15.231505547191473</v>
      </c>
      <c r="H1013" s="5">
        <f t="shared" ref="H1013:H1076" si="97">F1013-G1013</f>
        <v>612.98410252062672</v>
      </c>
      <c r="I1013" s="5">
        <f t="shared" ref="I1013:I1076" si="98">IF(ROUND(C1013-H1013,0)=0,0,C1013-H1013)</f>
        <v>19237.599568004603</v>
      </c>
    </row>
    <row r="1014" spans="1:9" x14ac:dyDescent="0.25">
      <c r="A1014">
        <v>1010</v>
      </c>
      <c r="B1014">
        <f t="shared" si="93"/>
        <v>1010</v>
      </c>
      <c r="C1014" s="5">
        <f t="shared" si="96"/>
        <v>19237.599568004603</v>
      </c>
      <c r="D1014" s="5">
        <f t="shared" si="95"/>
        <v>0</v>
      </c>
      <c r="E1014" s="4">
        <f t="shared" si="94"/>
        <v>19237.599568004603</v>
      </c>
      <c r="F1014" s="5">
        <f>IF(C1014=0,0,IF(I1013+G1014&lt;=Summary!$B$20,'Loan Sch - No Offset'!I1013+G1014,Summary!$B$20))</f>
        <v>628.21560806781815</v>
      </c>
      <c r="G1014" s="4">
        <f>IF(E1014&lt;=0,0,E1014*Summary!$B$7/Summary!$B$10)</f>
        <v>14.76115813006507</v>
      </c>
      <c r="H1014" s="5">
        <f t="shared" si="97"/>
        <v>613.45444993775311</v>
      </c>
      <c r="I1014" s="5">
        <f t="shared" si="98"/>
        <v>18624.145118066852</v>
      </c>
    </row>
    <row r="1015" spans="1:9" x14ac:dyDescent="0.25">
      <c r="A1015">
        <v>1011</v>
      </c>
      <c r="B1015">
        <f t="shared" si="93"/>
        <v>1011</v>
      </c>
      <c r="C1015" s="5">
        <f t="shared" si="96"/>
        <v>18624.145118066852</v>
      </c>
      <c r="D1015" s="5">
        <f t="shared" si="95"/>
        <v>0</v>
      </c>
      <c r="E1015" s="4">
        <f t="shared" si="94"/>
        <v>18624.145118066852</v>
      </c>
      <c r="F1015" s="5">
        <f>IF(C1015=0,0,IF(I1014+G1015&lt;=Summary!$B$20,'Loan Sch - No Offset'!I1014+G1015,Summary!$B$20))</f>
        <v>628.21560806781815</v>
      </c>
      <c r="G1015" s="4">
        <f>IF(E1015&lt;=0,0,E1015*Summary!$B$7/Summary!$B$10)</f>
        <v>14.290449811747449</v>
      </c>
      <c r="H1015" s="5">
        <f t="shared" si="97"/>
        <v>613.92515825607074</v>
      </c>
      <c r="I1015" s="5">
        <f t="shared" si="98"/>
        <v>18010.21995981078</v>
      </c>
    </row>
    <row r="1016" spans="1:9" x14ac:dyDescent="0.25">
      <c r="A1016">
        <v>1012</v>
      </c>
      <c r="B1016">
        <f t="shared" si="93"/>
        <v>1012</v>
      </c>
      <c r="C1016" s="5">
        <f t="shared" si="96"/>
        <v>18010.21995981078</v>
      </c>
      <c r="D1016" s="5">
        <f t="shared" si="95"/>
        <v>0</v>
      </c>
      <c r="E1016" s="4">
        <f t="shared" si="94"/>
        <v>18010.21995981078</v>
      </c>
      <c r="F1016" s="5">
        <f>IF(C1016=0,0,IF(I1015+G1016&lt;=Summary!$B$20,'Loan Sch - No Offset'!I1015+G1016,Summary!$B$20))</f>
        <v>628.21560806781815</v>
      </c>
      <c r="G1016" s="4">
        <f>IF(E1016&lt;=0,0,E1016*Summary!$B$7/Summary!$B$10)</f>
        <v>13.819380315316348</v>
      </c>
      <c r="H1016" s="5">
        <f t="shared" si="97"/>
        <v>614.39622775250177</v>
      </c>
      <c r="I1016" s="5">
        <f t="shared" si="98"/>
        <v>17395.823732058278</v>
      </c>
    </row>
    <row r="1017" spans="1:9" x14ac:dyDescent="0.25">
      <c r="A1017">
        <v>1013</v>
      </c>
      <c r="B1017">
        <f t="shared" si="93"/>
        <v>1013</v>
      </c>
      <c r="C1017" s="5">
        <f t="shared" si="96"/>
        <v>17395.823732058278</v>
      </c>
      <c r="D1017" s="5">
        <f t="shared" si="95"/>
        <v>0</v>
      </c>
      <c r="E1017" s="4">
        <f t="shared" si="94"/>
        <v>17395.823732058278</v>
      </c>
      <c r="F1017" s="5">
        <f>IF(C1017=0,0,IF(I1016+G1017&lt;=Summary!$B$20,'Loan Sch - No Offset'!I1016+G1017,Summary!$B$20))</f>
        <v>628.21560806781815</v>
      </c>
      <c r="G1017" s="4">
        <f>IF(E1017&lt;=0,0,E1017*Summary!$B$7/Summary!$B$10)</f>
        <v>13.347949363637024</v>
      </c>
      <c r="H1017" s="5">
        <f t="shared" si="97"/>
        <v>614.86765870418117</v>
      </c>
      <c r="I1017" s="5">
        <f t="shared" si="98"/>
        <v>16780.956073354097</v>
      </c>
    </row>
    <row r="1018" spans="1:9" x14ac:dyDescent="0.25">
      <c r="A1018">
        <v>1014</v>
      </c>
      <c r="B1018">
        <f t="shared" si="93"/>
        <v>1014</v>
      </c>
      <c r="C1018" s="5">
        <f t="shared" si="96"/>
        <v>16780.956073354097</v>
      </c>
      <c r="D1018" s="5">
        <f t="shared" si="95"/>
        <v>0</v>
      </c>
      <c r="E1018" s="4">
        <f t="shared" si="94"/>
        <v>16780.956073354097</v>
      </c>
      <c r="F1018" s="5">
        <f>IF(C1018=0,0,IF(I1017+G1018&lt;=Summary!$B$20,'Loan Sch - No Offset'!I1017+G1018,Summary!$B$20))</f>
        <v>628.21560806781815</v>
      </c>
      <c r="G1018" s="4">
        <f>IF(E1018&lt;=0,0,E1018*Summary!$B$7/Summary!$B$10)</f>
        <v>12.876156679362085</v>
      </c>
      <c r="H1018" s="5">
        <f t="shared" si="97"/>
        <v>615.33945138845604</v>
      </c>
      <c r="I1018" s="5">
        <f t="shared" si="98"/>
        <v>16165.616621965641</v>
      </c>
    </row>
    <row r="1019" spans="1:9" x14ac:dyDescent="0.25">
      <c r="A1019">
        <v>1015</v>
      </c>
      <c r="B1019">
        <f t="shared" si="93"/>
        <v>1015</v>
      </c>
      <c r="C1019" s="5">
        <f t="shared" si="96"/>
        <v>16165.616621965641</v>
      </c>
      <c r="D1019" s="5">
        <f t="shared" si="95"/>
        <v>0</v>
      </c>
      <c r="E1019" s="4">
        <f t="shared" si="94"/>
        <v>16165.616621965641</v>
      </c>
      <c r="F1019" s="5">
        <f>IF(C1019=0,0,IF(I1018+G1019&lt;=Summary!$B$20,'Loan Sch - No Offset'!I1018+G1019,Summary!$B$20))</f>
        <v>628.21560806781815</v>
      </c>
      <c r="G1019" s="4">
        <f>IF(E1019&lt;=0,0,E1019*Summary!$B$7/Summary!$B$10)</f>
        <v>12.404001984931329</v>
      </c>
      <c r="H1019" s="5">
        <f t="shared" si="97"/>
        <v>615.81160608288678</v>
      </c>
      <c r="I1019" s="5">
        <f t="shared" si="98"/>
        <v>15549.805015882754</v>
      </c>
    </row>
    <row r="1020" spans="1:9" x14ac:dyDescent="0.25">
      <c r="A1020">
        <v>1016</v>
      </c>
      <c r="B1020">
        <f t="shared" si="93"/>
        <v>1016</v>
      </c>
      <c r="C1020" s="5">
        <f t="shared" si="96"/>
        <v>15549.805015882754</v>
      </c>
      <c r="D1020" s="5">
        <f t="shared" si="95"/>
        <v>0</v>
      </c>
      <c r="E1020" s="4">
        <f t="shared" si="94"/>
        <v>15549.805015882754</v>
      </c>
      <c r="F1020" s="5">
        <f>IF(C1020=0,0,IF(I1019+G1020&lt;=Summary!$B$20,'Loan Sch - No Offset'!I1019+G1020,Summary!$B$20))</f>
        <v>628.21560806781815</v>
      </c>
      <c r="G1020" s="4">
        <f>IF(E1020&lt;=0,0,E1020*Summary!$B$7/Summary!$B$10)</f>
        <v>11.931485002571575</v>
      </c>
      <c r="H1020" s="5">
        <f t="shared" si="97"/>
        <v>616.2841230652466</v>
      </c>
      <c r="I1020" s="5">
        <f t="shared" si="98"/>
        <v>14933.520892817507</v>
      </c>
    </row>
    <row r="1021" spans="1:9" x14ac:dyDescent="0.25">
      <c r="A1021">
        <v>1017</v>
      </c>
      <c r="B1021">
        <f t="shared" si="93"/>
        <v>1017</v>
      </c>
      <c r="C1021" s="5">
        <f t="shared" si="96"/>
        <v>14933.520892817507</v>
      </c>
      <c r="D1021" s="5">
        <f t="shared" si="95"/>
        <v>0</v>
      </c>
      <c r="E1021" s="4">
        <f t="shared" si="94"/>
        <v>14933.520892817507</v>
      </c>
      <c r="F1021" s="5">
        <f>IF(C1021=0,0,IF(I1020+G1021&lt;=Summary!$B$20,'Loan Sch - No Offset'!I1020+G1021,Summary!$B$20))</f>
        <v>628.21560806781815</v>
      </c>
      <c r="G1021" s="4">
        <f>IF(E1021&lt;=0,0,E1021*Summary!$B$7/Summary!$B$10)</f>
        <v>11.45860545429651</v>
      </c>
      <c r="H1021" s="5">
        <f t="shared" si="97"/>
        <v>616.75700261352165</v>
      </c>
      <c r="I1021" s="5">
        <f t="shared" si="98"/>
        <v>14316.763890203985</v>
      </c>
    </row>
    <row r="1022" spans="1:9" x14ac:dyDescent="0.25">
      <c r="A1022">
        <v>1018</v>
      </c>
      <c r="B1022">
        <f t="shared" si="93"/>
        <v>1018</v>
      </c>
      <c r="C1022" s="5">
        <f t="shared" si="96"/>
        <v>14316.763890203985</v>
      </c>
      <c r="D1022" s="5">
        <f t="shared" si="95"/>
        <v>0</v>
      </c>
      <c r="E1022" s="4">
        <f t="shared" si="94"/>
        <v>14316.763890203985</v>
      </c>
      <c r="F1022" s="5">
        <f>IF(C1022=0,0,IF(I1021+G1022&lt;=Summary!$B$20,'Loan Sch - No Offset'!I1021+G1022,Summary!$B$20))</f>
        <v>628.21560806781815</v>
      </c>
      <c r="G1022" s="4">
        <f>IF(E1022&lt;=0,0,E1022*Summary!$B$7/Summary!$B$10)</f>
        <v>10.985363061906519</v>
      </c>
      <c r="H1022" s="5">
        <f t="shared" si="97"/>
        <v>617.23024500591168</v>
      </c>
      <c r="I1022" s="5">
        <f t="shared" si="98"/>
        <v>13699.533645198073</v>
      </c>
    </row>
    <row r="1023" spans="1:9" x14ac:dyDescent="0.25">
      <c r="A1023">
        <v>1019</v>
      </c>
      <c r="B1023">
        <f t="shared" si="93"/>
        <v>1019</v>
      </c>
      <c r="C1023" s="5">
        <f t="shared" si="96"/>
        <v>13699.533645198073</v>
      </c>
      <c r="D1023" s="5">
        <f t="shared" si="95"/>
        <v>0</v>
      </c>
      <c r="E1023" s="4">
        <f t="shared" si="94"/>
        <v>13699.533645198073</v>
      </c>
      <c r="F1023" s="5">
        <f>IF(C1023=0,0,IF(I1022+G1023&lt;=Summary!$B$20,'Loan Sch - No Offset'!I1022+G1023,Summary!$B$20))</f>
        <v>628.21560806781815</v>
      </c>
      <c r="G1023" s="4">
        <f>IF(E1023&lt;=0,0,E1023*Summary!$B$7/Summary!$B$10)</f>
        <v>10.511757546988521</v>
      </c>
      <c r="H1023" s="5">
        <f t="shared" si="97"/>
        <v>617.70385052082963</v>
      </c>
      <c r="I1023" s="5">
        <f t="shared" si="98"/>
        <v>13081.829794677244</v>
      </c>
    </row>
    <row r="1024" spans="1:9" x14ac:dyDescent="0.25">
      <c r="A1024">
        <v>1020</v>
      </c>
      <c r="B1024">
        <f t="shared" si="93"/>
        <v>1020</v>
      </c>
      <c r="C1024" s="5">
        <f t="shared" si="96"/>
        <v>13081.829794677244</v>
      </c>
      <c r="D1024" s="5">
        <f t="shared" si="95"/>
        <v>0</v>
      </c>
      <c r="E1024" s="4">
        <f t="shared" si="94"/>
        <v>13081.829794677244</v>
      </c>
      <c r="F1024" s="5">
        <f>IF(C1024=0,0,IF(I1023+G1024&lt;=Summary!$B$20,'Loan Sch - No Offset'!I1023+G1024,Summary!$B$20))</f>
        <v>628.21560806781815</v>
      </c>
      <c r="G1024" s="4">
        <f>IF(E1024&lt;=0,0,E1024*Summary!$B$7/Summary!$B$10)</f>
        <v>10.037788630915808</v>
      </c>
      <c r="H1024" s="5">
        <f t="shared" si="97"/>
        <v>618.17781943690238</v>
      </c>
      <c r="I1024" s="5">
        <f t="shared" si="98"/>
        <v>12463.651975240342</v>
      </c>
    </row>
    <row r="1025" spans="1:9" x14ac:dyDescent="0.25">
      <c r="A1025">
        <v>1021</v>
      </c>
      <c r="B1025">
        <f t="shared" si="93"/>
        <v>1021</v>
      </c>
      <c r="C1025" s="5">
        <f t="shared" si="96"/>
        <v>12463.651975240342</v>
      </c>
      <c r="D1025" s="5">
        <f t="shared" si="95"/>
        <v>0</v>
      </c>
      <c r="E1025" s="4">
        <f t="shared" si="94"/>
        <v>12463.651975240342</v>
      </c>
      <c r="F1025" s="5">
        <f>IF(C1025=0,0,IF(I1024+G1025&lt;=Summary!$B$20,'Loan Sch - No Offset'!I1024+G1025,Summary!$B$20))</f>
        <v>628.21560806781815</v>
      </c>
      <c r="G1025" s="4">
        <f>IF(E1025&lt;=0,0,E1025*Summary!$B$7/Summary!$B$10)</f>
        <v>9.5634560348478779</v>
      </c>
      <c r="H1025" s="5">
        <f t="shared" si="97"/>
        <v>618.65215203297032</v>
      </c>
      <c r="I1025" s="5">
        <f t="shared" si="98"/>
        <v>11844.999823207372</v>
      </c>
    </row>
    <row r="1026" spans="1:9" x14ac:dyDescent="0.25">
      <c r="A1026">
        <v>1022</v>
      </c>
      <c r="B1026">
        <f t="shared" si="93"/>
        <v>1022</v>
      </c>
      <c r="C1026" s="5">
        <f t="shared" si="96"/>
        <v>11844.999823207372</v>
      </c>
      <c r="D1026" s="5">
        <f t="shared" si="95"/>
        <v>0</v>
      </c>
      <c r="E1026" s="4">
        <f t="shared" si="94"/>
        <v>11844.999823207372</v>
      </c>
      <c r="F1026" s="5">
        <f>IF(C1026=0,0,IF(I1025+G1026&lt;=Summary!$B$20,'Loan Sch - No Offset'!I1025+G1026,Summary!$B$20))</f>
        <v>628.21560806781815</v>
      </c>
      <c r="G1026" s="4">
        <f>IF(E1026&lt;=0,0,E1026*Summary!$B$7/Summary!$B$10)</f>
        <v>9.0887594797302729</v>
      </c>
      <c r="H1026" s="5">
        <f t="shared" si="97"/>
        <v>619.12684858808791</v>
      </c>
      <c r="I1026" s="5">
        <f t="shared" si="98"/>
        <v>11225.872974619284</v>
      </c>
    </row>
    <row r="1027" spans="1:9" x14ac:dyDescent="0.25">
      <c r="A1027">
        <v>1023</v>
      </c>
      <c r="B1027">
        <f t="shared" si="93"/>
        <v>1023</v>
      </c>
      <c r="C1027" s="5">
        <f t="shared" si="96"/>
        <v>11225.872974619284</v>
      </c>
      <c r="D1027" s="5">
        <f t="shared" si="95"/>
        <v>0</v>
      </c>
      <c r="E1027" s="4">
        <f t="shared" si="94"/>
        <v>11225.872974619284</v>
      </c>
      <c r="F1027" s="5">
        <f>IF(C1027=0,0,IF(I1026+G1027&lt;=Summary!$B$20,'Loan Sch - No Offset'!I1026+G1027,Summary!$B$20))</f>
        <v>628.21560806781815</v>
      </c>
      <c r="G1027" s="4">
        <f>IF(E1027&lt;=0,0,E1027*Summary!$B$7/Summary!$B$10)</f>
        <v>8.6136986862944109</v>
      </c>
      <c r="H1027" s="5">
        <f t="shared" si="97"/>
        <v>619.6019093815238</v>
      </c>
      <c r="I1027" s="5">
        <f t="shared" si="98"/>
        <v>10606.271065237761</v>
      </c>
    </row>
    <row r="1028" spans="1:9" x14ac:dyDescent="0.25">
      <c r="A1028">
        <v>1024</v>
      </c>
      <c r="B1028">
        <f t="shared" si="93"/>
        <v>1024</v>
      </c>
      <c r="C1028" s="5">
        <f t="shared" si="96"/>
        <v>10606.271065237761</v>
      </c>
      <c r="D1028" s="5">
        <f t="shared" si="95"/>
        <v>0</v>
      </c>
      <c r="E1028" s="4">
        <f t="shared" si="94"/>
        <v>10606.271065237761</v>
      </c>
      <c r="F1028" s="5">
        <f>IF(C1028=0,0,IF(I1027+G1028&lt;=Summary!$B$20,'Loan Sch - No Offset'!I1027+G1028,Summary!$B$20))</f>
        <v>628.21560806781815</v>
      </c>
      <c r="G1028" s="4">
        <f>IF(E1028&lt;=0,0,E1028*Summary!$B$7/Summary!$B$10)</f>
        <v>8.1382733750574356</v>
      </c>
      <c r="H1028" s="5">
        <f t="shared" si="97"/>
        <v>620.0773346927607</v>
      </c>
      <c r="I1028" s="5">
        <f t="shared" si="98"/>
        <v>9986.193730545001</v>
      </c>
    </row>
    <row r="1029" spans="1:9" x14ac:dyDescent="0.25">
      <c r="A1029">
        <v>1025</v>
      </c>
      <c r="B1029">
        <f t="shared" si="93"/>
        <v>1025</v>
      </c>
      <c r="C1029" s="5">
        <f t="shared" si="96"/>
        <v>9986.193730545001</v>
      </c>
      <c r="D1029" s="5">
        <f t="shared" si="95"/>
        <v>0</v>
      </c>
      <c r="E1029" s="4">
        <f t="shared" si="94"/>
        <v>9986.193730545001</v>
      </c>
      <c r="F1029" s="5">
        <f>IF(C1029=0,0,IF(I1028+G1029&lt;=Summary!$B$20,'Loan Sch - No Offset'!I1028+G1029,Summary!$B$20))</f>
        <v>628.21560806781815</v>
      </c>
      <c r="G1029" s="4">
        <f>IF(E1029&lt;=0,0,E1029*Summary!$B$7/Summary!$B$10)</f>
        <v>7.6624832663220293</v>
      </c>
      <c r="H1029" s="5">
        <f t="shared" si="97"/>
        <v>620.5531248014961</v>
      </c>
      <c r="I1029" s="5">
        <f t="shared" si="98"/>
        <v>9365.6406057435051</v>
      </c>
    </row>
    <row r="1030" spans="1:9" x14ac:dyDescent="0.25">
      <c r="A1030">
        <v>1026</v>
      </c>
      <c r="B1030">
        <f t="shared" ref="B1030:B1093" si="99">IF(C1030=0,0,A1030)</f>
        <v>1026</v>
      </c>
      <c r="C1030" s="5">
        <f t="shared" si="96"/>
        <v>9365.6406057435051</v>
      </c>
      <c r="D1030" s="5">
        <f t="shared" si="95"/>
        <v>0</v>
      </c>
      <c r="E1030" s="4">
        <f t="shared" ref="E1030:E1093" si="100">C1030-D1030</f>
        <v>9365.6406057435051</v>
      </c>
      <c r="F1030" s="5">
        <f>IF(C1030=0,0,IF(I1029+G1030&lt;=Summary!$B$20,'Loan Sch - No Offset'!I1029+G1030,Summary!$B$20))</f>
        <v>628.21560806781815</v>
      </c>
      <c r="G1030" s="4">
        <f>IF(E1030&lt;=0,0,E1030*Summary!$B$7/Summary!$B$10)</f>
        <v>7.1863280801762661</v>
      </c>
      <c r="H1030" s="5">
        <f t="shared" si="97"/>
        <v>621.02927998764187</v>
      </c>
      <c r="I1030" s="5">
        <f t="shared" si="98"/>
        <v>8744.6113257558627</v>
      </c>
    </row>
    <row r="1031" spans="1:9" x14ac:dyDescent="0.25">
      <c r="A1031">
        <v>1027</v>
      </c>
      <c r="B1031">
        <f t="shared" si="99"/>
        <v>1027</v>
      </c>
      <c r="C1031" s="5">
        <f t="shared" si="96"/>
        <v>8744.6113257558627</v>
      </c>
      <c r="D1031" s="5">
        <f t="shared" ref="D1031:D1094" si="101">IF(C1031=0,0,D1030)</f>
        <v>0</v>
      </c>
      <c r="E1031" s="4">
        <f t="shared" si="100"/>
        <v>8744.6113257558627</v>
      </c>
      <c r="F1031" s="5">
        <f>IF(C1031=0,0,IF(I1030+G1031&lt;=Summary!$B$20,'Loan Sch - No Offset'!I1030+G1031,Summary!$B$20))</f>
        <v>628.21560806781815</v>
      </c>
      <c r="G1031" s="4">
        <f>IF(E1031&lt;=0,0,E1031*Summary!$B$7/Summary!$B$10)</f>
        <v>6.7098075364934413</v>
      </c>
      <c r="H1031" s="5">
        <f t="shared" si="97"/>
        <v>621.50580053132467</v>
      </c>
      <c r="I1031" s="5">
        <f t="shared" si="98"/>
        <v>8123.1055252245378</v>
      </c>
    </row>
    <row r="1032" spans="1:9" x14ac:dyDescent="0.25">
      <c r="A1032">
        <v>1028</v>
      </c>
      <c r="B1032">
        <f t="shared" si="99"/>
        <v>1028</v>
      </c>
      <c r="C1032" s="5">
        <f t="shared" si="96"/>
        <v>8123.1055252245378</v>
      </c>
      <c r="D1032" s="5">
        <f t="shared" si="101"/>
        <v>0</v>
      </c>
      <c r="E1032" s="4">
        <f t="shared" si="100"/>
        <v>8123.1055252245378</v>
      </c>
      <c r="F1032" s="5">
        <f>IF(C1032=0,0,IF(I1031+G1032&lt;=Summary!$B$20,'Loan Sch - No Offset'!I1031+G1032,Summary!$B$20))</f>
        <v>628.21560806781815</v>
      </c>
      <c r="G1032" s="4">
        <f>IF(E1032&lt;=0,0,E1032*Summary!$B$7/Summary!$B$10)</f>
        <v>6.2329213549319045</v>
      </c>
      <c r="H1032" s="5">
        <f t="shared" si="97"/>
        <v>621.98268671288622</v>
      </c>
      <c r="I1032" s="5">
        <f t="shared" si="98"/>
        <v>7501.1228385116519</v>
      </c>
    </row>
    <row r="1033" spans="1:9" x14ac:dyDescent="0.25">
      <c r="A1033">
        <v>1029</v>
      </c>
      <c r="B1033">
        <f t="shared" si="99"/>
        <v>1029</v>
      </c>
      <c r="C1033" s="5">
        <f t="shared" si="96"/>
        <v>7501.1228385116519</v>
      </c>
      <c r="D1033" s="5">
        <f t="shared" si="101"/>
        <v>0</v>
      </c>
      <c r="E1033" s="4">
        <f t="shared" si="100"/>
        <v>7501.1228385116519</v>
      </c>
      <c r="F1033" s="5">
        <f>IF(C1033=0,0,IF(I1032+G1033&lt;=Summary!$B$20,'Loan Sch - No Offset'!I1032+G1033,Summary!$B$20))</f>
        <v>628.21560806781815</v>
      </c>
      <c r="G1033" s="4">
        <f>IF(E1033&lt;=0,0,E1033*Summary!$B$7/Summary!$B$10)</f>
        <v>5.7556692549349018</v>
      </c>
      <c r="H1033" s="5">
        <f t="shared" si="97"/>
        <v>622.45993881288325</v>
      </c>
      <c r="I1033" s="5">
        <f t="shared" si="98"/>
        <v>6878.6628996987683</v>
      </c>
    </row>
    <row r="1034" spans="1:9" x14ac:dyDescent="0.25">
      <c r="A1034">
        <v>1030</v>
      </c>
      <c r="B1034">
        <f t="shared" si="99"/>
        <v>1030</v>
      </c>
      <c r="C1034" s="5">
        <f t="shared" si="96"/>
        <v>6878.6628996987683</v>
      </c>
      <c r="D1034" s="5">
        <f t="shared" si="101"/>
        <v>0</v>
      </c>
      <c r="E1034" s="4">
        <f t="shared" si="100"/>
        <v>6878.6628996987683</v>
      </c>
      <c r="F1034" s="5">
        <f>IF(C1034=0,0,IF(I1033+G1034&lt;=Summary!$B$20,'Loan Sch - No Offset'!I1033+G1034,Summary!$B$20))</f>
        <v>628.21560806781815</v>
      </c>
      <c r="G1034" s="4">
        <f>IF(E1034&lt;=0,0,E1034*Summary!$B$7/Summary!$B$10)</f>
        <v>5.278050955730401</v>
      </c>
      <c r="H1034" s="5">
        <f t="shared" si="97"/>
        <v>622.9375571120878</v>
      </c>
      <c r="I1034" s="5">
        <f t="shared" si="98"/>
        <v>6255.7253425866802</v>
      </c>
    </row>
    <row r="1035" spans="1:9" x14ac:dyDescent="0.25">
      <c r="A1035">
        <v>1031</v>
      </c>
      <c r="B1035">
        <f t="shared" si="99"/>
        <v>1031</v>
      </c>
      <c r="C1035" s="5">
        <f t="shared" si="96"/>
        <v>6255.7253425866802</v>
      </c>
      <c r="D1035" s="5">
        <f t="shared" si="101"/>
        <v>0</v>
      </c>
      <c r="E1035" s="4">
        <f t="shared" si="100"/>
        <v>6255.7253425866802</v>
      </c>
      <c r="F1035" s="5">
        <f>IF(C1035=0,0,IF(I1034+G1035&lt;=Summary!$B$20,'Loan Sch - No Offset'!I1034+G1035,Summary!$B$20))</f>
        <v>628.21560806781815</v>
      </c>
      <c r="G1035" s="4">
        <f>IF(E1035&lt;=0,0,E1035*Summary!$B$7/Summary!$B$10)</f>
        <v>4.8000661763309331</v>
      </c>
      <c r="H1035" s="5">
        <f t="shared" si="97"/>
        <v>623.41554189148724</v>
      </c>
      <c r="I1035" s="5">
        <f t="shared" si="98"/>
        <v>5632.3098006951932</v>
      </c>
    </row>
    <row r="1036" spans="1:9" x14ac:dyDescent="0.25">
      <c r="A1036">
        <v>1032</v>
      </c>
      <c r="B1036">
        <f t="shared" si="99"/>
        <v>1032</v>
      </c>
      <c r="C1036" s="5">
        <f t="shared" si="96"/>
        <v>5632.3098006951932</v>
      </c>
      <c r="D1036" s="5">
        <f t="shared" si="101"/>
        <v>0</v>
      </c>
      <c r="E1036" s="4">
        <f t="shared" si="100"/>
        <v>5632.3098006951932</v>
      </c>
      <c r="F1036" s="5">
        <f>IF(C1036=0,0,IF(I1035+G1036&lt;=Summary!$B$20,'Loan Sch - No Offset'!I1035+G1036,Summary!$B$20))</f>
        <v>628.21560806781815</v>
      </c>
      <c r="G1036" s="4">
        <f>IF(E1036&lt;=0,0,E1036*Summary!$B$7/Summary!$B$10)</f>
        <v>4.3217146355334268</v>
      </c>
      <c r="H1036" s="5">
        <f t="shared" si="97"/>
        <v>623.8938934322847</v>
      </c>
      <c r="I1036" s="5">
        <f t="shared" si="98"/>
        <v>5008.4159072629081</v>
      </c>
    </row>
    <row r="1037" spans="1:9" x14ac:dyDescent="0.25">
      <c r="A1037">
        <v>1033</v>
      </c>
      <c r="B1037">
        <f t="shared" si="99"/>
        <v>1033</v>
      </c>
      <c r="C1037" s="5">
        <f t="shared" si="96"/>
        <v>5008.4159072629081</v>
      </c>
      <c r="D1037" s="5">
        <f t="shared" si="101"/>
        <v>0</v>
      </c>
      <c r="E1037" s="4">
        <f t="shared" si="100"/>
        <v>5008.4159072629081</v>
      </c>
      <c r="F1037" s="5">
        <f>IF(C1037=0,0,IF(I1036+G1037&lt;=Summary!$B$20,'Loan Sch - No Offset'!I1036+G1037,Summary!$B$20))</f>
        <v>628.21560806781815</v>
      </c>
      <c r="G1037" s="4">
        <f>IF(E1037&lt;=0,0,E1037*Summary!$B$7/Summary!$B$10)</f>
        <v>3.8429960519190391</v>
      </c>
      <c r="H1037" s="5">
        <f t="shared" si="97"/>
        <v>624.37261201589911</v>
      </c>
      <c r="I1037" s="5">
        <f t="shared" si="98"/>
        <v>4384.0432952470092</v>
      </c>
    </row>
    <row r="1038" spans="1:9" x14ac:dyDescent="0.25">
      <c r="A1038">
        <v>1034</v>
      </c>
      <c r="B1038">
        <f t="shared" si="99"/>
        <v>1034</v>
      </c>
      <c r="C1038" s="5">
        <f t="shared" si="96"/>
        <v>4384.0432952470092</v>
      </c>
      <c r="D1038" s="5">
        <f t="shared" si="101"/>
        <v>0</v>
      </c>
      <c r="E1038" s="4">
        <f t="shared" si="100"/>
        <v>4384.0432952470092</v>
      </c>
      <c r="F1038" s="5">
        <f>IF(C1038=0,0,IF(I1037+G1038&lt;=Summary!$B$20,'Loan Sch - No Offset'!I1037+G1038,Summary!$B$20))</f>
        <v>628.21560806781815</v>
      </c>
      <c r="G1038" s="4">
        <f>IF(E1038&lt;=0,0,E1038*Summary!$B$7/Summary!$B$10)</f>
        <v>3.3639101438529933</v>
      </c>
      <c r="H1038" s="5">
        <f t="shared" si="97"/>
        <v>624.85169792396516</v>
      </c>
      <c r="I1038" s="5">
        <f t="shared" si="98"/>
        <v>3759.1915973230439</v>
      </c>
    </row>
    <row r="1039" spans="1:9" x14ac:dyDescent="0.25">
      <c r="A1039">
        <v>1035</v>
      </c>
      <c r="B1039">
        <f t="shared" si="99"/>
        <v>1035</v>
      </c>
      <c r="C1039" s="5">
        <f t="shared" si="96"/>
        <v>3759.1915973230439</v>
      </c>
      <c r="D1039" s="5">
        <f t="shared" si="101"/>
        <v>0</v>
      </c>
      <c r="E1039" s="4">
        <f t="shared" si="100"/>
        <v>3759.1915973230439</v>
      </c>
      <c r="F1039" s="5">
        <f>IF(C1039=0,0,IF(I1038+G1039&lt;=Summary!$B$20,'Loan Sch - No Offset'!I1038+G1039,Summary!$B$20))</f>
        <v>628.21560806781815</v>
      </c>
      <c r="G1039" s="4">
        <f>IF(E1039&lt;=0,0,E1039*Summary!$B$7/Summary!$B$10)</f>
        <v>2.8844566294844123</v>
      </c>
      <c r="H1039" s="5">
        <f t="shared" si="97"/>
        <v>625.33115143833379</v>
      </c>
      <c r="I1039" s="5">
        <f t="shared" si="98"/>
        <v>3133.8604458847103</v>
      </c>
    </row>
    <row r="1040" spans="1:9" x14ac:dyDescent="0.25">
      <c r="A1040">
        <v>1036</v>
      </c>
      <c r="B1040">
        <f t="shared" si="99"/>
        <v>1036</v>
      </c>
      <c r="C1040" s="5">
        <f t="shared" si="96"/>
        <v>3133.8604458847103</v>
      </c>
      <c r="D1040" s="5">
        <f t="shared" si="101"/>
        <v>0</v>
      </c>
      <c r="E1040" s="4">
        <f t="shared" si="100"/>
        <v>3133.8604458847103</v>
      </c>
      <c r="F1040" s="5">
        <f>IF(C1040=0,0,IF(I1039+G1040&lt;=Summary!$B$20,'Loan Sch - No Offset'!I1039+G1040,Summary!$B$20))</f>
        <v>628.21560806781815</v>
      </c>
      <c r="G1040" s="4">
        <f>IF(E1040&lt;=0,0,E1040*Summary!$B$7/Summary!$B$10)</f>
        <v>2.4046352267461524</v>
      </c>
      <c r="H1040" s="5">
        <f t="shared" si="97"/>
        <v>625.81097284107204</v>
      </c>
      <c r="I1040" s="5">
        <f t="shared" si="98"/>
        <v>2508.0494730436385</v>
      </c>
    </row>
    <row r="1041" spans="1:9" x14ac:dyDescent="0.25">
      <c r="A1041">
        <v>1037</v>
      </c>
      <c r="B1041">
        <f t="shared" si="99"/>
        <v>1037</v>
      </c>
      <c r="C1041" s="5">
        <f t="shared" si="96"/>
        <v>2508.0494730436385</v>
      </c>
      <c r="D1041" s="5">
        <f t="shared" si="101"/>
        <v>0</v>
      </c>
      <c r="E1041" s="4">
        <f t="shared" si="100"/>
        <v>2508.0494730436385</v>
      </c>
      <c r="F1041" s="5">
        <f>IF(C1041=0,0,IF(I1040+G1041&lt;=Summary!$B$20,'Loan Sch - No Offset'!I1040+G1041,Summary!$B$20))</f>
        <v>628.21560806781815</v>
      </c>
      <c r="G1041" s="4">
        <f>IF(E1041&lt;=0,0,E1041*Summary!$B$7/Summary!$B$10)</f>
        <v>1.9244456533546379</v>
      </c>
      <c r="H1041" s="5">
        <f t="shared" si="97"/>
        <v>626.29116241446354</v>
      </c>
      <c r="I1041" s="5">
        <f t="shared" si="98"/>
        <v>1881.758310629175</v>
      </c>
    </row>
    <row r="1042" spans="1:9" x14ac:dyDescent="0.25">
      <c r="A1042">
        <v>1038</v>
      </c>
      <c r="B1042">
        <f t="shared" si="99"/>
        <v>1038</v>
      </c>
      <c r="C1042" s="5">
        <f t="shared" si="96"/>
        <v>1881.758310629175</v>
      </c>
      <c r="D1042" s="5">
        <f t="shared" si="101"/>
        <v>0</v>
      </c>
      <c r="E1042" s="4">
        <f t="shared" si="100"/>
        <v>1881.758310629175</v>
      </c>
      <c r="F1042" s="5">
        <f>IF(C1042=0,0,IF(I1041+G1042&lt;=Summary!$B$20,'Loan Sch - No Offset'!I1041+G1042,Summary!$B$20))</f>
        <v>628.21560806781815</v>
      </c>
      <c r="G1042" s="4">
        <f>IF(E1042&lt;=0,0,E1042*Summary!$B$7/Summary!$B$10)</f>
        <v>1.4438876268096938</v>
      </c>
      <c r="H1042" s="5">
        <f t="shared" si="97"/>
        <v>626.77172044100848</v>
      </c>
      <c r="I1042" s="5">
        <f t="shared" si="98"/>
        <v>1254.9865901881665</v>
      </c>
    </row>
    <row r="1043" spans="1:9" x14ac:dyDescent="0.25">
      <c r="A1043">
        <v>1039</v>
      </c>
      <c r="B1043">
        <f t="shared" si="99"/>
        <v>1039</v>
      </c>
      <c r="C1043" s="5">
        <f t="shared" si="96"/>
        <v>1254.9865901881665</v>
      </c>
      <c r="D1043" s="5">
        <f t="shared" si="101"/>
        <v>0</v>
      </c>
      <c r="E1043" s="4">
        <f t="shared" si="100"/>
        <v>1254.9865901881665</v>
      </c>
      <c r="F1043" s="5">
        <f>IF(C1043=0,0,IF(I1042+G1043&lt;=Summary!$B$20,'Loan Sch - No Offset'!I1042+G1043,Summary!$B$20))</f>
        <v>628.21560806781815</v>
      </c>
      <c r="G1043" s="4">
        <f>IF(E1043&lt;=0,0,E1043*Summary!$B$7/Summary!$B$10)</f>
        <v>0.96296086439438155</v>
      </c>
      <c r="H1043" s="5">
        <f t="shared" si="97"/>
        <v>627.25264720342375</v>
      </c>
      <c r="I1043" s="5">
        <f t="shared" si="98"/>
        <v>627.73394298474273</v>
      </c>
    </row>
    <row r="1044" spans="1:9" x14ac:dyDescent="0.25">
      <c r="A1044">
        <v>1040</v>
      </c>
      <c r="B1044">
        <f t="shared" si="99"/>
        <v>1040</v>
      </c>
      <c r="C1044" s="5">
        <f t="shared" si="96"/>
        <v>627.73394298474273</v>
      </c>
      <c r="D1044" s="5">
        <f t="shared" si="101"/>
        <v>0</v>
      </c>
      <c r="E1044" s="4">
        <f t="shared" si="100"/>
        <v>627.73394298474273</v>
      </c>
      <c r="F1044" s="5">
        <f>IF(C1044=0,0,IF(I1043+G1044&lt;=Summary!$B$20,'Loan Sch - No Offset'!I1043+G1044,Summary!$B$20))</f>
        <v>628.21560806781815</v>
      </c>
      <c r="G1044" s="4">
        <f>IF(E1044&lt;=0,0,E1044*Summary!$B$7/Summary!$B$10)</f>
        <v>0.48166508317483142</v>
      </c>
      <c r="H1044" s="5">
        <f t="shared" si="97"/>
        <v>627.73394298464336</v>
      </c>
      <c r="I1044" s="5">
        <f t="shared" si="98"/>
        <v>0</v>
      </c>
    </row>
    <row r="1045" spans="1:9" x14ac:dyDescent="0.25">
      <c r="A1045">
        <v>1041</v>
      </c>
      <c r="B1045">
        <f t="shared" si="99"/>
        <v>0</v>
      </c>
      <c r="C1045" s="5">
        <f t="shared" si="96"/>
        <v>0</v>
      </c>
      <c r="D1045" s="5">
        <f t="shared" si="101"/>
        <v>0</v>
      </c>
      <c r="E1045" s="4">
        <f t="shared" si="100"/>
        <v>0</v>
      </c>
      <c r="F1045" s="5">
        <f>IF(C1045=0,0,IF(I1044+G1045&lt;=Summary!$B$20,'Loan Sch - No Offset'!I1044+G1045,Summary!$B$20))</f>
        <v>0</v>
      </c>
      <c r="G1045" s="4">
        <f>IF(E1045&lt;=0,0,E1045*Summary!$B$7/Summary!$B$10)</f>
        <v>0</v>
      </c>
      <c r="H1045" s="5">
        <f t="shared" si="97"/>
        <v>0</v>
      </c>
      <c r="I1045" s="5">
        <f t="shared" si="98"/>
        <v>0</v>
      </c>
    </row>
    <row r="1046" spans="1:9" x14ac:dyDescent="0.25">
      <c r="A1046">
        <v>1042</v>
      </c>
      <c r="B1046">
        <f t="shared" si="99"/>
        <v>0</v>
      </c>
      <c r="C1046" s="5">
        <f t="shared" si="96"/>
        <v>0</v>
      </c>
      <c r="D1046" s="5">
        <f t="shared" si="101"/>
        <v>0</v>
      </c>
      <c r="E1046" s="4">
        <f t="shared" si="100"/>
        <v>0</v>
      </c>
      <c r="F1046" s="5">
        <f>IF(C1046=0,0,IF(I1045+G1046&lt;=Summary!$B$20,'Loan Sch - No Offset'!I1045+G1046,Summary!$B$20))</f>
        <v>0</v>
      </c>
      <c r="G1046" s="4">
        <f>IF(E1046&lt;=0,0,E1046*Summary!$B$7/Summary!$B$10)</f>
        <v>0</v>
      </c>
      <c r="H1046" s="5">
        <f t="shared" si="97"/>
        <v>0</v>
      </c>
      <c r="I1046" s="5">
        <f t="shared" si="98"/>
        <v>0</v>
      </c>
    </row>
    <row r="1047" spans="1:9" x14ac:dyDescent="0.25">
      <c r="A1047">
        <v>1043</v>
      </c>
      <c r="B1047">
        <f t="shared" si="99"/>
        <v>0</v>
      </c>
      <c r="C1047" s="5">
        <f t="shared" si="96"/>
        <v>0</v>
      </c>
      <c r="D1047" s="5">
        <f t="shared" si="101"/>
        <v>0</v>
      </c>
      <c r="E1047" s="4">
        <f t="shared" si="100"/>
        <v>0</v>
      </c>
      <c r="F1047" s="5">
        <f>IF(C1047=0,0,IF(I1046+G1047&lt;=Summary!$B$20,'Loan Sch - No Offset'!I1046+G1047,Summary!$B$20))</f>
        <v>0</v>
      </c>
      <c r="G1047" s="4">
        <f>IF(E1047&lt;=0,0,E1047*Summary!$B$7/Summary!$B$10)</f>
        <v>0</v>
      </c>
      <c r="H1047" s="5">
        <f t="shared" si="97"/>
        <v>0</v>
      </c>
      <c r="I1047" s="5">
        <f t="shared" si="98"/>
        <v>0</v>
      </c>
    </row>
    <row r="1048" spans="1:9" x14ac:dyDescent="0.25">
      <c r="A1048">
        <v>1044</v>
      </c>
      <c r="B1048">
        <f t="shared" si="99"/>
        <v>0</v>
      </c>
      <c r="C1048" s="5">
        <f t="shared" si="96"/>
        <v>0</v>
      </c>
      <c r="D1048" s="5">
        <f t="shared" si="101"/>
        <v>0</v>
      </c>
      <c r="E1048" s="4">
        <f t="shared" si="100"/>
        <v>0</v>
      </c>
      <c r="F1048" s="5">
        <f>IF(C1048=0,0,IF(I1047+G1048&lt;=Summary!$B$20,'Loan Sch - No Offset'!I1047+G1048,Summary!$B$20))</f>
        <v>0</v>
      </c>
      <c r="G1048" s="4">
        <f>IF(E1048&lt;=0,0,E1048*Summary!$B$7/Summary!$B$10)</f>
        <v>0</v>
      </c>
      <c r="H1048" s="5">
        <f t="shared" si="97"/>
        <v>0</v>
      </c>
      <c r="I1048" s="5">
        <f t="shared" si="98"/>
        <v>0</v>
      </c>
    </row>
    <row r="1049" spans="1:9" x14ac:dyDescent="0.25">
      <c r="A1049">
        <v>1045</v>
      </c>
      <c r="B1049">
        <f t="shared" si="99"/>
        <v>0</v>
      </c>
      <c r="C1049" s="5">
        <f t="shared" si="96"/>
        <v>0</v>
      </c>
      <c r="D1049" s="5">
        <f t="shared" si="101"/>
        <v>0</v>
      </c>
      <c r="E1049" s="4">
        <f t="shared" si="100"/>
        <v>0</v>
      </c>
      <c r="F1049" s="5">
        <f>IF(C1049=0,0,IF(I1048+G1049&lt;=Summary!$B$20,'Loan Sch - No Offset'!I1048+G1049,Summary!$B$20))</f>
        <v>0</v>
      </c>
      <c r="G1049" s="4">
        <f>IF(E1049&lt;=0,0,E1049*Summary!$B$7/Summary!$B$10)</f>
        <v>0</v>
      </c>
      <c r="H1049" s="5">
        <f t="shared" si="97"/>
        <v>0</v>
      </c>
      <c r="I1049" s="5">
        <f t="shared" si="98"/>
        <v>0</v>
      </c>
    </row>
    <row r="1050" spans="1:9" x14ac:dyDescent="0.25">
      <c r="A1050">
        <v>1046</v>
      </c>
      <c r="B1050">
        <f t="shared" si="99"/>
        <v>0</v>
      </c>
      <c r="C1050" s="5">
        <f t="shared" si="96"/>
        <v>0</v>
      </c>
      <c r="D1050" s="5">
        <f t="shared" si="101"/>
        <v>0</v>
      </c>
      <c r="E1050" s="4">
        <f t="shared" si="100"/>
        <v>0</v>
      </c>
      <c r="F1050" s="5">
        <f>IF(C1050=0,0,IF(I1049+G1050&lt;=Summary!$B$20,'Loan Sch - No Offset'!I1049+G1050,Summary!$B$20))</f>
        <v>0</v>
      </c>
      <c r="G1050" s="4">
        <f>IF(E1050&lt;=0,0,E1050*Summary!$B$7/Summary!$B$10)</f>
        <v>0</v>
      </c>
      <c r="H1050" s="5">
        <f t="shared" si="97"/>
        <v>0</v>
      </c>
      <c r="I1050" s="5">
        <f t="shared" si="98"/>
        <v>0</v>
      </c>
    </row>
    <row r="1051" spans="1:9" x14ac:dyDescent="0.25">
      <c r="A1051">
        <v>1047</v>
      </c>
      <c r="B1051">
        <f t="shared" si="99"/>
        <v>0</v>
      </c>
      <c r="C1051" s="5">
        <f t="shared" si="96"/>
        <v>0</v>
      </c>
      <c r="D1051" s="5">
        <f t="shared" si="101"/>
        <v>0</v>
      </c>
      <c r="E1051" s="4">
        <f t="shared" si="100"/>
        <v>0</v>
      </c>
      <c r="F1051" s="5">
        <f>IF(C1051=0,0,IF(I1050+G1051&lt;=Summary!$B$20,'Loan Sch - No Offset'!I1050+G1051,Summary!$B$20))</f>
        <v>0</v>
      </c>
      <c r="G1051" s="4">
        <f>IF(E1051&lt;=0,0,E1051*Summary!$B$7/Summary!$B$10)</f>
        <v>0</v>
      </c>
      <c r="H1051" s="5">
        <f t="shared" si="97"/>
        <v>0</v>
      </c>
      <c r="I1051" s="5">
        <f t="shared" si="98"/>
        <v>0</v>
      </c>
    </row>
    <row r="1052" spans="1:9" x14ac:dyDescent="0.25">
      <c r="A1052">
        <v>1048</v>
      </c>
      <c r="B1052">
        <f t="shared" si="99"/>
        <v>0</v>
      </c>
      <c r="C1052" s="5">
        <f t="shared" si="96"/>
        <v>0</v>
      </c>
      <c r="D1052" s="5">
        <f t="shared" si="101"/>
        <v>0</v>
      </c>
      <c r="E1052" s="4">
        <f t="shared" si="100"/>
        <v>0</v>
      </c>
      <c r="F1052" s="5">
        <f>IF(C1052=0,0,IF(I1051+G1052&lt;=Summary!$B$20,'Loan Sch - No Offset'!I1051+G1052,Summary!$B$20))</f>
        <v>0</v>
      </c>
      <c r="G1052" s="4">
        <f>IF(E1052&lt;=0,0,E1052*Summary!$B$7/Summary!$B$10)</f>
        <v>0</v>
      </c>
      <c r="H1052" s="5">
        <f t="shared" si="97"/>
        <v>0</v>
      </c>
      <c r="I1052" s="5">
        <f t="shared" si="98"/>
        <v>0</v>
      </c>
    </row>
    <row r="1053" spans="1:9" x14ac:dyDescent="0.25">
      <c r="A1053">
        <v>1049</v>
      </c>
      <c r="B1053">
        <f t="shared" si="99"/>
        <v>0</v>
      </c>
      <c r="C1053" s="5">
        <f t="shared" si="96"/>
        <v>0</v>
      </c>
      <c r="D1053" s="5">
        <f t="shared" si="101"/>
        <v>0</v>
      </c>
      <c r="E1053" s="4">
        <f t="shared" si="100"/>
        <v>0</v>
      </c>
      <c r="F1053" s="5">
        <f>IF(C1053=0,0,IF(I1052+G1053&lt;=Summary!$B$20,'Loan Sch - No Offset'!I1052+G1053,Summary!$B$20))</f>
        <v>0</v>
      </c>
      <c r="G1053" s="4">
        <f>IF(E1053&lt;=0,0,E1053*Summary!$B$7/Summary!$B$10)</f>
        <v>0</v>
      </c>
      <c r="H1053" s="5">
        <f t="shared" si="97"/>
        <v>0</v>
      </c>
      <c r="I1053" s="5">
        <f t="shared" si="98"/>
        <v>0</v>
      </c>
    </row>
    <row r="1054" spans="1:9" x14ac:dyDescent="0.25">
      <c r="A1054">
        <v>1050</v>
      </c>
      <c r="B1054">
        <f t="shared" si="99"/>
        <v>0</v>
      </c>
      <c r="C1054" s="5">
        <f t="shared" si="96"/>
        <v>0</v>
      </c>
      <c r="D1054" s="5">
        <f t="shared" si="101"/>
        <v>0</v>
      </c>
      <c r="E1054" s="4">
        <f t="shared" si="100"/>
        <v>0</v>
      </c>
      <c r="F1054" s="5">
        <f>IF(C1054=0,0,IF(I1053+G1054&lt;=Summary!$B$20,'Loan Sch - No Offset'!I1053+G1054,Summary!$B$20))</f>
        <v>0</v>
      </c>
      <c r="G1054" s="4">
        <f>IF(E1054&lt;=0,0,E1054*Summary!$B$7/Summary!$B$10)</f>
        <v>0</v>
      </c>
      <c r="H1054" s="5">
        <f t="shared" si="97"/>
        <v>0</v>
      </c>
      <c r="I1054" s="5">
        <f t="shared" si="98"/>
        <v>0</v>
      </c>
    </row>
    <row r="1055" spans="1:9" x14ac:dyDescent="0.25">
      <c r="A1055">
        <v>1051</v>
      </c>
      <c r="B1055">
        <f t="shared" si="99"/>
        <v>0</v>
      </c>
      <c r="C1055" s="5">
        <f t="shared" si="96"/>
        <v>0</v>
      </c>
      <c r="D1055" s="5">
        <f t="shared" si="101"/>
        <v>0</v>
      </c>
      <c r="E1055" s="4">
        <f t="shared" si="100"/>
        <v>0</v>
      </c>
      <c r="F1055" s="5">
        <f>IF(C1055=0,0,IF(I1054+G1055&lt;=Summary!$B$20,'Loan Sch - No Offset'!I1054+G1055,Summary!$B$20))</f>
        <v>0</v>
      </c>
      <c r="G1055" s="4">
        <f>IF(E1055&lt;=0,0,E1055*Summary!$B$7/Summary!$B$10)</f>
        <v>0</v>
      </c>
      <c r="H1055" s="5">
        <f t="shared" si="97"/>
        <v>0</v>
      </c>
      <c r="I1055" s="5">
        <f t="shared" si="98"/>
        <v>0</v>
      </c>
    </row>
    <row r="1056" spans="1:9" x14ac:dyDescent="0.25">
      <c r="A1056">
        <v>1052</v>
      </c>
      <c r="B1056">
        <f t="shared" si="99"/>
        <v>0</v>
      </c>
      <c r="C1056" s="5">
        <f t="shared" si="96"/>
        <v>0</v>
      </c>
      <c r="D1056" s="5">
        <f t="shared" si="101"/>
        <v>0</v>
      </c>
      <c r="E1056" s="4">
        <f t="shared" si="100"/>
        <v>0</v>
      </c>
      <c r="F1056" s="5">
        <f>IF(C1056=0,0,IF(I1055+G1056&lt;=Summary!$B$20,'Loan Sch - No Offset'!I1055+G1056,Summary!$B$20))</f>
        <v>0</v>
      </c>
      <c r="G1056" s="4">
        <f>IF(E1056&lt;=0,0,E1056*Summary!$B$7/Summary!$B$10)</f>
        <v>0</v>
      </c>
      <c r="H1056" s="5">
        <f t="shared" si="97"/>
        <v>0</v>
      </c>
      <c r="I1056" s="5">
        <f t="shared" si="98"/>
        <v>0</v>
      </c>
    </row>
    <row r="1057" spans="1:9" x14ac:dyDescent="0.25">
      <c r="A1057">
        <v>1053</v>
      </c>
      <c r="B1057">
        <f t="shared" si="99"/>
        <v>0</v>
      </c>
      <c r="C1057" s="5">
        <f t="shared" si="96"/>
        <v>0</v>
      </c>
      <c r="D1057" s="5">
        <f t="shared" si="101"/>
        <v>0</v>
      </c>
      <c r="E1057" s="4">
        <f t="shared" si="100"/>
        <v>0</v>
      </c>
      <c r="F1057" s="5">
        <f>IF(C1057=0,0,IF(I1056+G1057&lt;=Summary!$B$20,'Loan Sch - No Offset'!I1056+G1057,Summary!$B$20))</f>
        <v>0</v>
      </c>
      <c r="G1057" s="4">
        <f>IF(E1057&lt;=0,0,E1057*Summary!$B$7/Summary!$B$10)</f>
        <v>0</v>
      </c>
      <c r="H1057" s="5">
        <f t="shared" si="97"/>
        <v>0</v>
      </c>
      <c r="I1057" s="5">
        <f t="shared" si="98"/>
        <v>0</v>
      </c>
    </row>
    <row r="1058" spans="1:9" x14ac:dyDescent="0.25">
      <c r="A1058">
        <v>1054</v>
      </c>
      <c r="B1058">
        <f t="shared" si="99"/>
        <v>0</v>
      </c>
      <c r="C1058" s="5">
        <f t="shared" si="96"/>
        <v>0</v>
      </c>
      <c r="D1058" s="5">
        <f t="shared" si="101"/>
        <v>0</v>
      </c>
      <c r="E1058" s="4">
        <f t="shared" si="100"/>
        <v>0</v>
      </c>
      <c r="F1058" s="5">
        <f>IF(C1058=0,0,IF(I1057+G1058&lt;=Summary!$B$20,'Loan Sch - No Offset'!I1057+G1058,Summary!$B$20))</f>
        <v>0</v>
      </c>
      <c r="G1058" s="4">
        <f>IF(E1058&lt;=0,0,E1058*Summary!$B$7/Summary!$B$10)</f>
        <v>0</v>
      </c>
      <c r="H1058" s="5">
        <f t="shared" si="97"/>
        <v>0</v>
      </c>
      <c r="I1058" s="5">
        <f t="shared" si="98"/>
        <v>0</v>
      </c>
    </row>
    <row r="1059" spans="1:9" x14ac:dyDescent="0.25">
      <c r="A1059">
        <v>1055</v>
      </c>
      <c r="B1059">
        <f t="shared" si="99"/>
        <v>0</v>
      </c>
      <c r="C1059" s="5">
        <f t="shared" si="96"/>
        <v>0</v>
      </c>
      <c r="D1059" s="5">
        <f t="shared" si="101"/>
        <v>0</v>
      </c>
      <c r="E1059" s="4">
        <f t="shared" si="100"/>
        <v>0</v>
      </c>
      <c r="F1059" s="5">
        <f>IF(C1059=0,0,IF(I1058+G1059&lt;=Summary!$B$20,'Loan Sch - No Offset'!I1058+G1059,Summary!$B$20))</f>
        <v>0</v>
      </c>
      <c r="G1059" s="4">
        <f>IF(E1059&lt;=0,0,E1059*Summary!$B$7/Summary!$B$10)</f>
        <v>0</v>
      </c>
      <c r="H1059" s="5">
        <f t="shared" si="97"/>
        <v>0</v>
      </c>
      <c r="I1059" s="5">
        <f t="shared" si="98"/>
        <v>0</v>
      </c>
    </row>
    <row r="1060" spans="1:9" x14ac:dyDescent="0.25">
      <c r="A1060">
        <v>1056</v>
      </c>
      <c r="B1060">
        <f t="shared" si="99"/>
        <v>0</v>
      </c>
      <c r="C1060" s="5">
        <f t="shared" si="96"/>
        <v>0</v>
      </c>
      <c r="D1060" s="5">
        <f t="shared" si="101"/>
        <v>0</v>
      </c>
      <c r="E1060" s="4">
        <f t="shared" si="100"/>
        <v>0</v>
      </c>
      <c r="F1060" s="5">
        <f>IF(C1060=0,0,IF(I1059+G1060&lt;=Summary!$B$20,'Loan Sch - No Offset'!I1059+G1060,Summary!$B$20))</f>
        <v>0</v>
      </c>
      <c r="G1060" s="4">
        <f>IF(E1060&lt;=0,0,E1060*Summary!$B$7/Summary!$B$10)</f>
        <v>0</v>
      </c>
      <c r="H1060" s="5">
        <f t="shared" si="97"/>
        <v>0</v>
      </c>
      <c r="I1060" s="5">
        <f t="shared" si="98"/>
        <v>0</v>
      </c>
    </row>
    <row r="1061" spans="1:9" x14ac:dyDescent="0.25">
      <c r="A1061">
        <v>1057</v>
      </c>
      <c r="B1061">
        <f t="shared" si="99"/>
        <v>0</v>
      </c>
      <c r="C1061" s="5">
        <f t="shared" si="96"/>
        <v>0</v>
      </c>
      <c r="D1061" s="5">
        <f t="shared" si="101"/>
        <v>0</v>
      </c>
      <c r="E1061" s="4">
        <f t="shared" si="100"/>
        <v>0</v>
      </c>
      <c r="F1061" s="5">
        <f>IF(C1061=0,0,IF(I1060+G1061&lt;=Summary!$B$20,'Loan Sch - No Offset'!I1060+G1061,Summary!$B$20))</f>
        <v>0</v>
      </c>
      <c r="G1061" s="4">
        <f>IF(E1061&lt;=0,0,E1061*Summary!$B$7/Summary!$B$10)</f>
        <v>0</v>
      </c>
      <c r="H1061" s="5">
        <f t="shared" si="97"/>
        <v>0</v>
      </c>
      <c r="I1061" s="5">
        <f t="shared" si="98"/>
        <v>0</v>
      </c>
    </row>
    <row r="1062" spans="1:9" x14ac:dyDescent="0.25">
      <c r="A1062">
        <v>1058</v>
      </c>
      <c r="B1062">
        <f t="shared" si="99"/>
        <v>0</v>
      </c>
      <c r="C1062" s="5">
        <f t="shared" si="96"/>
        <v>0</v>
      </c>
      <c r="D1062" s="5">
        <f t="shared" si="101"/>
        <v>0</v>
      </c>
      <c r="E1062" s="4">
        <f t="shared" si="100"/>
        <v>0</v>
      </c>
      <c r="F1062" s="5">
        <f>IF(C1062=0,0,IF(I1061+G1062&lt;=Summary!$B$20,'Loan Sch - No Offset'!I1061+G1062,Summary!$B$20))</f>
        <v>0</v>
      </c>
      <c r="G1062" s="4">
        <f>IF(E1062&lt;=0,0,E1062*Summary!$B$7/Summary!$B$10)</f>
        <v>0</v>
      </c>
      <c r="H1062" s="5">
        <f t="shared" si="97"/>
        <v>0</v>
      </c>
      <c r="I1062" s="5">
        <f t="shared" si="98"/>
        <v>0</v>
      </c>
    </row>
    <row r="1063" spans="1:9" x14ac:dyDescent="0.25">
      <c r="A1063">
        <v>1059</v>
      </c>
      <c r="B1063">
        <f t="shared" si="99"/>
        <v>0</v>
      </c>
      <c r="C1063" s="5">
        <f t="shared" si="96"/>
        <v>0</v>
      </c>
      <c r="D1063" s="5">
        <f t="shared" si="101"/>
        <v>0</v>
      </c>
      <c r="E1063" s="4">
        <f t="shared" si="100"/>
        <v>0</v>
      </c>
      <c r="F1063" s="5">
        <f>IF(C1063=0,0,IF(I1062+G1063&lt;=Summary!$B$20,'Loan Sch - No Offset'!I1062+G1063,Summary!$B$20))</f>
        <v>0</v>
      </c>
      <c r="G1063" s="4">
        <f>IF(E1063&lt;=0,0,E1063*Summary!$B$7/Summary!$B$10)</f>
        <v>0</v>
      </c>
      <c r="H1063" s="5">
        <f t="shared" si="97"/>
        <v>0</v>
      </c>
      <c r="I1063" s="5">
        <f t="shared" si="98"/>
        <v>0</v>
      </c>
    </row>
    <row r="1064" spans="1:9" x14ac:dyDescent="0.25">
      <c r="A1064">
        <v>1060</v>
      </c>
      <c r="B1064">
        <f t="shared" si="99"/>
        <v>0</v>
      </c>
      <c r="C1064" s="5">
        <f t="shared" si="96"/>
        <v>0</v>
      </c>
      <c r="D1064" s="5">
        <f t="shared" si="101"/>
        <v>0</v>
      </c>
      <c r="E1064" s="4">
        <f t="shared" si="100"/>
        <v>0</v>
      </c>
      <c r="F1064" s="5">
        <f>IF(C1064=0,0,IF(I1063+G1064&lt;=Summary!$B$20,'Loan Sch - No Offset'!I1063+G1064,Summary!$B$20))</f>
        <v>0</v>
      </c>
      <c r="G1064" s="4">
        <f>IF(E1064&lt;=0,0,E1064*Summary!$B$7/Summary!$B$10)</f>
        <v>0</v>
      </c>
      <c r="H1064" s="5">
        <f t="shared" si="97"/>
        <v>0</v>
      </c>
      <c r="I1064" s="5">
        <f t="shared" si="98"/>
        <v>0</v>
      </c>
    </row>
    <row r="1065" spans="1:9" x14ac:dyDescent="0.25">
      <c r="A1065">
        <v>1061</v>
      </c>
      <c r="B1065">
        <f t="shared" si="99"/>
        <v>0</v>
      </c>
      <c r="C1065" s="5">
        <f t="shared" si="96"/>
        <v>0</v>
      </c>
      <c r="D1065" s="5">
        <f t="shared" si="101"/>
        <v>0</v>
      </c>
      <c r="E1065" s="4">
        <f t="shared" si="100"/>
        <v>0</v>
      </c>
      <c r="F1065" s="5">
        <f>IF(C1065=0,0,IF(I1064+G1065&lt;=Summary!$B$20,'Loan Sch - No Offset'!I1064+G1065,Summary!$B$20))</f>
        <v>0</v>
      </c>
      <c r="G1065" s="4">
        <f>IF(E1065&lt;=0,0,E1065*Summary!$B$7/Summary!$B$10)</f>
        <v>0</v>
      </c>
      <c r="H1065" s="5">
        <f t="shared" si="97"/>
        <v>0</v>
      </c>
      <c r="I1065" s="5">
        <f t="shared" si="98"/>
        <v>0</v>
      </c>
    </row>
    <row r="1066" spans="1:9" x14ac:dyDescent="0.25">
      <c r="A1066">
        <v>1062</v>
      </c>
      <c r="B1066">
        <f t="shared" si="99"/>
        <v>0</v>
      </c>
      <c r="C1066" s="5">
        <f t="shared" si="96"/>
        <v>0</v>
      </c>
      <c r="D1066" s="5">
        <f t="shared" si="101"/>
        <v>0</v>
      </c>
      <c r="E1066" s="4">
        <f t="shared" si="100"/>
        <v>0</v>
      </c>
      <c r="F1066" s="5">
        <f>IF(C1066=0,0,IF(I1065+G1066&lt;=Summary!$B$20,'Loan Sch - No Offset'!I1065+G1066,Summary!$B$20))</f>
        <v>0</v>
      </c>
      <c r="G1066" s="4">
        <f>IF(E1066&lt;=0,0,E1066*Summary!$B$7/Summary!$B$10)</f>
        <v>0</v>
      </c>
      <c r="H1066" s="5">
        <f t="shared" si="97"/>
        <v>0</v>
      </c>
      <c r="I1066" s="5">
        <f t="shared" si="98"/>
        <v>0</v>
      </c>
    </row>
    <row r="1067" spans="1:9" x14ac:dyDescent="0.25">
      <c r="A1067">
        <v>1063</v>
      </c>
      <c r="B1067">
        <f t="shared" si="99"/>
        <v>0</v>
      </c>
      <c r="C1067" s="5">
        <f t="shared" si="96"/>
        <v>0</v>
      </c>
      <c r="D1067" s="5">
        <f t="shared" si="101"/>
        <v>0</v>
      </c>
      <c r="E1067" s="4">
        <f t="shared" si="100"/>
        <v>0</v>
      </c>
      <c r="F1067" s="5">
        <f>IF(C1067=0,0,IF(I1066+G1067&lt;=Summary!$B$20,'Loan Sch - No Offset'!I1066+G1067,Summary!$B$20))</f>
        <v>0</v>
      </c>
      <c r="G1067" s="4">
        <f>IF(E1067&lt;=0,0,E1067*Summary!$B$7/Summary!$B$10)</f>
        <v>0</v>
      </c>
      <c r="H1067" s="5">
        <f t="shared" si="97"/>
        <v>0</v>
      </c>
      <c r="I1067" s="5">
        <f t="shared" si="98"/>
        <v>0</v>
      </c>
    </row>
    <row r="1068" spans="1:9" x14ac:dyDescent="0.25">
      <c r="A1068">
        <v>1064</v>
      </c>
      <c r="B1068">
        <f t="shared" si="99"/>
        <v>0</v>
      </c>
      <c r="C1068" s="5">
        <f t="shared" si="96"/>
        <v>0</v>
      </c>
      <c r="D1068" s="5">
        <f t="shared" si="101"/>
        <v>0</v>
      </c>
      <c r="E1068" s="4">
        <f t="shared" si="100"/>
        <v>0</v>
      </c>
      <c r="F1068" s="5">
        <f>IF(C1068=0,0,IF(I1067+G1068&lt;=Summary!$B$20,'Loan Sch - No Offset'!I1067+G1068,Summary!$B$20))</f>
        <v>0</v>
      </c>
      <c r="G1068" s="4">
        <f>IF(E1068&lt;=0,0,E1068*Summary!$B$7/Summary!$B$10)</f>
        <v>0</v>
      </c>
      <c r="H1068" s="5">
        <f t="shared" si="97"/>
        <v>0</v>
      </c>
      <c r="I1068" s="5">
        <f t="shared" si="98"/>
        <v>0</v>
      </c>
    </row>
    <row r="1069" spans="1:9" x14ac:dyDescent="0.25">
      <c r="A1069">
        <v>1065</v>
      </c>
      <c r="B1069">
        <f t="shared" si="99"/>
        <v>0</v>
      </c>
      <c r="C1069" s="5">
        <f t="shared" si="96"/>
        <v>0</v>
      </c>
      <c r="D1069" s="5">
        <f t="shared" si="101"/>
        <v>0</v>
      </c>
      <c r="E1069" s="4">
        <f t="shared" si="100"/>
        <v>0</v>
      </c>
      <c r="F1069" s="5">
        <f>IF(C1069=0,0,IF(I1068+G1069&lt;=Summary!$B$20,'Loan Sch - No Offset'!I1068+G1069,Summary!$B$20))</f>
        <v>0</v>
      </c>
      <c r="G1069" s="4">
        <f>IF(E1069&lt;=0,0,E1069*Summary!$B$7/Summary!$B$10)</f>
        <v>0</v>
      </c>
      <c r="H1069" s="5">
        <f t="shared" si="97"/>
        <v>0</v>
      </c>
      <c r="I1069" s="5">
        <f t="shared" si="98"/>
        <v>0</v>
      </c>
    </row>
    <row r="1070" spans="1:9" x14ac:dyDescent="0.25">
      <c r="A1070">
        <v>1066</v>
      </c>
      <c r="B1070">
        <f t="shared" si="99"/>
        <v>0</v>
      </c>
      <c r="C1070" s="5">
        <f t="shared" si="96"/>
        <v>0</v>
      </c>
      <c r="D1070" s="5">
        <f t="shared" si="101"/>
        <v>0</v>
      </c>
      <c r="E1070" s="4">
        <f t="shared" si="100"/>
        <v>0</v>
      </c>
      <c r="F1070" s="5">
        <f>IF(C1070=0,0,IF(I1069+G1070&lt;=Summary!$B$20,'Loan Sch - No Offset'!I1069+G1070,Summary!$B$20))</f>
        <v>0</v>
      </c>
      <c r="G1070" s="4">
        <f>IF(E1070&lt;=0,0,E1070*Summary!$B$7/Summary!$B$10)</f>
        <v>0</v>
      </c>
      <c r="H1070" s="5">
        <f t="shared" si="97"/>
        <v>0</v>
      </c>
      <c r="I1070" s="5">
        <f t="shared" si="98"/>
        <v>0</v>
      </c>
    </row>
    <row r="1071" spans="1:9" x14ac:dyDescent="0.25">
      <c r="A1071">
        <v>1067</v>
      </c>
      <c r="B1071">
        <f t="shared" si="99"/>
        <v>0</v>
      </c>
      <c r="C1071" s="5">
        <f t="shared" si="96"/>
        <v>0</v>
      </c>
      <c r="D1071" s="5">
        <f t="shared" si="101"/>
        <v>0</v>
      </c>
      <c r="E1071" s="4">
        <f t="shared" si="100"/>
        <v>0</v>
      </c>
      <c r="F1071" s="5">
        <f>IF(C1071=0,0,IF(I1070+G1071&lt;=Summary!$B$20,'Loan Sch - No Offset'!I1070+G1071,Summary!$B$20))</f>
        <v>0</v>
      </c>
      <c r="G1071" s="4">
        <f>IF(E1071&lt;=0,0,E1071*Summary!$B$7/Summary!$B$10)</f>
        <v>0</v>
      </c>
      <c r="H1071" s="5">
        <f t="shared" si="97"/>
        <v>0</v>
      </c>
      <c r="I1071" s="5">
        <f t="shared" si="98"/>
        <v>0</v>
      </c>
    </row>
    <row r="1072" spans="1:9" x14ac:dyDescent="0.25">
      <c r="A1072">
        <v>1068</v>
      </c>
      <c r="B1072">
        <f t="shared" si="99"/>
        <v>0</v>
      </c>
      <c r="C1072" s="5">
        <f t="shared" si="96"/>
        <v>0</v>
      </c>
      <c r="D1072" s="5">
        <f t="shared" si="101"/>
        <v>0</v>
      </c>
      <c r="E1072" s="4">
        <f t="shared" si="100"/>
        <v>0</v>
      </c>
      <c r="F1072" s="5">
        <f>IF(C1072=0,0,IF(I1071+G1072&lt;=Summary!$B$20,'Loan Sch - No Offset'!I1071+G1072,Summary!$B$20))</f>
        <v>0</v>
      </c>
      <c r="G1072" s="4">
        <f>IF(E1072&lt;=0,0,E1072*Summary!$B$7/Summary!$B$10)</f>
        <v>0</v>
      </c>
      <c r="H1072" s="5">
        <f t="shared" si="97"/>
        <v>0</v>
      </c>
      <c r="I1072" s="5">
        <f t="shared" si="98"/>
        <v>0</v>
      </c>
    </row>
    <row r="1073" spans="1:9" x14ac:dyDescent="0.25">
      <c r="A1073">
        <v>1069</v>
      </c>
      <c r="B1073">
        <f t="shared" si="99"/>
        <v>0</v>
      </c>
      <c r="C1073" s="5">
        <f t="shared" si="96"/>
        <v>0</v>
      </c>
      <c r="D1073" s="5">
        <f t="shared" si="101"/>
        <v>0</v>
      </c>
      <c r="E1073" s="4">
        <f t="shared" si="100"/>
        <v>0</v>
      </c>
      <c r="F1073" s="5">
        <f>IF(C1073=0,0,IF(I1072+G1073&lt;=Summary!$B$20,'Loan Sch - No Offset'!I1072+G1073,Summary!$B$20))</f>
        <v>0</v>
      </c>
      <c r="G1073" s="4">
        <f>IF(E1073&lt;=0,0,E1073*Summary!$B$7/Summary!$B$10)</f>
        <v>0</v>
      </c>
      <c r="H1073" s="5">
        <f t="shared" si="97"/>
        <v>0</v>
      </c>
      <c r="I1073" s="5">
        <f t="shared" si="98"/>
        <v>0</v>
      </c>
    </row>
    <row r="1074" spans="1:9" x14ac:dyDescent="0.25">
      <c r="A1074">
        <v>1070</v>
      </c>
      <c r="B1074">
        <f t="shared" si="99"/>
        <v>0</v>
      </c>
      <c r="C1074" s="5">
        <f t="shared" si="96"/>
        <v>0</v>
      </c>
      <c r="D1074" s="5">
        <f t="shared" si="101"/>
        <v>0</v>
      </c>
      <c r="E1074" s="4">
        <f t="shared" si="100"/>
        <v>0</v>
      </c>
      <c r="F1074" s="5">
        <f>IF(C1074=0,0,IF(I1073+G1074&lt;=Summary!$B$20,'Loan Sch - No Offset'!I1073+G1074,Summary!$B$20))</f>
        <v>0</v>
      </c>
      <c r="G1074" s="4">
        <f>IF(E1074&lt;=0,0,E1074*Summary!$B$7/Summary!$B$10)</f>
        <v>0</v>
      </c>
      <c r="H1074" s="5">
        <f t="shared" si="97"/>
        <v>0</v>
      </c>
      <c r="I1074" s="5">
        <f t="shared" si="98"/>
        <v>0</v>
      </c>
    </row>
    <row r="1075" spans="1:9" x14ac:dyDescent="0.25">
      <c r="A1075">
        <v>1071</v>
      </c>
      <c r="B1075">
        <f t="shared" si="99"/>
        <v>0</v>
      </c>
      <c r="C1075" s="5">
        <f t="shared" si="96"/>
        <v>0</v>
      </c>
      <c r="D1075" s="5">
        <f t="shared" si="101"/>
        <v>0</v>
      </c>
      <c r="E1075" s="4">
        <f t="shared" si="100"/>
        <v>0</v>
      </c>
      <c r="F1075" s="5">
        <f>IF(C1075=0,0,IF(I1074+G1075&lt;=Summary!$B$20,'Loan Sch - No Offset'!I1074+G1075,Summary!$B$20))</f>
        <v>0</v>
      </c>
      <c r="G1075" s="4">
        <f>IF(E1075&lt;=0,0,E1075*Summary!$B$7/Summary!$B$10)</f>
        <v>0</v>
      </c>
      <c r="H1075" s="5">
        <f t="shared" si="97"/>
        <v>0</v>
      </c>
      <c r="I1075" s="5">
        <f t="shared" si="98"/>
        <v>0</v>
      </c>
    </row>
    <row r="1076" spans="1:9" x14ac:dyDescent="0.25">
      <c r="A1076">
        <v>1072</v>
      </c>
      <c r="B1076">
        <f t="shared" si="99"/>
        <v>0</v>
      </c>
      <c r="C1076" s="5">
        <f t="shared" si="96"/>
        <v>0</v>
      </c>
      <c r="D1076" s="5">
        <f t="shared" si="101"/>
        <v>0</v>
      </c>
      <c r="E1076" s="4">
        <f t="shared" si="100"/>
        <v>0</v>
      </c>
      <c r="F1076" s="5">
        <f>IF(C1076=0,0,IF(I1075+G1076&lt;=Summary!$B$20,'Loan Sch - No Offset'!I1075+G1076,Summary!$B$20))</f>
        <v>0</v>
      </c>
      <c r="G1076" s="4">
        <f>IF(E1076&lt;=0,0,E1076*Summary!$B$7/Summary!$B$10)</f>
        <v>0</v>
      </c>
      <c r="H1076" s="5">
        <f t="shared" si="97"/>
        <v>0</v>
      </c>
      <c r="I1076" s="5">
        <f t="shared" si="98"/>
        <v>0</v>
      </c>
    </row>
    <row r="1077" spans="1:9" x14ac:dyDescent="0.25">
      <c r="A1077">
        <v>1073</v>
      </c>
      <c r="B1077">
        <f t="shared" si="99"/>
        <v>0</v>
      </c>
      <c r="C1077" s="5">
        <f t="shared" ref="C1077:C1140" si="102">I1076</f>
        <v>0</v>
      </c>
      <c r="D1077" s="5">
        <f t="shared" si="101"/>
        <v>0</v>
      </c>
      <c r="E1077" s="4">
        <f t="shared" si="100"/>
        <v>0</v>
      </c>
      <c r="F1077" s="5">
        <f>IF(C1077=0,0,IF(I1076+G1077&lt;=Summary!$B$20,'Loan Sch - No Offset'!I1076+G1077,Summary!$B$20))</f>
        <v>0</v>
      </c>
      <c r="G1077" s="4">
        <f>IF(E1077&lt;=0,0,E1077*Summary!$B$7/Summary!$B$10)</f>
        <v>0</v>
      </c>
      <c r="H1077" s="5">
        <f t="shared" ref="H1077:H1140" si="103">F1077-G1077</f>
        <v>0</v>
      </c>
      <c r="I1077" s="5">
        <f t="shared" ref="I1077:I1140" si="104">IF(ROUND(C1077-H1077,0)=0,0,C1077-H1077)</f>
        <v>0</v>
      </c>
    </row>
    <row r="1078" spans="1:9" x14ac:dyDescent="0.25">
      <c r="A1078">
        <v>1074</v>
      </c>
      <c r="B1078">
        <f t="shared" si="99"/>
        <v>0</v>
      </c>
      <c r="C1078" s="5">
        <f t="shared" si="102"/>
        <v>0</v>
      </c>
      <c r="D1078" s="5">
        <f t="shared" si="101"/>
        <v>0</v>
      </c>
      <c r="E1078" s="4">
        <f t="shared" si="100"/>
        <v>0</v>
      </c>
      <c r="F1078" s="5">
        <f>IF(C1078=0,0,IF(I1077+G1078&lt;=Summary!$B$20,'Loan Sch - No Offset'!I1077+G1078,Summary!$B$20))</f>
        <v>0</v>
      </c>
      <c r="G1078" s="4">
        <f>IF(E1078&lt;=0,0,E1078*Summary!$B$7/Summary!$B$10)</f>
        <v>0</v>
      </c>
      <c r="H1078" s="5">
        <f t="shared" si="103"/>
        <v>0</v>
      </c>
      <c r="I1078" s="5">
        <f t="shared" si="104"/>
        <v>0</v>
      </c>
    </row>
    <row r="1079" spans="1:9" x14ac:dyDescent="0.25">
      <c r="A1079">
        <v>1075</v>
      </c>
      <c r="B1079">
        <f t="shared" si="99"/>
        <v>0</v>
      </c>
      <c r="C1079" s="5">
        <f t="shared" si="102"/>
        <v>0</v>
      </c>
      <c r="D1079" s="5">
        <f t="shared" si="101"/>
        <v>0</v>
      </c>
      <c r="E1079" s="4">
        <f t="shared" si="100"/>
        <v>0</v>
      </c>
      <c r="F1079" s="5">
        <f>IF(C1079=0,0,IF(I1078+G1079&lt;=Summary!$B$20,'Loan Sch - No Offset'!I1078+G1079,Summary!$B$20))</f>
        <v>0</v>
      </c>
      <c r="G1079" s="4">
        <f>IF(E1079&lt;=0,0,E1079*Summary!$B$7/Summary!$B$10)</f>
        <v>0</v>
      </c>
      <c r="H1079" s="5">
        <f t="shared" si="103"/>
        <v>0</v>
      </c>
      <c r="I1079" s="5">
        <f t="shared" si="104"/>
        <v>0</v>
      </c>
    </row>
    <row r="1080" spans="1:9" x14ac:dyDescent="0.25">
      <c r="A1080">
        <v>1076</v>
      </c>
      <c r="B1080">
        <f t="shared" si="99"/>
        <v>0</v>
      </c>
      <c r="C1080" s="5">
        <f t="shared" si="102"/>
        <v>0</v>
      </c>
      <c r="D1080" s="5">
        <f t="shared" si="101"/>
        <v>0</v>
      </c>
      <c r="E1080" s="4">
        <f t="shared" si="100"/>
        <v>0</v>
      </c>
      <c r="F1080" s="5">
        <f>IF(C1080=0,0,IF(I1079+G1080&lt;=Summary!$B$20,'Loan Sch - No Offset'!I1079+G1080,Summary!$B$20))</f>
        <v>0</v>
      </c>
      <c r="G1080" s="4">
        <f>IF(E1080&lt;=0,0,E1080*Summary!$B$7/Summary!$B$10)</f>
        <v>0</v>
      </c>
      <c r="H1080" s="5">
        <f t="shared" si="103"/>
        <v>0</v>
      </c>
      <c r="I1080" s="5">
        <f t="shared" si="104"/>
        <v>0</v>
      </c>
    </row>
    <row r="1081" spans="1:9" x14ac:dyDescent="0.25">
      <c r="A1081">
        <v>1077</v>
      </c>
      <c r="B1081">
        <f t="shared" si="99"/>
        <v>0</v>
      </c>
      <c r="C1081" s="5">
        <f t="shared" si="102"/>
        <v>0</v>
      </c>
      <c r="D1081" s="5">
        <f t="shared" si="101"/>
        <v>0</v>
      </c>
      <c r="E1081" s="4">
        <f t="shared" si="100"/>
        <v>0</v>
      </c>
      <c r="F1081" s="5">
        <f>IF(C1081=0,0,IF(I1080+G1081&lt;=Summary!$B$20,'Loan Sch - No Offset'!I1080+G1081,Summary!$B$20))</f>
        <v>0</v>
      </c>
      <c r="G1081" s="4">
        <f>IF(E1081&lt;=0,0,E1081*Summary!$B$7/Summary!$B$10)</f>
        <v>0</v>
      </c>
      <c r="H1081" s="5">
        <f t="shared" si="103"/>
        <v>0</v>
      </c>
      <c r="I1081" s="5">
        <f t="shared" si="104"/>
        <v>0</v>
      </c>
    </row>
    <row r="1082" spans="1:9" x14ac:dyDescent="0.25">
      <c r="A1082">
        <v>1078</v>
      </c>
      <c r="B1082">
        <f t="shared" si="99"/>
        <v>0</v>
      </c>
      <c r="C1082" s="5">
        <f t="shared" si="102"/>
        <v>0</v>
      </c>
      <c r="D1082" s="5">
        <f t="shared" si="101"/>
        <v>0</v>
      </c>
      <c r="E1082" s="4">
        <f t="shared" si="100"/>
        <v>0</v>
      </c>
      <c r="F1082" s="5">
        <f>IF(C1082=0,0,IF(I1081+G1082&lt;=Summary!$B$20,'Loan Sch - No Offset'!I1081+G1082,Summary!$B$20))</f>
        <v>0</v>
      </c>
      <c r="G1082" s="4">
        <f>IF(E1082&lt;=0,0,E1082*Summary!$B$7/Summary!$B$10)</f>
        <v>0</v>
      </c>
      <c r="H1082" s="5">
        <f t="shared" si="103"/>
        <v>0</v>
      </c>
      <c r="I1082" s="5">
        <f t="shared" si="104"/>
        <v>0</v>
      </c>
    </row>
    <row r="1083" spans="1:9" x14ac:dyDescent="0.25">
      <c r="A1083">
        <v>1079</v>
      </c>
      <c r="B1083">
        <f t="shared" si="99"/>
        <v>0</v>
      </c>
      <c r="C1083" s="5">
        <f t="shared" si="102"/>
        <v>0</v>
      </c>
      <c r="D1083" s="5">
        <f t="shared" si="101"/>
        <v>0</v>
      </c>
      <c r="E1083" s="4">
        <f t="shared" si="100"/>
        <v>0</v>
      </c>
      <c r="F1083" s="5">
        <f>IF(C1083=0,0,IF(I1082+G1083&lt;=Summary!$B$20,'Loan Sch - No Offset'!I1082+G1083,Summary!$B$20))</f>
        <v>0</v>
      </c>
      <c r="G1083" s="4">
        <f>IF(E1083&lt;=0,0,E1083*Summary!$B$7/Summary!$B$10)</f>
        <v>0</v>
      </c>
      <c r="H1083" s="5">
        <f t="shared" si="103"/>
        <v>0</v>
      </c>
      <c r="I1083" s="5">
        <f t="shared" si="104"/>
        <v>0</v>
      </c>
    </row>
    <row r="1084" spans="1:9" x14ac:dyDescent="0.25">
      <c r="A1084">
        <v>1080</v>
      </c>
      <c r="B1084">
        <f t="shared" si="99"/>
        <v>0</v>
      </c>
      <c r="C1084" s="5">
        <f t="shared" si="102"/>
        <v>0</v>
      </c>
      <c r="D1084" s="5">
        <f t="shared" si="101"/>
        <v>0</v>
      </c>
      <c r="E1084" s="4">
        <f t="shared" si="100"/>
        <v>0</v>
      </c>
      <c r="F1084" s="5">
        <f>IF(C1084=0,0,IF(I1083+G1084&lt;=Summary!$B$20,'Loan Sch - No Offset'!I1083+G1084,Summary!$B$20))</f>
        <v>0</v>
      </c>
      <c r="G1084" s="4">
        <f>IF(E1084&lt;=0,0,E1084*Summary!$B$7/Summary!$B$10)</f>
        <v>0</v>
      </c>
      <c r="H1084" s="5">
        <f t="shared" si="103"/>
        <v>0</v>
      </c>
      <c r="I1084" s="5">
        <f t="shared" si="104"/>
        <v>0</v>
      </c>
    </row>
    <row r="1085" spans="1:9" x14ac:dyDescent="0.25">
      <c r="A1085">
        <v>1081</v>
      </c>
      <c r="B1085">
        <f t="shared" si="99"/>
        <v>0</v>
      </c>
      <c r="C1085" s="5">
        <f t="shared" si="102"/>
        <v>0</v>
      </c>
      <c r="D1085" s="5">
        <f t="shared" si="101"/>
        <v>0</v>
      </c>
      <c r="E1085" s="4">
        <f t="shared" si="100"/>
        <v>0</v>
      </c>
      <c r="F1085" s="5">
        <f>IF(C1085=0,0,IF(I1084+G1085&lt;=Summary!$B$20,'Loan Sch - No Offset'!I1084+G1085,Summary!$B$20))</f>
        <v>0</v>
      </c>
      <c r="G1085" s="4">
        <f>IF(E1085&lt;=0,0,E1085*Summary!$B$7/Summary!$B$10)</f>
        <v>0</v>
      </c>
      <c r="H1085" s="5">
        <f t="shared" si="103"/>
        <v>0</v>
      </c>
      <c r="I1085" s="5">
        <f t="shared" si="104"/>
        <v>0</v>
      </c>
    </row>
    <row r="1086" spans="1:9" x14ac:dyDescent="0.25">
      <c r="A1086">
        <v>1082</v>
      </c>
      <c r="B1086">
        <f t="shared" si="99"/>
        <v>0</v>
      </c>
      <c r="C1086" s="5">
        <f t="shared" si="102"/>
        <v>0</v>
      </c>
      <c r="D1086" s="5">
        <f t="shared" si="101"/>
        <v>0</v>
      </c>
      <c r="E1086" s="4">
        <f t="shared" si="100"/>
        <v>0</v>
      </c>
      <c r="F1086" s="5">
        <f>IF(C1086=0,0,IF(I1085+G1086&lt;=Summary!$B$20,'Loan Sch - No Offset'!I1085+G1086,Summary!$B$20))</f>
        <v>0</v>
      </c>
      <c r="G1086" s="4">
        <f>IF(E1086&lt;=0,0,E1086*Summary!$B$7/Summary!$B$10)</f>
        <v>0</v>
      </c>
      <c r="H1086" s="5">
        <f t="shared" si="103"/>
        <v>0</v>
      </c>
      <c r="I1086" s="5">
        <f t="shared" si="104"/>
        <v>0</v>
      </c>
    </row>
    <row r="1087" spans="1:9" x14ac:dyDescent="0.25">
      <c r="A1087">
        <v>1083</v>
      </c>
      <c r="B1087">
        <f t="shared" si="99"/>
        <v>0</v>
      </c>
      <c r="C1087" s="5">
        <f t="shared" si="102"/>
        <v>0</v>
      </c>
      <c r="D1087" s="5">
        <f t="shared" si="101"/>
        <v>0</v>
      </c>
      <c r="E1087" s="4">
        <f t="shared" si="100"/>
        <v>0</v>
      </c>
      <c r="F1087" s="5">
        <f>IF(C1087=0,0,IF(I1086+G1087&lt;=Summary!$B$20,'Loan Sch - No Offset'!I1086+G1087,Summary!$B$20))</f>
        <v>0</v>
      </c>
      <c r="G1087" s="4">
        <f>IF(E1087&lt;=0,0,E1087*Summary!$B$7/Summary!$B$10)</f>
        <v>0</v>
      </c>
      <c r="H1087" s="5">
        <f t="shared" si="103"/>
        <v>0</v>
      </c>
      <c r="I1087" s="5">
        <f t="shared" si="104"/>
        <v>0</v>
      </c>
    </row>
    <row r="1088" spans="1:9" x14ac:dyDescent="0.25">
      <c r="A1088">
        <v>1084</v>
      </c>
      <c r="B1088">
        <f t="shared" si="99"/>
        <v>0</v>
      </c>
      <c r="C1088" s="5">
        <f t="shared" si="102"/>
        <v>0</v>
      </c>
      <c r="D1088" s="5">
        <f t="shared" si="101"/>
        <v>0</v>
      </c>
      <c r="E1088" s="4">
        <f t="shared" si="100"/>
        <v>0</v>
      </c>
      <c r="F1088" s="5">
        <f>IF(C1088=0,0,IF(I1087+G1088&lt;=Summary!$B$20,'Loan Sch - No Offset'!I1087+G1088,Summary!$B$20))</f>
        <v>0</v>
      </c>
      <c r="G1088" s="4">
        <f>IF(E1088&lt;=0,0,E1088*Summary!$B$7/Summary!$B$10)</f>
        <v>0</v>
      </c>
      <c r="H1088" s="5">
        <f t="shared" si="103"/>
        <v>0</v>
      </c>
      <c r="I1088" s="5">
        <f t="shared" si="104"/>
        <v>0</v>
      </c>
    </row>
    <row r="1089" spans="1:9" x14ac:dyDescent="0.25">
      <c r="A1089">
        <v>1085</v>
      </c>
      <c r="B1089">
        <f t="shared" si="99"/>
        <v>0</v>
      </c>
      <c r="C1089" s="5">
        <f t="shared" si="102"/>
        <v>0</v>
      </c>
      <c r="D1089" s="5">
        <f t="shared" si="101"/>
        <v>0</v>
      </c>
      <c r="E1089" s="4">
        <f t="shared" si="100"/>
        <v>0</v>
      </c>
      <c r="F1089" s="5">
        <f>IF(C1089=0,0,IF(I1088+G1089&lt;=Summary!$B$20,'Loan Sch - No Offset'!I1088+G1089,Summary!$B$20))</f>
        <v>0</v>
      </c>
      <c r="G1089" s="4">
        <f>IF(E1089&lt;=0,0,E1089*Summary!$B$7/Summary!$B$10)</f>
        <v>0</v>
      </c>
      <c r="H1089" s="5">
        <f t="shared" si="103"/>
        <v>0</v>
      </c>
      <c r="I1089" s="5">
        <f t="shared" si="104"/>
        <v>0</v>
      </c>
    </row>
    <row r="1090" spans="1:9" x14ac:dyDescent="0.25">
      <c r="A1090">
        <v>1086</v>
      </c>
      <c r="B1090">
        <f t="shared" si="99"/>
        <v>0</v>
      </c>
      <c r="C1090" s="5">
        <f t="shared" si="102"/>
        <v>0</v>
      </c>
      <c r="D1090" s="5">
        <f t="shared" si="101"/>
        <v>0</v>
      </c>
      <c r="E1090" s="4">
        <f t="shared" si="100"/>
        <v>0</v>
      </c>
      <c r="F1090" s="5">
        <f>IF(C1090=0,0,IF(I1089+G1090&lt;=Summary!$B$20,'Loan Sch - No Offset'!I1089+G1090,Summary!$B$20))</f>
        <v>0</v>
      </c>
      <c r="G1090" s="4">
        <f>IF(E1090&lt;=0,0,E1090*Summary!$B$7/Summary!$B$10)</f>
        <v>0</v>
      </c>
      <c r="H1090" s="5">
        <f t="shared" si="103"/>
        <v>0</v>
      </c>
      <c r="I1090" s="5">
        <f t="shared" si="104"/>
        <v>0</v>
      </c>
    </row>
    <row r="1091" spans="1:9" x14ac:dyDescent="0.25">
      <c r="A1091">
        <v>1087</v>
      </c>
      <c r="B1091">
        <f t="shared" si="99"/>
        <v>0</v>
      </c>
      <c r="C1091" s="5">
        <f t="shared" si="102"/>
        <v>0</v>
      </c>
      <c r="D1091" s="5">
        <f t="shared" si="101"/>
        <v>0</v>
      </c>
      <c r="E1091" s="4">
        <f t="shared" si="100"/>
        <v>0</v>
      </c>
      <c r="F1091" s="5">
        <f>IF(C1091=0,0,IF(I1090+G1091&lt;=Summary!$B$20,'Loan Sch - No Offset'!I1090+G1091,Summary!$B$20))</f>
        <v>0</v>
      </c>
      <c r="G1091" s="4">
        <f>IF(E1091&lt;=0,0,E1091*Summary!$B$7/Summary!$B$10)</f>
        <v>0</v>
      </c>
      <c r="H1091" s="5">
        <f t="shared" si="103"/>
        <v>0</v>
      </c>
      <c r="I1091" s="5">
        <f t="shared" si="104"/>
        <v>0</v>
      </c>
    </row>
    <row r="1092" spans="1:9" x14ac:dyDescent="0.25">
      <c r="A1092">
        <v>1088</v>
      </c>
      <c r="B1092">
        <f t="shared" si="99"/>
        <v>0</v>
      </c>
      <c r="C1092" s="5">
        <f t="shared" si="102"/>
        <v>0</v>
      </c>
      <c r="D1092" s="5">
        <f t="shared" si="101"/>
        <v>0</v>
      </c>
      <c r="E1092" s="4">
        <f t="shared" si="100"/>
        <v>0</v>
      </c>
      <c r="F1092" s="5">
        <f>IF(C1092=0,0,IF(I1091+G1092&lt;=Summary!$B$20,'Loan Sch - No Offset'!I1091+G1092,Summary!$B$20))</f>
        <v>0</v>
      </c>
      <c r="G1092" s="4">
        <f>IF(E1092&lt;=0,0,E1092*Summary!$B$7/Summary!$B$10)</f>
        <v>0</v>
      </c>
      <c r="H1092" s="5">
        <f t="shared" si="103"/>
        <v>0</v>
      </c>
      <c r="I1092" s="5">
        <f t="shared" si="104"/>
        <v>0</v>
      </c>
    </row>
    <row r="1093" spans="1:9" x14ac:dyDescent="0.25">
      <c r="A1093">
        <v>1089</v>
      </c>
      <c r="B1093">
        <f t="shared" si="99"/>
        <v>0</v>
      </c>
      <c r="C1093" s="5">
        <f t="shared" si="102"/>
        <v>0</v>
      </c>
      <c r="D1093" s="5">
        <f t="shared" si="101"/>
        <v>0</v>
      </c>
      <c r="E1093" s="4">
        <f t="shared" si="100"/>
        <v>0</v>
      </c>
      <c r="F1093" s="5">
        <f>IF(C1093=0,0,IF(I1092+G1093&lt;=Summary!$B$20,'Loan Sch - No Offset'!I1092+G1093,Summary!$B$20))</f>
        <v>0</v>
      </c>
      <c r="G1093" s="4">
        <f>IF(E1093&lt;=0,0,E1093*Summary!$B$7/Summary!$B$10)</f>
        <v>0</v>
      </c>
      <c r="H1093" s="5">
        <f t="shared" si="103"/>
        <v>0</v>
      </c>
      <c r="I1093" s="5">
        <f t="shared" si="104"/>
        <v>0</v>
      </c>
    </row>
    <row r="1094" spans="1:9" x14ac:dyDescent="0.25">
      <c r="A1094">
        <v>1090</v>
      </c>
      <c r="B1094">
        <f t="shared" ref="B1094:B1157" si="105">IF(C1094=0,0,A1094)</f>
        <v>0</v>
      </c>
      <c r="C1094" s="5">
        <f t="shared" si="102"/>
        <v>0</v>
      </c>
      <c r="D1094" s="5">
        <f t="shared" si="101"/>
        <v>0</v>
      </c>
      <c r="E1094" s="4">
        <f t="shared" ref="E1094:E1157" si="106">C1094-D1094</f>
        <v>0</v>
      </c>
      <c r="F1094" s="5">
        <f>IF(C1094=0,0,IF(I1093+G1094&lt;=Summary!$B$20,'Loan Sch - No Offset'!I1093+G1094,Summary!$B$20))</f>
        <v>0</v>
      </c>
      <c r="G1094" s="4">
        <f>IF(E1094&lt;=0,0,E1094*Summary!$B$7/Summary!$B$10)</f>
        <v>0</v>
      </c>
      <c r="H1094" s="5">
        <f t="shared" si="103"/>
        <v>0</v>
      </c>
      <c r="I1094" s="5">
        <f t="shared" si="104"/>
        <v>0</v>
      </c>
    </row>
    <row r="1095" spans="1:9" x14ac:dyDescent="0.25">
      <c r="A1095">
        <v>1091</v>
      </c>
      <c r="B1095">
        <f t="shared" si="105"/>
        <v>0</v>
      </c>
      <c r="C1095" s="5">
        <f t="shared" si="102"/>
        <v>0</v>
      </c>
      <c r="D1095" s="5">
        <f t="shared" ref="D1095:D1158" si="107">IF(C1095=0,0,D1094)</f>
        <v>0</v>
      </c>
      <c r="E1095" s="4">
        <f t="shared" si="106"/>
        <v>0</v>
      </c>
      <c r="F1095" s="5">
        <f>IF(C1095=0,0,IF(I1094+G1095&lt;=Summary!$B$20,'Loan Sch - No Offset'!I1094+G1095,Summary!$B$20))</f>
        <v>0</v>
      </c>
      <c r="G1095" s="4">
        <f>IF(E1095&lt;=0,0,E1095*Summary!$B$7/Summary!$B$10)</f>
        <v>0</v>
      </c>
      <c r="H1095" s="5">
        <f t="shared" si="103"/>
        <v>0</v>
      </c>
      <c r="I1095" s="5">
        <f t="shared" si="104"/>
        <v>0</v>
      </c>
    </row>
    <row r="1096" spans="1:9" x14ac:dyDescent="0.25">
      <c r="A1096">
        <v>1092</v>
      </c>
      <c r="B1096">
        <f t="shared" si="105"/>
        <v>0</v>
      </c>
      <c r="C1096" s="5">
        <f t="shared" si="102"/>
        <v>0</v>
      </c>
      <c r="D1096" s="5">
        <f t="shared" si="107"/>
        <v>0</v>
      </c>
      <c r="E1096" s="4">
        <f t="shared" si="106"/>
        <v>0</v>
      </c>
      <c r="F1096" s="5">
        <f>IF(C1096=0,0,IF(I1095+G1096&lt;=Summary!$B$20,'Loan Sch - No Offset'!I1095+G1096,Summary!$B$20))</f>
        <v>0</v>
      </c>
      <c r="G1096" s="4">
        <f>IF(E1096&lt;=0,0,E1096*Summary!$B$7/Summary!$B$10)</f>
        <v>0</v>
      </c>
      <c r="H1096" s="5">
        <f t="shared" si="103"/>
        <v>0</v>
      </c>
      <c r="I1096" s="5">
        <f t="shared" si="104"/>
        <v>0</v>
      </c>
    </row>
    <row r="1097" spans="1:9" x14ac:dyDescent="0.25">
      <c r="A1097">
        <v>1093</v>
      </c>
      <c r="B1097">
        <f t="shared" si="105"/>
        <v>0</v>
      </c>
      <c r="C1097" s="5">
        <f t="shared" si="102"/>
        <v>0</v>
      </c>
      <c r="D1097" s="5">
        <f t="shared" si="107"/>
        <v>0</v>
      </c>
      <c r="E1097" s="4">
        <f t="shared" si="106"/>
        <v>0</v>
      </c>
      <c r="F1097" s="5">
        <f>IF(C1097=0,0,IF(I1096+G1097&lt;=Summary!$B$20,'Loan Sch - No Offset'!I1096+G1097,Summary!$B$20))</f>
        <v>0</v>
      </c>
      <c r="G1097" s="4">
        <f>IF(E1097&lt;=0,0,E1097*Summary!$B$7/Summary!$B$10)</f>
        <v>0</v>
      </c>
      <c r="H1097" s="5">
        <f t="shared" si="103"/>
        <v>0</v>
      </c>
      <c r="I1097" s="5">
        <f t="shared" si="104"/>
        <v>0</v>
      </c>
    </row>
    <row r="1098" spans="1:9" x14ac:dyDescent="0.25">
      <c r="A1098">
        <v>1094</v>
      </c>
      <c r="B1098">
        <f t="shared" si="105"/>
        <v>0</v>
      </c>
      <c r="C1098" s="5">
        <f t="shared" si="102"/>
        <v>0</v>
      </c>
      <c r="D1098" s="5">
        <f t="shared" si="107"/>
        <v>0</v>
      </c>
      <c r="E1098" s="4">
        <f t="shared" si="106"/>
        <v>0</v>
      </c>
      <c r="F1098" s="5">
        <f>IF(C1098=0,0,IF(I1097+G1098&lt;=Summary!$B$20,'Loan Sch - No Offset'!I1097+G1098,Summary!$B$20))</f>
        <v>0</v>
      </c>
      <c r="G1098" s="4">
        <f>IF(E1098&lt;=0,0,E1098*Summary!$B$7/Summary!$B$10)</f>
        <v>0</v>
      </c>
      <c r="H1098" s="5">
        <f t="shared" si="103"/>
        <v>0</v>
      </c>
      <c r="I1098" s="5">
        <f t="shared" si="104"/>
        <v>0</v>
      </c>
    </row>
    <row r="1099" spans="1:9" x14ac:dyDescent="0.25">
      <c r="A1099">
        <v>1095</v>
      </c>
      <c r="B1099">
        <f t="shared" si="105"/>
        <v>0</v>
      </c>
      <c r="C1099" s="5">
        <f t="shared" si="102"/>
        <v>0</v>
      </c>
      <c r="D1099" s="5">
        <f t="shared" si="107"/>
        <v>0</v>
      </c>
      <c r="E1099" s="4">
        <f t="shared" si="106"/>
        <v>0</v>
      </c>
      <c r="F1099" s="5">
        <f>IF(C1099=0,0,IF(I1098+G1099&lt;=Summary!$B$20,'Loan Sch - No Offset'!I1098+G1099,Summary!$B$20))</f>
        <v>0</v>
      </c>
      <c r="G1099" s="4">
        <f>IF(E1099&lt;=0,0,E1099*Summary!$B$7/Summary!$B$10)</f>
        <v>0</v>
      </c>
      <c r="H1099" s="5">
        <f t="shared" si="103"/>
        <v>0</v>
      </c>
      <c r="I1099" s="5">
        <f t="shared" si="104"/>
        <v>0</v>
      </c>
    </row>
    <row r="1100" spans="1:9" x14ac:dyDescent="0.25">
      <c r="A1100">
        <v>1096</v>
      </c>
      <c r="B1100">
        <f t="shared" si="105"/>
        <v>0</v>
      </c>
      <c r="C1100" s="5">
        <f t="shared" si="102"/>
        <v>0</v>
      </c>
      <c r="D1100" s="5">
        <f t="shared" si="107"/>
        <v>0</v>
      </c>
      <c r="E1100" s="4">
        <f t="shared" si="106"/>
        <v>0</v>
      </c>
      <c r="F1100" s="5">
        <f>IF(C1100=0,0,IF(I1099+G1100&lt;=Summary!$B$20,'Loan Sch - No Offset'!I1099+G1100,Summary!$B$20))</f>
        <v>0</v>
      </c>
      <c r="G1100" s="4">
        <f>IF(E1100&lt;=0,0,E1100*Summary!$B$7/Summary!$B$10)</f>
        <v>0</v>
      </c>
      <c r="H1100" s="5">
        <f t="shared" si="103"/>
        <v>0</v>
      </c>
      <c r="I1100" s="5">
        <f t="shared" si="104"/>
        <v>0</v>
      </c>
    </row>
    <row r="1101" spans="1:9" x14ac:dyDescent="0.25">
      <c r="A1101">
        <v>1097</v>
      </c>
      <c r="B1101">
        <f t="shared" si="105"/>
        <v>0</v>
      </c>
      <c r="C1101" s="5">
        <f t="shared" si="102"/>
        <v>0</v>
      </c>
      <c r="D1101" s="5">
        <f t="shared" si="107"/>
        <v>0</v>
      </c>
      <c r="E1101" s="4">
        <f t="shared" si="106"/>
        <v>0</v>
      </c>
      <c r="F1101" s="5">
        <f>IF(C1101=0,0,IF(I1100+G1101&lt;=Summary!$B$20,'Loan Sch - No Offset'!I1100+G1101,Summary!$B$20))</f>
        <v>0</v>
      </c>
      <c r="G1101" s="4">
        <f>IF(E1101&lt;=0,0,E1101*Summary!$B$7/Summary!$B$10)</f>
        <v>0</v>
      </c>
      <c r="H1101" s="5">
        <f t="shared" si="103"/>
        <v>0</v>
      </c>
      <c r="I1101" s="5">
        <f t="shared" si="104"/>
        <v>0</v>
      </c>
    </row>
    <row r="1102" spans="1:9" x14ac:dyDescent="0.25">
      <c r="A1102">
        <v>1098</v>
      </c>
      <c r="B1102">
        <f t="shared" si="105"/>
        <v>0</v>
      </c>
      <c r="C1102" s="5">
        <f t="shared" si="102"/>
        <v>0</v>
      </c>
      <c r="D1102" s="5">
        <f t="shared" si="107"/>
        <v>0</v>
      </c>
      <c r="E1102" s="4">
        <f t="shared" si="106"/>
        <v>0</v>
      </c>
      <c r="F1102" s="5">
        <f>IF(C1102=0,0,IF(I1101+G1102&lt;=Summary!$B$20,'Loan Sch - No Offset'!I1101+G1102,Summary!$B$20))</f>
        <v>0</v>
      </c>
      <c r="G1102" s="4">
        <f>IF(E1102&lt;=0,0,E1102*Summary!$B$7/Summary!$B$10)</f>
        <v>0</v>
      </c>
      <c r="H1102" s="5">
        <f t="shared" si="103"/>
        <v>0</v>
      </c>
      <c r="I1102" s="5">
        <f t="shared" si="104"/>
        <v>0</v>
      </c>
    </row>
    <row r="1103" spans="1:9" x14ac:dyDescent="0.25">
      <c r="A1103">
        <v>1099</v>
      </c>
      <c r="B1103">
        <f t="shared" si="105"/>
        <v>0</v>
      </c>
      <c r="C1103" s="5">
        <f t="shared" si="102"/>
        <v>0</v>
      </c>
      <c r="D1103" s="5">
        <f t="shared" si="107"/>
        <v>0</v>
      </c>
      <c r="E1103" s="4">
        <f t="shared" si="106"/>
        <v>0</v>
      </c>
      <c r="F1103" s="5">
        <f>IF(C1103=0,0,IF(I1102+G1103&lt;=Summary!$B$20,'Loan Sch - No Offset'!I1102+G1103,Summary!$B$20))</f>
        <v>0</v>
      </c>
      <c r="G1103" s="4">
        <f>IF(E1103&lt;=0,0,E1103*Summary!$B$7/Summary!$B$10)</f>
        <v>0</v>
      </c>
      <c r="H1103" s="5">
        <f t="shared" si="103"/>
        <v>0</v>
      </c>
      <c r="I1103" s="5">
        <f t="shared" si="104"/>
        <v>0</v>
      </c>
    </row>
    <row r="1104" spans="1:9" x14ac:dyDescent="0.25">
      <c r="A1104">
        <v>1100</v>
      </c>
      <c r="B1104">
        <f t="shared" si="105"/>
        <v>0</v>
      </c>
      <c r="C1104" s="5">
        <f t="shared" si="102"/>
        <v>0</v>
      </c>
      <c r="D1104" s="5">
        <f t="shared" si="107"/>
        <v>0</v>
      </c>
      <c r="E1104" s="4">
        <f t="shared" si="106"/>
        <v>0</v>
      </c>
      <c r="F1104" s="5">
        <f>IF(C1104=0,0,IF(I1103+G1104&lt;=Summary!$B$20,'Loan Sch - No Offset'!I1103+G1104,Summary!$B$20))</f>
        <v>0</v>
      </c>
      <c r="G1104" s="4">
        <f>IF(E1104&lt;=0,0,E1104*Summary!$B$7/Summary!$B$10)</f>
        <v>0</v>
      </c>
      <c r="H1104" s="5">
        <f t="shared" si="103"/>
        <v>0</v>
      </c>
      <c r="I1104" s="5">
        <f t="shared" si="104"/>
        <v>0</v>
      </c>
    </row>
    <row r="1105" spans="1:9" x14ac:dyDescent="0.25">
      <c r="A1105">
        <v>1101</v>
      </c>
      <c r="B1105">
        <f t="shared" si="105"/>
        <v>0</v>
      </c>
      <c r="C1105" s="5">
        <f t="shared" si="102"/>
        <v>0</v>
      </c>
      <c r="D1105" s="5">
        <f t="shared" si="107"/>
        <v>0</v>
      </c>
      <c r="E1105" s="4">
        <f t="shared" si="106"/>
        <v>0</v>
      </c>
      <c r="F1105" s="5">
        <f>IF(C1105=0,0,IF(I1104+G1105&lt;=Summary!$B$20,'Loan Sch - No Offset'!I1104+G1105,Summary!$B$20))</f>
        <v>0</v>
      </c>
      <c r="G1105" s="4">
        <f>IF(E1105&lt;=0,0,E1105*Summary!$B$7/Summary!$B$10)</f>
        <v>0</v>
      </c>
      <c r="H1105" s="5">
        <f t="shared" si="103"/>
        <v>0</v>
      </c>
      <c r="I1105" s="5">
        <f t="shared" si="104"/>
        <v>0</v>
      </c>
    </row>
    <row r="1106" spans="1:9" x14ac:dyDescent="0.25">
      <c r="A1106">
        <v>1102</v>
      </c>
      <c r="B1106">
        <f t="shared" si="105"/>
        <v>0</v>
      </c>
      <c r="C1106" s="5">
        <f t="shared" si="102"/>
        <v>0</v>
      </c>
      <c r="D1106" s="5">
        <f t="shared" si="107"/>
        <v>0</v>
      </c>
      <c r="E1106" s="4">
        <f t="shared" si="106"/>
        <v>0</v>
      </c>
      <c r="F1106" s="5">
        <f>IF(C1106=0,0,IF(I1105+G1106&lt;=Summary!$B$20,'Loan Sch - No Offset'!I1105+G1106,Summary!$B$20))</f>
        <v>0</v>
      </c>
      <c r="G1106" s="4">
        <f>IF(E1106&lt;=0,0,E1106*Summary!$B$7/Summary!$B$10)</f>
        <v>0</v>
      </c>
      <c r="H1106" s="5">
        <f t="shared" si="103"/>
        <v>0</v>
      </c>
      <c r="I1106" s="5">
        <f t="shared" si="104"/>
        <v>0</v>
      </c>
    </row>
    <row r="1107" spans="1:9" x14ac:dyDescent="0.25">
      <c r="A1107">
        <v>1103</v>
      </c>
      <c r="B1107">
        <f t="shared" si="105"/>
        <v>0</v>
      </c>
      <c r="C1107" s="5">
        <f t="shared" si="102"/>
        <v>0</v>
      </c>
      <c r="D1107" s="5">
        <f t="shared" si="107"/>
        <v>0</v>
      </c>
      <c r="E1107" s="4">
        <f t="shared" si="106"/>
        <v>0</v>
      </c>
      <c r="F1107" s="5">
        <f>IF(C1107=0,0,IF(I1106+G1107&lt;=Summary!$B$20,'Loan Sch - No Offset'!I1106+G1107,Summary!$B$20))</f>
        <v>0</v>
      </c>
      <c r="G1107" s="4">
        <f>IF(E1107&lt;=0,0,E1107*Summary!$B$7/Summary!$B$10)</f>
        <v>0</v>
      </c>
      <c r="H1107" s="5">
        <f t="shared" si="103"/>
        <v>0</v>
      </c>
      <c r="I1107" s="5">
        <f t="shared" si="104"/>
        <v>0</v>
      </c>
    </row>
    <row r="1108" spans="1:9" x14ac:dyDescent="0.25">
      <c r="A1108">
        <v>1104</v>
      </c>
      <c r="B1108">
        <f t="shared" si="105"/>
        <v>0</v>
      </c>
      <c r="C1108" s="5">
        <f t="shared" si="102"/>
        <v>0</v>
      </c>
      <c r="D1108" s="5">
        <f t="shared" si="107"/>
        <v>0</v>
      </c>
      <c r="E1108" s="4">
        <f t="shared" si="106"/>
        <v>0</v>
      </c>
      <c r="F1108" s="5">
        <f>IF(C1108=0,0,IF(I1107+G1108&lt;=Summary!$B$20,'Loan Sch - No Offset'!I1107+G1108,Summary!$B$20))</f>
        <v>0</v>
      </c>
      <c r="G1108" s="4">
        <f>IF(E1108&lt;=0,0,E1108*Summary!$B$7/Summary!$B$10)</f>
        <v>0</v>
      </c>
      <c r="H1108" s="5">
        <f t="shared" si="103"/>
        <v>0</v>
      </c>
      <c r="I1108" s="5">
        <f t="shared" si="104"/>
        <v>0</v>
      </c>
    </row>
    <row r="1109" spans="1:9" x14ac:dyDescent="0.25">
      <c r="A1109">
        <v>1105</v>
      </c>
      <c r="B1109">
        <f t="shared" si="105"/>
        <v>0</v>
      </c>
      <c r="C1109" s="5">
        <f t="shared" si="102"/>
        <v>0</v>
      </c>
      <c r="D1109" s="5">
        <f t="shared" si="107"/>
        <v>0</v>
      </c>
      <c r="E1109" s="4">
        <f t="shared" si="106"/>
        <v>0</v>
      </c>
      <c r="F1109" s="5">
        <f>IF(C1109=0,0,IF(I1108+G1109&lt;=Summary!$B$20,'Loan Sch - No Offset'!I1108+G1109,Summary!$B$20))</f>
        <v>0</v>
      </c>
      <c r="G1109" s="4">
        <f>IF(E1109&lt;=0,0,E1109*Summary!$B$7/Summary!$B$10)</f>
        <v>0</v>
      </c>
      <c r="H1109" s="5">
        <f t="shared" si="103"/>
        <v>0</v>
      </c>
      <c r="I1109" s="5">
        <f t="shared" si="104"/>
        <v>0</v>
      </c>
    </row>
    <row r="1110" spans="1:9" x14ac:dyDescent="0.25">
      <c r="A1110">
        <v>1106</v>
      </c>
      <c r="B1110">
        <f t="shared" si="105"/>
        <v>0</v>
      </c>
      <c r="C1110" s="5">
        <f t="shared" si="102"/>
        <v>0</v>
      </c>
      <c r="D1110" s="5">
        <f t="shared" si="107"/>
        <v>0</v>
      </c>
      <c r="E1110" s="4">
        <f t="shared" si="106"/>
        <v>0</v>
      </c>
      <c r="F1110" s="5">
        <f>IF(C1110=0,0,IF(I1109+G1110&lt;=Summary!$B$20,'Loan Sch - No Offset'!I1109+G1110,Summary!$B$20))</f>
        <v>0</v>
      </c>
      <c r="G1110" s="4">
        <f>IF(E1110&lt;=0,0,E1110*Summary!$B$7/Summary!$B$10)</f>
        <v>0</v>
      </c>
      <c r="H1110" s="5">
        <f t="shared" si="103"/>
        <v>0</v>
      </c>
      <c r="I1110" s="5">
        <f t="shared" si="104"/>
        <v>0</v>
      </c>
    </row>
    <row r="1111" spans="1:9" x14ac:dyDescent="0.25">
      <c r="A1111">
        <v>1107</v>
      </c>
      <c r="B1111">
        <f t="shared" si="105"/>
        <v>0</v>
      </c>
      <c r="C1111" s="5">
        <f t="shared" si="102"/>
        <v>0</v>
      </c>
      <c r="D1111" s="5">
        <f t="shared" si="107"/>
        <v>0</v>
      </c>
      <c r="E1111" s="4">
        <f t="shared" si="106"/>
        <v>0</v>
      </c>
      <c r="F1111" s="5">
        <f>IF(C1111=0,0,IF(I1110+G1111&lt;=Summary!$B$20,'Loan Sch - No Offset'!I1110+G1111,Summary!$B$20))</f>
        <v>0</v>
      </c>
      <c r="G1111" s="4">
        <f>IF(E1111&lt;=0,0,E1111*Summary!$B$7/Summary!$B$10)</f>
        <v>0</v>
      </c>
      <c r="H1111" s="5">
        <f t="shared" si="103"/>
        <v>0</v>
      </c>
      <c r="I1111" s="5">
        <f t="shared" si="104"/>
        <v>0</v>
      </c>
    </row>
    <row r="1112" spans="1:9" x14ac:dyDescent="0.25">
      <c r="A1112">
        <v>1108</v>
      </c>
      <c r="B1112">
        <f t="shared" si="105"/>
        <v>0</v>
      </c>
      <c r="C1112" s="5">
        <f t="shared" si="102"/>
        <v>0</v>
      </c>
      <c r="D1112" s="5">
        <f t="shared" si="107"/>
        <v>0</v>
      </c>
      <c r="E1112" s="4">
        <f t="shared" si="106"/>
        <v>0</v>
      </c>
      <c r="F1112" s="5">
        <f>IF(C1112=0,0,IF(I1111+G1112&lt;=Summary!$B$20,'Loan Sch - No Offset'!I1111+G1112,Summary!$B$20))</f>
        <v>0</v>
      </c>
      <c r="G1112" s="4">
        <f>IF(E1112&lt;=0,0,E1112*Summary!$B$7/Summary!$B$10)</f>
        <v>0</v>
      </c>
      <c r="H1112" s="5">
        <f t="shared" si="103"/>
        <v>0</v>
      </c>
      <c r="I1112" s="5">
        <f t="shared" si="104"/>
        <v>0</v>
      </c>
    </row>
    <row r="1113" spans="1:9" x14ac:dyDescent="0.25">
      <c r="A1113">
        <v>1109</v>
      </c>
      <c r="B1113">
        <f t="shared" si="105"/>
        <v>0</v>
      </c>
      <c r="C1113" s="5">
        <f t="shared" si="102"/>
        <v>0</v>
      </c>
      <c r="D1113" s="5">
        <f t="shared" si="107"/>
        <v>0</v>
      </c>
      <c r="E1113" s="4">
        <f t="shared" si="106"/>
        <v>0</v>
      </c>
      <c r="F1113" s="5">
        <f>IF(C1113=0,0,IF(I1112+G1113&lt;=Summary!$B$20,'Loan Sch - No Offset'!I1112+G1113,Summary!$B$20))</f>
        <v>0</v>
      </c>
      <c r="G1113" s="4">
        <f>IF(E1113&lt;=0,0,E1113*Summary!$B$7/Summary!$B$10)</f>
        <v>0</v>
      </c>
      <c r="H1113" s="5">
        <f t="shared" si="103"/>
        <v>0</v>
      </c>
      <c r="I1113" s="5">
        <f t="shared" si="104"/>
        <v>0</v>
      </c>
    </row>
    <row r="1114" spans="1:9" x14ac:dyDescent="0.25">
      <c r="A1114">
        <v>1110</v>
      </c>
      <c r="B1114">
        <f t="shared" si="105"/>
        <v>0</v>
      </c>
      <c r="C1114" s="5">
        <f t="shared" si="102"/>
        <v>0</v>
      </c>
      <c r="D1114" s="5">
        <f t="shared" si="107"/>
        <v>0</v>
      </c>
      <c r="E1114" s="4">
        <f t="shared" si="106"/>
        <v>0</v>
      </c>
      <c r="F1114" s="5">
        <f>IF(C1114=0,0,IF(I1113+G1114&lt;=Summary!$B$20,'Loan Sch - No Offset'!I1113+G1114,Summary!$B$20))</f>
        <v>0</v>
      </c>
      <c r="G1114" s="4">
        <f>IF(E1114&lt;=0,0,E1114*Summary!$B$7/Summary!$B$10)</f>
        <v>0</v>
      </c>
      <c r="H1114" s="5">
        <f t="shared" si="103"/>
        <v>0</v>
      </c>
      <c r="I1114" s="5">
        <f t="shared" si="104"/>
        <v>0</v>
      </c>
    </row>
    <row r="1115" spans="1:9" x14ac:dyDescent="0.25">
      <c r="A1115">
        <v>1111</v>
      </c>
      <c r="B1115">
        <f t="shared" si="105"/>
        <v>0</v>
      </c>
      <c r="C1115" s="5">
        <f t="shared" si="102"/>
        <v>0</v>
      </c>
      <c r="D1115" s="5">
        <f t="shared" si="107"/>
        <v>0</v>
      </c>
      <c r="E1115" s="4">
        <f t="shared" si="106"/>
        <v>0</v>
      </c>
      <c r="F1115" s="5">
        <f>IF(C1115=0,0,IF(I1114+G1115&lt;=Summary!$B$20,'Loan Sch - No Offset'!I1114+G1115,Summary!$B$20))</f>
        <v>0</v>
      </c>
      <c r="G1115" s="4">
        <f>IF(E1115&lt;=0,0,E1115*Summary!$B$7/Summary!$B$10)</f>
        <v>0</v>
      </c>
      <c r="H1115" s="5">
        <f t="shared" si="103"/>
        <v>0</v>
      </c>
      <c r="I1115" s="5">
        <f t="shared" si="104"/>
        <v>0</v>
      </c>
    </row>
    <row r="1116" spans="1:9" x14ac:dyDescent="0.25">
      <c r="A1116">
        <v>1112</v>
      </c>
      <c r="B1116">
        <f t="shared" si="105"/>
        <v>0</v>
      </c>
      <c r="C1116" s="5">
        <f t="shared" si="102"/>
        <v>0</v>
      </c>
      <c r="D1116" s="5">
        <f t="shared" si="107"/>
        <v>0</v>
      </c>
      <c r="E1116" s="4">
        <f t="shared" si="106"/>
        <v>0</v>
      </c>
      <c r="F1116" s="5">
        <f>IF(C1116=0,0,IF(I1115+G1116&lt;=Summary!$B$20,'Loan Sch - No Offset'!I1115+G1116,Summary!$B$20))</f>
        <v>0</v>
      </c>
      <c r="G1116" s="4">
        <f>IF(E1116&lt;=0,0,E1116*Summary!$B$7/Summary!$B$10)</f>
        <v>0</v>
      </c>
      <c r="H1116" s="5">
        <f t="shared" si="103"/>
        <v>0</v>
      </c>
      <c r="I1116" s="5">
        <f t="shared" si="104"/>
        <v>0</v>
      </c>
    </row>
    <row r="1117" spans="1:9" x14ac:dyDescent="0.25">
      <c r="A1117">
        <v>1113</v>
      </c>
      <c r="B1117">
        <f t="shared" si="105"/>
        <v>0</v>
      </c>
      <c r="C1117" s="5">
        <f t="shared" si="102"/>
        <v>0</v>
      </c>
      <c r="D1117" s="5">
        <f t="shared" si="107"/>
        <v>0</v>
      </c>
      <c r="E1117" s="4">
        <f t="shared" si="106"/>
        <v>0</v>
      </c>
      <c r="F1117" s="5">
        <f>IF(C1117=0,0,IF(I1116+G1117&lt;=Summary!$B$20,'Loan Sch - No Offset'!I1116+G1117,Summary!$B$20))</f>
        <v>0</v>
      </c>
      <c r="G1117" s="4">
        <f>IF(E1117&lt;=0,0,E1117*Summary!$B$7/Summary!$B$10)</f>
        <v>0</v>
      </c>
      <c r="H1117" s="5">
        <f t="shared" si="103"/>
        <v>0</v>
      </c>
      <c r="I1117" s="5">
        <f t="shared" si="104"/>
        <v>0</v>
      </c>
    </row>
    <row r="1118" spans="1:9" x14ac:dyDescent="0.25">
      <c r="A1118">
        <v>1114</v>
      </c>
      <c r="B1118">
        <f t="shared" si="105"/>
        <v>0</v>
      </c>
      <c r="C1118" s="5">
        <f t="shared" si="102"/>
        <v>0</v>
      </c>
      <c r="D1118" s="5">
        <f t="shared" si="107"/>
        <v>0</v>
      </c>
      <c r="E1118" s="4">
        <f t="shared" si="106"/>
        <v>0</v>
      </c>
      <c r="F1118" s="5">
        <f>IF(C1118=0,0,IF(I1117+G1118&lt;=Summary!$B$20,'Loan Sch - No Offset'!I1117+G1118,Summary!$B$20))</f>
        <v>0</v>
      </c>
      <c r="G1118" s="4">
        <f>IF(E1118&lt;=0,0,E1118*Summary!$B$7/Summary!$B$10)</f>
        <v>0</v>
      </c>
      <c r="H1118" s="5">
        <f t="shared" si="103"/>
        <v>0</v>
      </c>
      <c r="I1118" s="5">
        <f t="shared" si="104"/>
        <v>0</v>
      </c>
    </row>
    <row r="1119" spans="1:9" x14ac:dyDescent="0.25">
      <c r="A1119">
        <v>1115</v>
      </c>
      <c r="B1119">
        <f t="shared" si="105"/>
        <v>0</v>
      </c>
      <c r="C1119" s="5">
        <f t="shared" si="102"/>
        <v>0</v>
      </c>
      <c r="D1119" s="5">
        <f t="shared" si="107"/>
        <v>0</v>
      </c>
      <c r="E1119" s="4">
        <f t="shared" si="106"/>
        <v>0</v>
      </c>
      <c r="F1119" s="5">
        <f>IF(C1119=0,0,IF(I1118+G1119&lt;=Summary!$B$20,'Loan Sch - No Offset'!I1118+G1119,Summary!$B$20))</f>
        <v>0</v>
      </c>
      <c r="G1119" s="4">
        <f>IF(E1119&lt;=0,0,E1119*Summary!$B$7/Summary!$B$10)</f>
        <v>0</v>
      </c>
      <c r="H1119" s="5">
        <f t="shared" si="103"/>
        <v>0</v>
      </c>
      <c r="I1119" s="5">
        <f t="shared" si="104"/>
        <v>0</v>
      </c>
    </row>
    <row r="1120" spans="1:9" x14ac:dyDescent="0.25">
      <c r="A1120">
        <v>1116</v>
      </c>
      <c r="B1120">
        <f t="shared" si="105"/>
        <v>0</v>
      </c>
      <c r="C1120" s="5">
        <f t="shared" si="102"/>
        <v>0</v>
      </c>
      <c r="D1120" s="5">
        <f t="shared" si="107"/>
        <v>0</v>
      </c>
      <c r="E1120" s="4">
        <f t="shared" si="106"/>
        <v>0</v>
      </c>
      <c r="F1120" s="5">
        <f>IF(C1120=0,0,IF(I1119+G1120&lt;=Summary!$B$20,'Loan Sch - No Offset'!I1119+G1120,Summary!$B$20))</f>
        <v>0</v>
      </c>
      <c r="G1120" s="4">
        <f>IF(E1120&lt;=0,0,E1120*Summary!$B$7/Summary!$B$10)</f>
        <v>0</v>
      </c>
      <c r="H1120" s="5">
        <f t="shared" si="103"/>
        <v>0</v>
      </c>
      <c r="I1120" s="5">
        <f t="shared" si="104"/>
        <v>0</v>
      </c>
    </row>
    <row r="1121" spans="1:9" x14ac:dyDescent="0.25">
      <c r="A1121">
        <v>1117</v>
      </c>
      <c r="B1121">
        <f t="shared" si="105"/>
        <v>0</v>
      </c>
      <c r="C1121" s="5">
        <f t="shared" si="102"/>
        <v>0</v>
      </c>
      <c r="D1121" s="5">
        <f t="shared" si="107"/>
        <v>0</v>
      </c>
      <c r="E1121" s="4">
        <f t="shared" si="106"/>
        <v>0</v>
      </c>
      <c r="F1121" s="5">
        <f>IF(C1121=0,0,IF(I1120+G1121&lt;=Summary!$B$20,'Loan Sch - No Offset'!I1120+G1121,Summary!$B$20))</f>
        <v>0</v>
      </c>
      <c r="G1121" s="4">
        <f>IF(E1121&lt;=0,0,E1121*Summary!$B$7/Summary!$B$10)</f>
        <v>0</v>
      </c>
      <c r="H1121" s="5">
        <f t="shared" si="103"/>
        <v>0</v>
      </c>
      <c r="I1121" s="5">
        <f t="shared" si="104"/>
        <v>0</v>
      </c>
    </row>
    <row r="1122" spans="1:9" x14ac:dyDescent="0.25">
      <c r="A1122">
        <v>1118</v>
      </c>
      <c r="B1122">
        <f t="shared" si="105"/>
        <v>0</v>
      </c>
      <c r="C1122" s="5">
        <f t="shared" si="102"/>
        <v>0</v>
      </c>
      <c r="D1122" s="5">
        <f t="shared" si="107"/>
        <v>0</v>
      </c>
      <c r="E1122" s="4">
        <f t="shared" si="106"/>
        <v>0</v>
      </c>
      <c r="F1122" s="5">
        <f>IF(C1122=0,0,IF(I1121+G1122&lt;=Summary!$B$20,'Loan Sch - No Offset'!I1121+G1122,Summary!$B$20))</f>
        <v>0</v>
      </c>
      <c r="G1122" s="4">
        <f>IF(E1122&lt;=0,0,E1122*Summary!$B$7/Summary!$B$10)</f>
        <v>0</v>
      </c>
      <c r="H1122" s="5">
        <f t="shared" si="103"/>
        <v>0</v>
      </c>
      <c r="I1122" s="5">
        <f t="shared" si="104"/>
        <v>0</v>
      </c>
    </row>
    <row r="1123" spans="1:9" x14ac:dyDescent="0.25">
      <c r="A1123">
        <v>1119</v>
      </c>
      <c r="B1123">
        <f t="shared" si="105"/>
        <v>0</v>
      </c>
      <c r="C1123" s="5">
        <f t="shared" si="102"/>
        <v>0</v>
      </c>
      <c r="D1123" s="5">
        <f t="shared" si="107"/>
        <v>0</v>
      </c>
      <c r="E1123" s="4">
        <f t="shared" si="106"/>
        <v>0</v>
      </c>
      <c r="F1123" s="5">
        <f>IF(C1123=0,0,IF(I1122+G1123&lt;=Summary!$B$20,'Loan Sch - No Offset'!I1122+G1123,Summary!$B$20))</f>
        <v>0</v>
      </c>
      <c r="G1123" s="4">
        <f>IF(E1123&lt;=0,0,E1123*Summary!$B$7/Summary!$B$10)</f>
        <v>0</v>
      </c>
      <c r="H1123" s="5">
        <f t="shared" si="103"/>
        <v>0</v>
      </c>
      <c r="I1123" s="5">
        <f t="shared" si="104"/>
        <v>0</v>
      </c>
    </row>
    <row r="1124" spans="1:9" x14ac:dyDescent="0.25">
      <c r="A1124">
        <v>1120</v>
      </c>
      <c r="B1124">
        <f t="shared" si="105"/>
        <v>0</v>
      </c>
      <c r="C1124" s="5">
        <f t="shared" si="102"/>
        <v>0</v>
      </c>
      <c r="D1124" s="5">
        <f t="shared" si="107"/>
        <v>0</v>
      </c>
      <c r="E1124" s="4">
        <f t="shared" si="106"/>
        <v>0</v>
      </c>
      <c r="F1124" s="5">
        <f>IF(C1124=0,0,IF(I1123+G1124&lt;=Summary!$B$20,'Loan Sch - No Offset'!I1123+G1124,Summary!$B$20))</f>
        <v>0</v>
      </c>
      <c r="G1124" s="4">
        <f>IF(E1124&lt;=0,0,E1124*Summary!$B$7/Summary!$B$10)</f>
        <v>0</v>
      </c>
      <c r="H1124" s="5">
        <f t="shared" si="103"/>
        <v>0</v>
      </c>
      <c r="I1124" s="5">
        <f t="shared" si="104"/>
        <v>0</v>
      </c>
    </row>
    <row r="1125" spans="1:9" x14ac:dyDescent="0.25">
      <c r="A1125">
        <v>1121</v>
      </c>
      <c r="B1125">
        <f t="shared" si="105"/>
        <v>0</v>
      </c>
      <c r="C1125" s="5">
        <f t="shared" si="102"/>
        <v>0</v>
      </c>
      <c r="D1125" s="5">
        <f t="shared" si="107"/>
        <v>0</v>
      </c>
      <c r="E1125" s="4">
        <f t="shared" si="106"/>
        <v>0</v>
      </c>
      <c r="F1125" s="5">
        <f>IF(C1125=0,0,IF(I1124+G1125&lt;=Summary!$B$20,'Loan Sch - No Offset'!I1124+G1125,Summary!$B$20))</f>
        <v>0</v>
      </c>
      <c r="G1125" s="4">
        <f>IF(E1125&lt;=0,0,E1125*Summary!$B$7/Summary!$B$10)</f>
        <v>0</v>
      </c>
      <c r="H1125" s="5">
        <f t="shared" si="103"/>
        <v>0</v>
      </c>
      <c r="I1125" s="5">
        <f t="shared" si="104"/>
        <v>0</v>
      </c>
    </row>
    <row r="1126" spans="1:9" x14ac:dyDescent="0.25">
      <c r="A1126">
        <v>1122</v>
      </c>
      <c r="B1126">
        <f t="shared" si="105"/>
        <v>0</v>
      </c>
      <c r="C1126" s="5">
        <f t="shared" si="102"/>
        <v>0</v>
      </c>
      <c r="D1126" s="5">
        <f t="shared" si="107"/>
        <v>0</v>
      </c>
      <c r="E1126" s="4">
        <f t="shared" si="106"/>
        <v>0</v>
      </c>
      <c r="F1126" s="5">
        <f>IF(C1126=0,0,IF(I1125+G1126&lt;=Summary!$B$20,'Loan Sch - No Offset'!I1125+G1126,Summary!$B$20))</f>
        <v>0</v>
      </c>
      <c r="G1126" s="4">
        <f>IF(E1126&lt;=0,0,E1126*Summary!$B$7/Summary!$B$10)</f>
        <v>0</v>
      </c>
      <c r="H1126" s="5">
        <f t="shared" si="103"/>
        <v>0</v>
      </c>
      <c r="I1126" s="5">
        <f t="shared" si="104"/>
        <v>0</v>
      </c>
    </row>
    <row r="1127" spans="1:9" x14ac:dyDescent="0.25">
      <c r="A1127">
        <v>1123</v>
      </c>
      <c r="B1127">
        <f t="shared" si="105"/>
        <v>0</v>
      </c>
      <c r="C1127" s="5">
        <f t="shared" si="102"/>
        <v>0</v>
      </c>
      <c r="D1127" s="5">
        <f t="shared" si="107"/>
        <v>0</v>
      </c>
      <c r="E1127" s="4">
        <f t="shared" si="106"/>
        <v>0</v>
      </c>
      <c r="F1127" s="5">
        <f>IF(C1127=0,0,IF(I1126+G1127&lt;=Summary!$B$20,'Loan Sch - No Offset'!I1126+G1127,Summary!$B$20))</f>
        <v>0</v>
      </c>
      <c r="G1127" s="4">
        <f>IF(E1127&lt;=0,0,E1127*Summary!$B$7/Summary!$B$10)</f>
        <v>0</v>
      </c>
      <c r="H1127" s="5">
        <f t="shared" si="103"/>
        <v>0</v>
      </c>
      <c r="I1127" s="5">
        <f t="shared" si="104"/>
        <v>0</v>
      </c>
    </row>
    <row r="1128" spans="1:9" x14ac:dyDescent="0.25">
      <c r="A1128">
        <v>1124</v>
      </c>
      <c r="B1128">
        <f t="shared" si="105"/>
        <v>0</v>
      </c>
      <c r="C1128" s="5">
        <f t="shared" si="102"/>
        <v>0</v>
      </c>
      <c r="D1128" s="5">
        <f t="shared" si="107"/>
        <v>0</v>
      </c>
      <c r="E1128" s="4">
        <f t="shared" si="106"/>
        <v>0</v>
      </c>
      <c r="F1128" s="5">
        <f>IF(C1128=0,0,IF(I1127+G1128&lt;=Summary!$B$20,'Loan Sch - No Offset'!I1127+G1128,Summary!$B$20))</f>
        <v>0</v>
      </c>
      <c r="G1128" s="4">
        <f>IF(E1128&lt;=0,0,E1128*Summary!$B$7/Summary!$B$10)</f>
        <v>0</v>
      </c>
      <c r="H1128" s="5">
        <f t="shared" si="103"/>
        <v>0</v>
      </c>
      <c r="I1128" s="5">
        <f t="shared" si="104"/>
        <v>0</v>
      </c>
    </row>
    <row r="1129" spans="1:9" x14ac:dyDescent="0.25">
      <c r="A1129">
        <v>1125</v>
      </c>
      <c r="B1129">
        <f t="shared" si="105"/>
        <v>0</v>
      </c>
      <c r="C1129" s="5">
        <f t="shared" si="102"/>
        <v>0</v>
      </c>
      <c r="D1129" s="5">
        <f t="shared" si="107"/>
        <v>0</v>
      </c>
      <c r="E1129" s="4">
        <f t="shared" si="106"/>
        <v>0</v>
      </c>
      <c r="F1129" s="5">
        <f>IF(C1129=0,0,IF(I1128+G1129&lt;=Summary!$B$20,'Loan Sch - No Offset'!I1128+G1129,Summary!$B$20))</f>
        <v>0</v>
      </c>
      <c r="G1129" s="4">
        <f>IF(E1129&lt;=0,0,E1129*Summary!$B$7/Summary!$B$10)</f>
        <v>0</v>
      </c>
      <c r="H1129" s="5">
        <f t="shared" si="103"/>
        <v>0</v>
      </c>
      <c r="I1129" s="5">
        <f t="shared" si="104"/>
        <v>0</v>
      </c>
    </row>
    <row r="1130" spans="1:9" x14ac:dyDescent="0.25">
      <c r="A1130">
        <v>1126</v>
      </c>
      <c r="B1130">
        <f t="shared" si="105"/>
        <v>0</v>
      </c>
      <c r="C1130" s="5">
        <f t="shared" si="102"/>
        <v>0</v>
      </c>
      <c r="D1130" s="5">
        <f t="shared" si="107"/>
        <v>0</v>
      </c>
      <c r="E1130" s="4">
        <f t="shared" si="106"/>
        <v>0</v>
      </c>
      <c r="F1130" s="5">
        <f>IF(C1130=0,0,IF(I1129+G1130&lt;=Summary!$B$20,'Loan Sch - No Offset'!I1129+G1130,Summary!$B$20))</f>
        <v>0</v>
      </c>
      <c r="G1130" s="4">
        <f>IF(E1130&lt;=0,0,E1130*Summary!$B$7/Summary!$B$10)</f>
        <v>0</v>
      </c>
      <c r="H1130" s="5">
        <f t="shared" si="103"/>
        <v>0</v>
      </c>
      <c r="I1130" s="5">
        <f t="shared" si="104"/>
        <v>0</v>
      </c>
    </row>
    <row r="1131" spans="1:9" x14ac:dyDescent="0.25">
      <c r="A1131">
        <v>1127</v>
      </c>
      <c r="B1131">
        <f t="shared" si="105"/>
        <v>0</v>
      </c>
      <c r="C1131" s="5">
        <f t="shared" si="102"/>
        <v>0</v>
      </c>
      <c r="D1131" s="5">
        <f t="shared" si="107"/>
        <v>0</v>
      </c>
      <c r="E1131" s="4">
        <f t="shared" si="106"/>
        <v>0</v>
      </c>
      <c r="F1131" s="5">
        <f>IF(C1131=0,0,IF(I1130+G1131&lt;=Summary!$B$20,'Loan Sch - No Offset'!I1130+G1131,Summary!$B$20))</f>
        <v>0</v>
      </c>
      <c r="G1131" s="4">
        <f>IF(E1131&lt;=0,0,E1131*Summary!$B$7/Summary!$B$10)</f>
        <v>0</v>
      </c>
      <c r="H1131" s="5">
        <f t="shared" si="103"/>
        <v>0</v>
      </c>
      <c r="I1131" s="5">
        <f t="shared" si="104"/>
        <v>0</v>
      </c>
    </row>
    <row r="1132" spans="1:9" x14ac:dyDescent="0.25">
      <c r="A1132">
        <v>1128</v>
      </c>
      <c r="B1132">
        <f t="shared" si="105"/>
        <v>0</v>
      </c>
      <c r="C1132" s="5">
        <f t="shared" si="102"/>
        <v>0</v>
      </c>
      <c r="D1132" s="5">
        <f t="shared" si="107"/>
        <v>0</v>
      </c>
      <c r="E1132" s="4">
        <f t="shared" si="106"/>
        <v>0</v>
      </c>
      <c r="F1132" s="5">
        <f>IF(C1132=0,0,IF(I1131+G1132&lt;=Summary!$B$20,'Loan Sch - No Offset'!I1131+G1132,Summary!$B$20))</f>
        <v>0</v>
      </c>
      <c r="G1132" s="4">
        <f>IF(E1132&lt;=0,0,E1132*Summary!$B$7/Summary!$B$10)</f>
        <v>0</v>
      </c>
      <c r="H1132" s="5">
        <f t="shared" si="103"/>
        <v>0</v>
      </c>
      <c r="I1132" s="5">
        <f t="shared" si="104"/>
        <v>0</v>
      </c>
    </row>
    <row r="1133" spans="1:9" x14ac:dyDescent="0.25">
      <c r="A1133">
        <v>1129</v>
      </c>
      <c r="B1133">
        <f t="shared" si="105"/>
        <v>0</v>
      </c>
      <c r="C1133" s="5">
        <f t="shared" si="102"/>
        <v>0</v>
      </c>
      <c r="D1133" s="5">
        <f t="shared" si="107"/>
        <v>0</v>
      </c>
      <c r="E1133" s="4">
        <f t="shared" si="106"/>
        <v>0</v>
      </c>
      <c r="F1133" s="5">
        <f>IF(C1133=0,0,IF(I1132+G1133&lt;=Summary!$B$20,'Loan Sch - No Offset'!I1132+G1133,Summary!$B$20))</f>
        <v>0</v>
      </c>
      <c r="G1133" s="4">
        <f>IF(E1133&lt;=0,0,E1133*Summary!$B$7/Summary!$B$10)</f>
        <v>0</v>
      </c>
      <c r="H1133" s="5">
        <f t="shared" si="103"/>
        <v>0</v>
      </c>
      <c r="I1133" s="5">
        <f t="shared" si="104"/>
        <v>0</v>
      </c>
    </row>
    <row r="1134" spans="1:9" x14ac:dyDescent="0.25">
      <c r="A1134">
        <v>1130</v>
      </c>
      <c r="B1134">
        <f t="shared" si="105"/>
        <v>0</v>
      </c>
      <c r="C1134" s="5">
        <f t="shared" si="102"/>
        <v>0</v>
      </c>
      <c r="D1134" s="5">
        <f t="shared" si="107"/>
        <v>0</v>
      </c>
      <c r="E1134" s="4">
        <f t="shared" si="106"/>
        <v>0</v>
      </c>
      <c r="F1134" s="5">
        <f>IF(C1134=0,0,IF(I1133+G1134&lt;=Summary!$B$20,'Loan Sch - No Offset'!I1133+G1134,Summary!$B$20))</f>
        <v>0</v>
      </c>
      <c r="G1134" s="4">
        <f>IF(E1134&lt;=0,0,E1134*Summary!$B$7/Summary!$B$10)</f>
        <v>0</v>
      </c>
      <c r="H1134" s="5">
        <f t="shared" si="103"/>
        <v>0</v>
      </c>
      <c r="I1134" s="5">
        <f t="shared" si="104"/>
        <v>0</v>
      </c>
    </row>
    <row r="1135" spans="1:9" x14ac:dyDescent="0.25">
      <c r="A1135">
        <v>1131</v>
      </c>
      <c r="B1135">
        <f t="shared" si="105"/>
        <v>0</v>
      </c>
      <c r="C1135" s="5">
        <f t="shared" si="102"/>
        <v>0</v>
      </c>
      <c r="D1135" s="5">
        <f t="shared" si="107"/>
        <v>0</v>
      </c>
      <c r="E1135" s="4">
        <f t="shared" si="106"/>
        <v>0</v>
      </c>
      <c r="F1135" s="5">
        <f>IF(C1135=0,0,IF(I1134+G1135&lt;=Summary!$B$20,'Loan Sch - No Offset'!I1134+G1135,Summary!$B$20))</f>
        <v>0</v>
      </c>
      <c r="G1135" s="4">
        <f>IF(E1135&lt;=0,0,E1135*Summary!$B$7/Summary!$B$10)</f>
        <v>0</v>
      </c>
      <c r="H1135" s="5">
        <f t="shared" si="103"/>
        <v>0</v>
      </c>
      <c r="I1135" s="5">
        <f t="shared" si="104"/>
        <v>0</v>
      </c>
    </row>
    <row r="1136" spans="1:9" x14ac:dyDescent="0.25">
      <c r="A1136">
        <v>1132</v>
      </c>
      <c r="B1136">
        <f t="shared" si="105"/>
        <v>0</v>
      </c>
      <c r="C1136" s="5">
        <f t="shared" si="102"/>
        <v>0</v>
      </c>
      <c r="D1136" s="5">
        <f t="shared" si="107"/>
        <v>0</v>
      </c>
      <c r="E1136" s="4">
        <f t="shared" si="106"/>
        <v>0</v>
      </c>
      <c r="F1136" s="5">
        <f>IF(C1136=0,0,IF(I1135+G1136&lt;=Summary!$B$20,'Loan Sch - No Offset'!I1135+G1136,Summary!$B$20))</f>
        <v>0</v>
      </c>
      <c r="G1136" s="4">
        <f>IF(E1136&lt;=0,0,E1136*Summary!$B$7/Summary!$B$10)</f>
        <v>0</v>
      </c>
      <c r="H1136" s="5">
        <f t="shared" si="103"/>
        <v>0</v>
      </c>
      <c r="I1136" s="5">
        <f t="shared" si="104"/>
        <v>0</v>
      </c>
    </row>
    <row r="1137" spans="1:9" x14ac:dyDescent="0.25">
      <c r="A1137">
        <v>1133</v>
      </c>
      <c r="B1137">
        <f t="shared" si="105"/>
        <v>0</v>
      </c>
      <c r="C1137" s="5">
        <f t="shared" si="102"/>
        <v>0</v>
      </c>
      <c r="D1137" s="5">
        <f t="shared" si="107"/>
        <v>0</v>
      </c>
      <c r="E1137" s="4">
        <f t="shared" si="106"/>
        <v>0</v>
      </c>
      <c r="F1137" s="5">
        <f>IF(C1137=0,0,IF(I1136+G1137&lt;=Summary!$B$20,'Loan Sch - No Offset'!I1136+G1137,Summary!$B$20))</f>
        <v>0</v>
      </c>
      <c r="G1137" s="4">
        <f>IF(E1137&lt;=0,0,E1137*Summary!$B$7/Summary!$B$10)</f>
        <v>0</v>
      </c>
      <c r="H1137" s="5">
        <f t="shared" si="103"/>
        <v>0</v>
      </c>
      <c r="I1137" s="5">
        <f t="shared" si="104"/>
        <v>0</v>
      </c>
    </row>
    <row r="1138" spans="1:9" x14ac:dyDescent="0.25">
      <c r="A1138">
        <v>1134</v>
      </c>
      <c r="B1138">
        <f t="shared" si="105"/>
        <v>0</v>
      </c>
      <c r="C1138" s="5">
        <f t="shared" si="102"/>
        <v>0</v>
      </c>
      <c r="D1138" s="5">
        <f t="shared" si="107"/>
        <v>0</v>
      </c>
      <c r="E1138" s="4">
        <f t="shared" si="106"/>
        <v>0</v>
      </c>
      <c r="F1138" s="5">
        <f>IF(C1138=0,0,IF(I1137+G1138&lt;=Summary!$B$20,'Loan Sch - No Offset'!I1137+G1138,Summary!$B$20))</f>
        <v>0</v>
      </c>
      <c r="G1138" s="4">
        <f>IF(E1138&lt;=0,0,E1138*Summary!$B$7/Summary!$B$10)</f>
        <v>0</v>
      </c>
      <c r="H1138" s="5">
        <f t="shared" si="103"/>
        <v>0</v>
      </c>
      <c r="I1138" s="5">
        <f t="shared" si="104"/>
        <v>0</v>
      </c>
    </row>
    <row r="1139" spans="1:9" x14ac:dyDescent="0.25">
      <c r="A1139">
        <v>1135</v>
      </c>
      <c r="B1139">
        <f t="shared" si="105"/>
        <v>0</v>
      </c>
      <c r="C1139" s="5">
        <f t="shared" si="102"/>
        <v>0</v>
      </c>
      <c r="D1139" s="5">
        <f t="shared" si="107"/>
        <v>0</v>
      </c>
      <c r="E1139" s="4">
        <f t="shared" si="106"/>
        <v>0</v>
      </c>
      <c r="F1139" s="5">
        <f>IF(C1139=0,0,IF(I1138+G1139&lt;=Summary!$B$20,'Loan Sch - No Offset'!I1138+G1139,Summary!$B$20))</f>
        <v>0</v>
      </c>
      <c r="G1139" s="4">
        <f>IF(E1139&lt;=0,0,E1139*Summary!$B$7/Summary!$B$10)</f>
        <v>0</v>
      </c>
      <c r="H1139" s="5">
        <f t="shared" si="103"/>
        <v>0</v>
      </c>
      <c r="I1139" s="5">
        <f t="shared" si="104"/>
        <v>0</v>
      </c>
    </row>
    <row r="1140" spans="1:9" x14ac:dyDescent="0.25">
      <c r="A1140">
        <v>1136</v>
      </c>
      <c r="B1140">
        <f t="shared" si="105"/>
        <v>0</v>
      </c>
      <c r="C1140" s="5">
        <f t="shared" si="102"/>
        <v>0</v>
      </c>
      <c r="D1140" s="5">
        <f t="shared" si="107"/>
        <v>0</v>
      </c>
      <c r="E1140" s="4">
        <f t="shared" si="106"/>
        <v>0</v>
      </c>
      <c r="F1140" s="5">
        <f>IF(C1140=0,0,IF(I1139+G1140&lt;=Summary!$B$20,'Loan Sch - No Offset'!I1139+G1140,Summary!$B$20))</f>
        <v>0</v>
      </c>
      <c r="G1140" s="4">
        <f>IF(E1140&lt;=0,0,E1140*Summary!$B$7/Summary!$B$10)</f>
        <v>0</v>
      </c>
      <c r="H1140" s="5">
        <f t="shared" si="103"/>
        <v>0</v>
      </c>
      <c r="I1140" s="5">
        <f t="shared" si="104"/>
        <v>0</v>
      </c>
    </row>
    <row r="1141" spans="1:9" x14ac:dyDescent="0.25">
      <c r="A1141">
        <v>1137</v>
      </c>
      <c r="B1141">
        <f t="shared" si="105"/>
        <v>0</v>
      </c>
      <c r="C1141" s="5">
        <f t="shared" ref="C1141:C1204" si="108">I1140</f>
        <v>0</v>
      </c>
      <c r="D1141" s="5">
        <f t="shared" si="107"/>
        <v>0</v>
      </c>
      <c r="E1141" s="4">
        <f t="shared" si="106"/>
        <v>0</v>
      </c>
      <c r="F1141" s="5">
        <f>IF(C1141=0,0,IF(I1140+G1141&lt;=Summary!$B$20,'Loan Sch - No Offset'!I1140+G1141,Summary!$B$20))</f>
        <v>0</v>
      </c>
      <c r="G1141" s="4">
        <f>IF(E1141&lt;=0,0,E1141*Summary!$B$7/Summary!$B$10)</f>
        <v>0</v>
      </c>
      <c r="H1141" s="5">
        <f t="shared" ref="H1141:H1204" si="109">F1141-G1141</f>
        <v>0</v>
      </c>
      <c r="I1141" s="5">
        <f t="shared" ref="I1141:I1204" si="110">IF(ROUND(C1141-H1141,0)=0,0,C1141-H1141)</f>
        <v>0</v>
      </c>
    </row>
    <row r="1142" spans="1:9" x14ac:dyDescent="0.25">
      <c r="A1142">
        <v>1138</v>
      </c>
      <c r="B1142">
        <f t="shared" si="105"/>
        <v>0</v>
      </c>
      <c r="C1142" s="5">
        <f t="shared" si="108"/>
        <v>0</v>
      </c>
      <c r="D1142" s="5">
        <f t="shared" si="107"/>
        <v>0</v>
      </c>
      <c r="E1142" s="4">
        <f t="shared" si="106"/>
        <v>0</v>
      </c>
      <c r="F1142" s="5">
        <f>IF(C1142=0,0,IF(I1141+G1142&lt;=Summary!$B$20,'Loan Sch - No Offset'!I1141+G1142,Summary!$B$20))</f>
        <v>0</v>
      </c>
      <c r="G1142" s="4">
        <f>IF(E1142&lt;=0,0,E1142*Summary!$B$7/Summary!$B$10)</f>
        <v>0</v>
      </c>
      <c r="H1142" s="5">
        <f t="shared" si="109"/>
        <v>0</v>
      </c>
      <c r="I1142" s="5">
        <f t="shared" si="110"/>
        <v>0</v>
      </c>
    </row>
    <row r="1143" spans="1:9" x14ac:dyDescent="0.25">
      <c r="A1143">
        <v>1139</v>
      </c>
      <c r="B1143">
        <f t="shared" si="105"/>
        <v>0</v>
      </c>
      <c r="C1143" s="5">
        <f t="shared" si="108"/>
        <v>0</v>
      </c>
      <c r="D1143" s="5">
        <f t="shared" si="107"/>
        <v>0</v>
      </c>
      <c r="E1143" s="4">
        <f t="shared" si="106"/>
        <v>0</v>
      </c>
      <c r="F1143" s="5">
        <f>IF(C1143=0,0,IF(I1142+G1143&lt;=Summary!$B$20,'Loan Sch - No Offset'!I1142+G1143,Summary!$B$20))</f>
        <v>0</v>
      </c>
      <c r="G1143" s="4">
        <f>IF(E1143&lt;=0,0,E1143*Summary!$B$7/Summary!$B$10)</f>
        <v>0</v>
      </c>
      <c r="H1143" s="5">
        <f t="shared" si="109"/>
        <v>0</v>
      </c>
      <c r="I1143" s="5">
        <f t="shared" si="110"/>
        <v>0</v>
      </c>
    </row>
    <row r="1144" spans="1:9" x14ac:dyDescent="0.25">
      <c r="A1144">
        <v>1140</v>
      </c>
      <c r="B1144">
        <f t="shared" si="105"/>
        <v>0</v>
      </c>
      <c r="C1144" s="5">
        <f t="shared" si="108"/>
        <v>0</v>
      </c>
      <c r="D1144" s="5">
        <f t="shared" si="107"/>
        <v>0</v>
      </c>
      <c r="E1144" s="4">
        <f t="shared" si="106"/>
        <v>0</v>
      </c>
      <c r="F1144" s="5">
        <f>IF(C1144=0,0,IF(I1143+G1144&lt;=Summary!$B$20,'Loan Sch - No Offset'!I1143+G1144,Summary!$B$20))</f>
        <v>0</v>
      </c>
      <c r="G1144" s="4">
        <f>IF(E1144&lt;=0,0,E1144*Summary!$B$7/Summary!$B$10)</f>
        <v>0</v>
      </c>
      <c r="H1144" s="5">
        <f t="shared" si="109"/>
        <v>0</v>
      </c>
      <c r="I1144" s="5">
        <f t="shared" si="110"/>
        <v>0</v>
      </c>
    </row>
    <row r="1145" spans="1:9" x14ac:dyDescent="0.25">
      <c r="A1145">
        <v>1141</v>
      </c>
      <c r="B1145">
        <f t="shared" si="105"/>
        <v>0</v>
      </c>
      <c r="C1145" s="5">
        <f t="shared" si="108"/>
        <v>0</v>
      </c>
      <c r="D1145" s="5">
        <f t="shared" si="107"/>
        <v>0</v>
      </c>
      <c r="E1145" s="4">
        <f t="shared" si="106"/>
        <v>0</v>
      </c>
      <c r="F1145" s="5">
        <f>IF(C1145=0,0,IF(I1144+G1145&lt;=Summary!$B$20,'Loan Sch - No Offset'!I1144+G1145,Summary!$B$20))</f>
        <v>0</v>
      </c>
      <c r="G1145" s="4">
        <f>IF(E1145&lt;=0,0,E1145*Summary!$B$7/Summary!$B$10)</f>
        <v>0</v>
      </c>
      <c r="H1145" s="5">
        <f t="shared" si="109"/>
        <v>0</v>
      </c>
      <c r="I1145" s="5">
        <f t="shared" si="110"/>
        <v>0</v>
      </c>
    </row>
    <row r="1146" spans="1:9" x14ac:dyDescent="0.25">
      <c r="A1146">
        <v>1142</v>
      </c>
      <c r="B1146">
        <f t="shared" si="105"/>
        <v>0</v>
      </c>
      <c r="C1146" s="5">
        <f t="shared" si="108"/>
        <v>0</v>
      </c>
      <c r="D1146" s="5">
        <f t="shared" si="107"/>
        <v>0</v>
      </c>
      <c r="E1146" s="4">
        <f t="shared" si="106"/>
        <v>0</v>
      </c>
      <c r="F1146" s="5">
        <f>IF(C1146=0,0,IF(I1145+G1146&lt;=Summary!$B$20,'Loan Sch - No Offset'!I1145+G1146,Summary!$B$20))</f>
        <v>0</v>
      </c>
      <c r="G1146" s="4">
        <f>IF(E1146&lt;=0,0,E1146*Summary!$B$7/Summary!$B$10)</f>
        <v>0</v>
      </c>
      <c r="H1146" s="5">
        <f t="shared" si="109"/>
        <v>0</v>
      </c>
      <c r="I1146" s="5">
        <f t="shared" si="110"/>
        <v>0</v>
      </c>
    </row>
    <row r="1147" spans="1:9" x14ac:dyDescent="0.25">
      <c r="A1147">
        <v>1143</v>
      </c>
      <c r="B1147">
        <f t="shared" si="105"/>
        <v>0</v>
      </c>
      <c r="C1147" s="5">
        <f t="shared" si="108"/>
        <v>0</v>
      </c>
      <c r="D1147" s="5">
        <f t="shared" si="107"/>
        <v>0</v>
      </c>
      <c r="E1147" s="4">
        <f t="shared" si="106"/>
        <v>0</v>
      </c>
      <c r="F1147" s="5">
        <f>IF(C1147=0,0,IF(I1146+G1147&lt;=Summary!$B$20,'Loan Sch - No Offset'!I1146+G1147,Summary!$B$20))</f>
        <v>0</v>
      </c>
      <c r="G1147" s="4">
        <f>IF(E1147&lt;=0,0,E1147*Summary!$B$7/Summary!$B$10)</f>
        <v>0</v>
      </c>
      <c r="H1147" s="5">
        <f t="shared" si="109"/>
        <v>0</v>
      </c>
      <c r="I1147" s="5">
        <f t="shared" si="110"/>
        <v>0</v>
      </c>
    </row>
    <row r="1148" spans="1:9" x14ac:dyDescent="0.25">
      <c r="A1148">
        <v>1144</v>
      </c>
      <c r="B1148">
        <f t="shared" si="105"/>
        <v>0</v>
      </c>
      <c r="C1148" s="5">
        <f t="shared" si="108"/>
        <v>0</v>
      </c>
      <c r="D1148" s="5">
        <f t="shared" si="107"/>
        <v>0</v>
      </c>
      <c r="E1148" s="4">
        <f t="shared" si="106"/>
        <v>0</v>
      </c>
      <c r="F1148" s="5">
        <f>IF(C1148=0,0,IF(I1147+G1148&lt;=Summary!$B$20,'Loan Sch - No Offset'!I1147+G1148,Summary!$B$20))</f>
        <v>0</v>
      </c>
      <c r="G1148" s="4">
        <f>IF(E1148&lt;=0,0,E1148*Summary!$B$7/Summary!$B$10)</f>
        <v>0</v>
      </c>
      <c r="H1148" s="5">
        <f t="shared" si="109"/>
        <v>0</v>
      </c>
      <c r="I1148" s="5">
        <f t="shared" si="110"/>
        <v>0</v>
      </c>
    </row>
    <row r="1149" spans="1:9" x14ac:dyDescent="0.25">
      <c r="A1149">
        <v>1145</v>
      </c>
      <c r="B1149">
        <f t="shared" si="105"/>
        <v>0</v>
      </c>
      <c r="C1149" s="5">
        <f t="shared" si="108"/>
        <v>0</v>
      </c>
      <c r="D1149" s="5">
        <f t="shared" si="107"/>
        <v>0</v>
      </c>
      <c r="E1149" s="4">
        <f t="shared" si="106"/>
        <v>0</v>
      </c>
      <c r="F1149" s="5">
        <f>IF(C1149=0,0,IF(I1148+G1149&lt;=Summary!$B$20,'Loan Sch - No Offset'!I1148+G1149,Summary!$B$20))</f>
        <v>0</v>
      </c>
      <c r="G1149" s="4">
        <f>IF(E1149&lt;=0,0,E1149*Summary!$B$7/Summary!$B$10)</f>
        <v>0</v>
      </c>
      <c r="H1149" s="5">
        <f t="shared" si="109"/>
        <v>0</v>
      </c>
      <c r="I1149" s="5">
        <f t="shared" si="110"/>
        <v>0</v>
      </c>
    </row>
    <row r="1150" spans="1:9" x14ac:dyDescent="0.25">
      <c r="A1150">
        <v>1146</v>
      </c>
      <c r="B1150">
        <f t="shared" si="105"/>
        <v>0</v>
      </c>
      <c r="C1150" s="5">
        <f t="shared" si="108"/>
        <v>0</v>
      </c>
      <c r="D1150" s="5">
        <f t="shared" si="107"/>
        <v>0</v>
      </c>
      <c r="E1150" s="4">
        <f t="shared" si="106"/>
        <v>0</v>
      </c>
      <c r="F1150" s="5">
        <f>IF(C1150=0,0,IF(I1149+G1150&lt;=Summary!$B$20,'Loan Sch - No Offset'!I1149+G1150,Summary!$B$20))</f>
        <v>0</v>
      </c>
      <c r="G1150" s="4">
        <f>IF(E1150&lt;=0,0,E1150*Summary!$B$7/Summary!$B$10)</f>
        <v>0</v>
      </c>
      <c r="H1150" s="5">
        <f t="shared" si="109"/>
        <v>0</v>
      </c>
      <c r="I1150" s="5">
        <f t="shared" si="110"/>
        <v>0</v>
      </c>
    </row>
    <row r="1151" spans="1:9" x14ac:dyDescent="0.25">
      <c r="A1151">
        <v>1147</v>
      </c>
      <c r="B1151">
        <f t="shared" si="105"/>
        <v>0</v>
      </c>
      <c r="C1151" s="5">
        <f t="shared" si="108"/>
        <v>0</v>
      </c>
      <c r="D1151" s="5">
        <f t="shared" si="107"/>
        <v>0</v>
      </c>
      <c r="E1151" s="4">
        <f t="shared" si="106"/>
        <v>0</v>
      </c>
      <c r="F1151" s="5">
        <f>IF(C1151=0,0,IF(I1150+G1151&lt;=Summary!$B$20,'Loan Sch - No Offset'!I1150+G1151,Summary!$B$20))</f>
        <v>0</v>
      </c>
      <c r="G1151" s="4">
        <f>IF(E1151&lt;=0,0,E1151*Summary!$B$7/Summary!$B$10)</f>
        <v>0</v>
      </c>
      <c r="H1151" s="5">
        <f t="shared" si="109"/>
        <v>0</v>
      </c>
      <c r="I1151" s="5">
        <f t="shared" si="110"/>
        <v>0</v>
      </c>
    </row>
    <row r="1152" spans="1:9" x14ac:dyDescent="0.25">
      <c r="A1152">
        <v>1148</v>
      </c>
      <c r="B1152">
        <f t="shared" si="105"/>
        <v>0</v>
      </c>
      <c r="C1152" s="5">
        <f t="shared" si="108"/>
        <v>0</v>
      </c>
      <c r="D1152" s="5">
        <f t="shared" si="107"/>
        <v>0</v>
      </c>
      <c r="E1152" s="4">
        <f t="shared" si="106"/>
        <v>0</v>
      </c>
      <c r="F1152" s="5">
        <f>IF(C1152=0,0,IF(I1151+G1152&lt;=Summary!$B$20,'Loan Sch - No Offset'!I1151+G1152,Summary!$B$20))</f>
        <v>0</v>
      </c>
      <c r="G1152" s="4">
        <f>IF(E1152&lt;=0,0,E1152*Summary!$B$7/Summary!$B$10)</f>
        <v>0</v>
      </c>
      <c r="H1152" s="5">
        <f t="shared" si="109"/>
        <v>0</v>
      </c>
      <c r="I1152" s="5">
        <f t="shared" si="110"/>
        <v>0</v>
      </c>
    </row>
    <row r="1153" spans="1:9" x14ac:dyDescent="0.25">
      <c r="A1153">
        <v>1149</v>
      </c>
      <c r="B1153">
        <f t="shared" si="105"/>
        <v>0</v>
      </c>
      <c r="C1153" s="5">
        <f t="shared" si="108"/>
        <v>0</v>
      </c>
      <c r="D1153" s="5">
        <f t="shared" si="107"/>
        <v>0</v>
      </c>
      <c r="E1153" s="4">
        <f t="shared" si="106"/>
        <v>0</v>
      </c>
      <c r="F1153" s="5">
        <f>IF(C1153=0,0,IF(I1152+G1153&lt;=Summary!$B$20,'Loan Sch - No Offset'!I1152+G1153,Summary!$B$20))</f>
        <v>0</v>
      </c>
      <c r="G1153" s="4">
        <f>IF(E1153&lt;=0,0,E1153*Summary!$B$7/Summary!$B$10)</f>
        <v>0</v>
      </c>
      <c r="H1153" s="5">
        <f t="shared" si="109"/>
        <v>0</v>
      </c>
      <c r="I1153" s="5">
        <f t="shared" si="110"/>
        <v>0</v>
      </c>
    </row>
    <row r="1154" spans="1:9" x14ac:dyDescent="0.25">
      <c r="A1154">
        <v>1150</v>
      </c>
      <c r="B1154">
        <f t="shared" si="105"/>
        <v>0</v>
      </c>
      <c r="C1154" s="5">
        <f t="shared" si="108"/>
        <v>0</v>
      </c>
      <c r="D1154" s="5">
        <f t="shared" si="107"/>
        <v>0</v>
      </c>
      <c r="E1154" s="4">
        <f t="shared" si="106"/>
        <v>0</v>
      </c>
      <c r="F1154" s="5">
        <f>IF(C1154=0,0,IF(I1153+G1154&lt;=Summary!$B$20,'Loan Sch - No Offset'!I1153+G1154,Summary!$B$20))</f>
        <v>0</v>
      </c>
      <c r="G1154" s="4">
        <f>IF(E1154&lt;=0,0,E1154*Summary!$B$7/Summary!$B$10)</f>
        <v>0</v>
      </c>
      <c r="H1154" s="5">
        <f t="shared" si="109"/>
        <v>0</v>
      </c>
      <c r="I1154" s="5">
        <f t="shared" si="110"/>
        <v>0</v>
      </c>
    </row>
    <row r="1155" spans="1:9" x14ac:dyDescent="0.25">
      <c r="A1155">
        <v>1151</v>
      </c>
      <c r="B1155">
        <f t="shared" si="105"/>
        <v>0</v>
      </c>
      <c r="C1155" s="5">
        <f t="shared" si="108"/>
        <v>0</v>
      </c>
      <c r="D1155" s="5">
        <f t="shared" si="107"/>
        <v>0</v>
      </c>
      <c r="E1155" s="4">
        <f t="shared" si="106"/>
        <v>0</v>
      </c>
      <c r="F1155" s="5">
        <f>IF(C1155=0,0,IF(I1154+G1155&lt;=Summary!$B$20,'Loan Sch - No Offset'!I1154+G1155,Summary!$B$20))</f>
        <v>0</v>
      </c>
      <c r="G1155" s="4">
        <f>IF(E1155&lt;=0,0,E1155*Summary!$B$7/Summary!$B$10)</f>
        <v>0</v>
      </c>
      <c r="H1155" s="5">
        <f t="shared" si="109"/>
        <v>0</v>
      </c>
      <c r="I1155" s="5">
        <f t="shared" si="110"/>
        <v>0</v>
      </c>
    </row>
    <row r="1156" spans="1:9" x14ac:dyDescent="0.25">
      <c r="A1156">
        <v>1152</v>
      </c>
      <c r="B1156">
        <f t="shared" si="105"/>
        <v>0</v>
      </c>
      <c r="C1156" s="5">
        <f t="shared" si="108"/>
        <v>0</v>
      </c>
      <c r="D1156" s="5">
        <f t="shared" si="107"/>
        <v>0</v>
      </c>
      <c r="E1156" s="4">
        <f t="shared" si="106"/>
        <v>0</v>
      </c>
      <c r="F1156" s="5">
        <f>IF(C1156=0,0,IF(I1155+G1156&lt;=Summary!$B$20,'Loan Sch - No Offset'!I1155+G1156,Summary!$B$20))</f>
        <v>0</v>
      </c>
      <c r="G1156" s="4">
        <f>IF(E1156&lt;=0,0,E1156*Summary!$B$7/Summary!$B$10)</f>
        <v>0</v>
      </c>
      <c r="H1156" s="5">
        <f t="shared" si="109"/>
        <v>0</v>
      </c>
      <c r="I1156" s="5">
        <f t="shared" si="110"/>
        <v>0</v>
      </c>
    </row>
    <row r="1157" spans="1:9" x14ac:dyDescent="0.25">
      <c r="A1157">
        <v>1153</v>
      </c>
      <c r="B1157">
        <f t="shared" si="105"/>
        <v>0</v>
      </c>
      <c r="C1157" s="5">
        <f t="shared" si="108"/>
        <v>0</v>
      </c>
      <c r="D1157" s="5">
        <f t="shared" si="107"/>
        <v>0</v>
      </c>
      <c r="E1157" s="4">
        <f t="shared" si="106"/>
        <v>0</v>
      </c>
      <c r="F1157" s="5">
        <f>IF(C1157=0,0,IF(I1156+G1157&lt;=Summary!$B$20,'Loan Sch - No Offset'!I1156+G1157,Summary!$B$20))</f>
        <v>0</v>
      </c>
      <c r="G1157" s="4">
        <f>IF(E1157&lt;=0,0,E1157*Summary!$B$7/Summary!$B$10)</f>
        <v>0</v>
      </c>
      <c r="H1157" s="5">
        <f t="shared" si="109"/>
        <v>0</v>
      </c>
      <c r="I1157" s="5">
        <f t="shared" si="110"/>
        <v>0</v>
      </c>
    </row>
    <row r="1158" spans="1:9" x14ac:dyDescent="0.25">
      <c r="A1158">
        <v>1154</v>
      </c>
      <c r="B1158">
        <f t="shared" ref="B1158:B1221" si="111">IF(C1158=0,0,A1158)</f>
        <v>0</v>
      </c>
      <c r="C1158" s="5">
        <f t="shared" si="108"/>
        <v>0</v>
      </c>
      <c r="D1158" s="5">
        <f t="shared" si="107"/>
        <v>0</v>
      </c>
      <c r="E1158" s="4">
        <f t="shared" ref="E1158:E1221" si="112">C1158-D1158</f>
        <v>0</v>
      </c>
      <c r="F1158" s="5">
        <f>IF(C1158=0,0,IF(I1157+G1158&lt;=Summary!$B$20,'Loan Sch - No Offset'!I1157+G1158,Summary!$B$20))</f>
        <v>0</v>
      </c>
      <c r="G1158" s="4">
        <f>IF(E1158&lt;=0,0,E1158*Summary!$B$7/Summary!$B$10)</f>
        <v>0</v>
      </c>
      <c r="H1158" s="5">
        <f t="shared" si="109"/>
        <v>0</v>
      </c>
      <c r="I1158" s="5">
        <f t="shared" si="110"/>
        <v>0</v>
      </c>
    </row>
    <row r="1159" spans="1:9" x14ac:dyDescent="0.25">
      <c r="A1159">
        <v>1155</v>
      </c>
      <c r="B1159">
        <f t="shared" si="111"/>
        <v>0</v>
      </c>
      <c r="C1159" s="5">
        <f t="shared" si="108"/>
        <v>0</v>
      </c>
      <c r="D1159" s="5">
        <f t="shared" ref="D1159:D1222" si="113">IF(C1159=0,0,D1158)</f>
        <v>0</v>
      </c>
      <c r="E1159" s="4">
        <f t="shared" si="112"/>
        <v>0</v>
      </c>
      <c r="F1159" s="5">
        <f>IF(C1159=0,0,IF(I1158+G1159&lt;=Summary!$B$20,'Loan Sch - No Offset'!I1158+G1159,Summary!$B$20))</f>
        <v>0</v>
      </c>
      <c r="G1159" s="4">
        <f>IF(E1159&lt;=0,0,E1159*Summary!$B$7/Summary!$B$10)</f>
        <v>0</v>
      </c>
      <c r="H1159" s="5">
        <f t="shared" si="109"/>
        <v>0</v>
      </c>
      <c r="I1159" s="5">
        <f t="shared" si="110"/>
        <v>0</v>
      </c>
    </row>
    <row r="1160" spans="1:9" x14ac:dyDescent="0.25">
      <c r="A1160">
        <v>1156</v>
      </c>
      <c r="B1160">
        <f t="shared" si="111"/>
        <v>0</v>
      </c>
      <c r="C1160" s="5">
        <f t="shared" si="108"/>
        <v>0</v>
      </c>
      <c r="D1160" s="5">
        <f t="shared" si="113"/>
        <v>0</v>
      </c>
      <c r="E1160" s="4">
        <f t="shared" si="112"/>
        <v>0</v>
      </c>
      <c r="F1160" s="5">
        <f>IF(C1160=0,0,IF(I1159+G1160&lt;=Summary!$B$20,'Loan Sch - No Offset'!I1159+G1160,Summary!$B$20))</f>
        <v>0</v>
      </c>
      <c r="G1160" s="4">
        <f>IF(E1160&lt;=0,0,E1160*Summary!$B$7/Summary!$B$10)</f>
        <v>0</v>
      </c>
      <c r="H1160" s="5">
        <f t="shared" si="109"/>
        <v>0</v>
      </c>
      <c r="I1160" s="5">
        <f t="shared" si="110"/>
        <v>0</v>
      </c>
    </row>
    <row r="1161" spans="1:9" x14ac:dyDescent="0.25">
      <c r="A1161">
        <v>1157</v>
      </c>
      <c r="B1161">
        <f t="shared" si="111"/>
        <v>0</v>
      </c>
      <c r="C1161" s="5">
        <f t="shared" si="108"/>
        <v>0</v>
      </c>
      <c r="D1161" s="5">
        <f t="shared" si="113"/>
        <v>0</v>
      </c>
      <c r="E1161" s="4">
        <f t="shared" si="112"/>
        <v>0</v>
      </c>
      <c r="F1161" s="5">
        <f>IF(C1161=0,0,IF(I1160+G1161&lt;=Summary!$B$20,'Loan Sch - No Offset'!I1160+G1161,Summary!$B$20))</f>
        <v>0</v>
      </c>
      <c r="G1161" s="4">
        <f>IF(E1161&lt;=0,0,E1161*Summary!$B$7/Summary!$B$10)</f>
        <v>0</v>
      </c>
      <c r="H1161" s="5">
        <f t="shared" si="109"/>
        <v>0</v>
      </c>
      <c r="I1161" s="5">
        <f t="shared" si="110"/>
        <v>0</v>
      </c>
    </row>
    <row r="1162" spans="1:9" x14ac:dyDescent="0.25">
      <c r="A1162">
        <v>1158</v>
      </c>
      <c r="B1162">
        <f t="shared" si="111"/>
        <v>0</v>
      </c>
      <c r="C1162" s="5">
        <f t="shared" si="108"/>
        <v>0</v>
      </c>
      <c r="D1162" s="5">
        <f t="shared" si="113"/>
        <v>0</v>
      </c>
      <c r="E1162" s="4">
        <f t="shared" si="112"/>
        <v>0</v>
      </c>
      <c r="F1162" s="5">
        <f>IF(C1162=0,0,IF(I1161+G1162&lt;=Summary!$B$20,'Loan Sch - No Offset'!I1161+G1162,Summary!$B$20))</f>
        <v>0</v>
      </c>
      <c r="G1162" s="4">
        <f>IF(E1162&lt;=0,0,E1162*Summary!$B$7/Summary!$B$10)</f>
        <v>0</v>
      </c>
      <c r="H1162" s="5">
        <f t="shared" si="109"/>
        <v>0</v>
      </c>
      <c r="I1162" s="5">
        <f t="shared" si="110"/>
        <v>0</v>
      </c>
    </row>
    <row r="1163" spans="1:9" x14ac:dyDescent="0.25">
      <c r="A1163">
        <v>1159</v>
      </c>
      <c r="B1163">
        <f t="shared" si="111"/>
        <v>0</v>
      </c>
      <c r="C1163" s="5">
        <f t="shared" si="108"/>
        <v>0</v>
      </c>
      <c r="D1163" s="5">
        <f t="shared" si="113"/>
        <v>0</v>
      </c>
      <c r="E1163" s="4">
        <f t="shared" si="112"/>
        <v>0</v>
      </c>
      <c r="F1163" s="5">
        <f>IF(C1163=0,0,IF(I1162+G1163&lt;=Summary!$B$20,'Loan Sch - No Offset'!I1162+G1163,Summary!$B$20))</f>
        <v>0</v>
      </c>
      <c r="G1163" s="4">
        <f>IF(E1163&lt;=0,0,E1163*Summary!$B$7/Summary!$B$10)</f>
        <v>0</v>
      </c>
      <c r="H1163" s="5">
        <f t="shared" si="109"/>
        <v>0</v>
      </c>
      <c r="I1163" s="5">
        <f t="shared" si="110"/>
        <v>0</v>
      </c>
    </row>
    <row r="1164" spans="1:9" x14ac:dyDescent="0.25">
      <c r="A1164">
        <v>1160</v>
      </c>
      <c r="B1164">
        <f t="shared" si="111"/>
        <v>0</v>
      </c>
      <c r="C1164" s="5">
        <f t="shared" si="108"/>
        <v>0</v>
      </c>
      <c r="D1164" s="5">
        <f t="shared" si="113"/>
        <v>0</v>
      </c>
      <c r="E1164" s="4">
        <f t="shared" si="112"/>
        <v>0</v>
      </c>
      <c r="F1164" s="5">
        <f>IF(C1164=0,0,IF(I1163+G1164&lt;=Summary!$B$20,'Loan Sch - No Offset'!I1163+G1164,Summary!$B$20))</f>
        <v>0</v>
      </c>
      <c r="G1164" s="4">
        <f>IF(E1164&lt;=0,0,E1164*Summary!$B$7/Summary!$B$10)</f>
        <v>0</v>
      </c>
      <c r="H1164" s="5">
        <f t="shared" si="109"/>
        <v>0</v>
      </c>
      <c r="I1164" s="5">
        <f t="shared" si="110"/>
        <v>0</v>
      </c>
    </row>
    <row r="1165" spans="1:9" x14ac:dyDescent="0.25">
      <c r="A1165">
        <v>1161</v>
      </c>
      <c r="B1165">
        <f t="shared" si="111"/>
        <v>0</v>
      </c>
      <c r="C1165" s="5">
        <f t="shared" si="108"/>
        <v>0</v>
      </c>
      <c r="D1165" s="5">
        <f t="shared" si="113"/>
        <v>0</v>
      </c>
      <c r="E1165" s="4">
        <f t="shared" si="112"/>
        <v>0</v>
      </c>
      <c r="F1165" s="5">
        <f>IF(C1165=0,0,IF(I1164+G1165&lt;=Summary!$B$20,'Loan Sch - No Offset'!I1164+G1165,Summary!$B$20))</f>
        <v>0</v>
      </c>
      <c r="G1165" s="4">
        <f>IF(E1165&lt;=0,0,E1165*Summary!$B$7/Summary!$B$10)</f>
        <v>0</v>
      </c>
      <c r="H1165" s="5">
        <f t="shared" si="109"/>
        <v>0</v>
      </c>
      <c r="I1165" s="5">
        <f t="shared" si="110"/>
        <v>0</v>
      </c>
    </row>
    <row r="1166" spans="1:9" x14ac:dyDescent="0.25">
      <c r="A1166">
        <v>1162</v>
      </c>
      <c r="B1166">
        <f t="shared" si="111"/>
        <v>0</v>
      </c>
      <c r="C1166" s="5">
        <f t="shared" si="108"/>
        <v>0</v>
      </c>
      <c r="D1166" s="5">
        <f t="shared" si="113"/>
        <v>0</v>
      </c>
      <c r="E1166" s="4">
        <f t="shared" si="112"/>
        <v>0</v>
      </c>
      <c r="F1166" s="5">
        <f>IF(C1166=0,0,IF(I1165+G1166&lt;=Summary!$B$20,'Loan Sch - No Offset'!I1165+G1166,Summary!$B$20))</f>
        <v>0</v>
      </c>
      <c r="G1166" s="4">
        <f>IF(E1166&lt;=0,0,E1166*Summary!$B$7/Summary!$B$10)</f>
        <v>0</v>
      </c>
      <c r="H1166" s="5">
        <f t="shared" si="109"/>
        <v>0</v>
      </c>
      <c r="I1166" s="5">
        <f t="shared" si="110"/>
        <v>0</v>
      </c>
    </row>
    <row r="1167" spans="1:9" x14ac:dyDescent="0.25">
      <c r="A1167">
        <v>1163</v>
      </c>
      <c r="B1167">
        <f t="shared" si="111"/>
        <v>0</v>
      </c>
      <c r="C1167" s="5">
        <f t="shared" si="108"/>
        <v>0</v>
      </c>
      <c r="D1167" s="5">
        <f t="shared" si="113"/>
        <v>0</v>
      </c>
      <c r="E1167" s="4">
        <f t="shared" si="112"/>
        <v>0</v>
      </c>
      <c r="F1167" s="5">
        <f>IF(C1167=0,0,IF(I1166+G1167&lt;=Summary!$B$20,'Loan Sch - No Offset'!I1166+G1167,Summary!$B$20))</f>
        <v>0</v>
      </c>
      <c r="G1167" s="4">
        <f>IF(E1167&lt;=0,0,E1167*Summary!$B$7/Summary!$B$10)</f>
        <v>0</v>
      </c>
      <c r="H1167" s="5">
        <f t="shared" si="109"/>
        <v>0</v>
      </c>
      <c r="I1167" s="5">
        <f t="shared" si="110"/>
        <v>0</v>
      </c>
    </row>
    <row r="1168" spans="1:9" x14ac:dyDescent="0.25">
      <c r="A1168">
        <v>1164</v>
      </c>
      <c r="B1168">
        <f t="shared" si="111"/>
        <v>0</v>
      </c>
      <c r="C1168" s="5">
        <f t="shared" si="108"/>
        <v>0</v>
      </c>
      <c r="D1168" s="5">
        <f t="shared" si="113"/>
        <v>0</v>
      </c>
      <c r="E1168" s="4">
        <f t="shared" si="112"/>
        <v>0</v>
      </c>
      <c r="F1168" s="5">
        <f>IF(C1168=0,0,IF(I1167+G1168&lt;=Summary!$B$20,'Loan Sch - No Offset'!I1167+G1168,Summary!$B$20))</f>
        <v>0</v>
      </c>
      <c r="G1168" s="4">
        <f>IF(E1168&lt;=0,0,E1168*Summary!$B$7/Summary!$B$10)</f>
        <v>0</v>
      </c>
      <c r="H1168" s="5">
        <f t="shared" si="109"/>
        <v>0</v>
      </c>
      <c r="I1168" s="5">
        <f t="shared" si="110"/>
        <v>0</v>
      </c>
    </row>
    <row r="1169" spans="1:9" x14ac:dyDescent="0.25">
      <c r="A1169">
        <v>1165</v>
      </c>
      <c r="B1169">
        <f t="shared" si="111"/>
        <v>0</v>
      </c>
      <c r="C1169" s="5">
        <f t="shared" si="108"/>
        <v>0</v>
      </c>
      <c r="D1169" s="5">
        <f t="shared" si="113"/>
        <v>0</v>
      </c>
      <c r="E1169" s="4">
        <f t="shared" si="112"/>
        <v>0</v>
      </c>
      <c r="F1169" s="5">
        <f>IF(C1169=0,0,IF(I1168+G1169&lt;=Summary!$B$20,'Loan Sch - No Offset'!I1168+G1169,Summary!$B$20))</f>
        <v>0</v>
      </c>
      <c r="G1169" s="4">
        <f>IF(E1169&lt;=0,0,E1169*Summary!$B$7/Summary!$B$10)</f>
        <v>0</v>
      </c>
      <c r="H1169" s="5">
        <f t="shared" si="109"/>
        <v>0</v>
      </c>
      <c r="I1169" s="5">
        <f t="shared" si="110"/>
        <v>0</v>
      </c>
    </row>
    <row r="1170" spans="1:9" x14ac:dyDescent="0.25">
      <c r="A1170">
        <v>1166</v>
      </c>
      <c r="B1170">
        <f t="shared" si="111"/>
        <v>0</v>
      </c>
      <c r="C1170" s="5">
        <f t="shared" si="108"/>
        <v>0</v>
      </c>
      <c r="D1170" s="5">
        <f t="shared" si="113"/>
        <v>0</v>
      </c>
      <c r="E1170" s="4">
        <f t="shared" si="112"/>
        <v>0</v>
      </c>
      <c r="F1170" s="5">
        <f>IF(C1170=0,0,IF(I1169+G1170&lt;=Summary!$B$20,'Loan Sch - No Offset'!I1169+G1170,Summary!$B$20))</f>
        <v>0</v>
      </c>
      <c r="G1170" s="4">
        <f>IF(E1170&lt;=0,0,E1170*Summary!$B$7/Summary!$B$10)</f>
        <v>0</v>
      </c>
      <c r="H1170" s="5">
        <f t="shared" si="109"/>
        <v>0</v>
      </c>
      <c r="I1170" s="5">
        <f t="shared" si="110"/>
        <v>0</v>
      </c>
    </row>
    <row r="1171" spans="1:9" x14ac:dyDescent="0.25">
      <c r="A1171">
        <v>1167</v>
      </c>
      <c r="B1171">
        <f t="shared" si="111"/>
        <v>0</v>
      </c>
      <c r="C1171" s="5">
        <f t="shared" si="108"/>
        <v>0</v>
      </c>
      <c r="D1171" s="5">
        <f t="shared" si="113"/>
        <v>0</v>
      </c>
      <c r="E1171" s="4">
        <f t="shared" si="112"/>
        <v>0</v>
      </c>
      <c r="F1171" s="5">
        <f>IF(C1171=0,0,IF(I1170+G1171&lt;=Summary!$B$20,'Loan Sch - No Offset'!I1170+G1171,Summary!$B$20))</f>
        <v>0</v>
      </c>
      <c r="G1171" s="4">
        <f>IF(E1171&lt;=0,0,E1171*Summary!$B$7/Summary!$B$10)</f>
        <v>0</v>
      </c>
      <c r="H1171" s="5">
        <f t="shared" si="109"/>
        <v>0</v>
      </c>
      <c r="I1171" s="5">
        <f t="shared" si="110"/>
        <v>0</v>
      </c>
    </row>
    <row r="1172" spans="1:9" x14ac:dyDescent="0.25">
      <c r="A1172">
        <v>1168</v>
      </c>
      <c r="B1172">
        <f t="shared" si="111"/>
        <v>0</v>
      </c>
      <c r="C1172" s="5">
        <f t="shared" si="108"/>
        <v>0</v>
      </c>
      <c r="D1172" s="5">
        <f t="shared" si="113"/>
        <v>0</v>
      </c>
      <c r="E1172" s="4">
        <f t="shared" si="112"/>
        <v>0</v>
      </c>
      <c r="F1172" s="5">
        <f>IF(C1172=0,0,IF(I1171+G1172&lt;=Summary!$B$20,'Loan Sch - No Offset'!I1171+G1172,Summary!$B$20))</f>
        <v>0</v>
      </c>
      <c r="G1172" s="4">
        <f>IF(E1172&lt;=0,0,E1172*Summary!$B$7/Summary!$B$10)</f>
        <v>0</v>
      </c>
      <c r="H1172" s="5">
        <f t="shared" si="109"/>
        <v>0</v>
      </c>
      <c r="I1172" s="5">
        <f t="shared" si="110"/>
        <v>0</v>
      </c>
    </row>
    <row r="1173" spans="1:9" x14ac:dyDescent="0.25">
      <c r="A1173">
        <v>1169</v>
      </c>
      <c r="B1173">
        <f t="shared" si="111"/>
        <v>0</v>
      </c>
      <c r="C1173" s="5">
        <f t="shared" si="108"/>
        <v>0</v>
      </c>
      <c r="D1173" s="5">
        <f t="shared" si="113"/>
        <v>0</v>
      </c>
      <c r="E1173" s="4">
        <f t="shared" si="112"/>
        <v>0</v>
      </c>
      <c r="F1173" s="5">
        <f>IF(C1173=0,0,IF(I1172+G1173&lt;=Summary!$B$20,'Loan Sch - No Offset'!I1172+G1173,Summary!$B$20))</f>
        <v>0</v>
      </c>
      <c r="G1173" s="4">
        <f>IF(E1173&lt;=0,0,E1173*Summary!$B$7/Summary!$B$10)</f>
        <v>0</v>
      </c>
      <c r="H1173" s="5">
        <f t="shared" si="109"/>
        <v>0</v>
      </c>
      <c r="I1173" s="5">
        <f t="shared" si="110"/>
        <v>0</v>
      </c>
    </row>
    <row r="1174" spans="1:9" x14ac:dyDescent="0.25">
      <c r="A1174">
        <v>1170</v>
      </c>
      <c r="B1174">
        <f t="shared" si="111"/>
        <v>0</v>
      </c>
      <c r="C1174" s="5">
        <f t="shared" si="108"/>
        <v>0</v>
      </c>
      <c r="D1174" s="5">
        <f t="shared" si="113"/>
        <v>0</v>
      </c>
      <c r="E1174" s="4">
        <f t="shared" si="112"/>
        <v>0</v>
      </c>
      <c r="F1174" s="5">
        <f>IF(C1174=0,0,IF(I1173+G1174&lt;=Summary!$B$20,'Loan Sch - No Offset'!I1173+G1174,Summary!$B$20))</f>
        <v>0</v>
      </c>
      <c r="G1174" s="4">
        <f>IF(E1174&lt;=0,0,E1174*Summary!$B$7/Summary!$B$10)</f>
        <v>0</v>
      </c>
      <c r="H1174" s="5">
        <f t="shared" si="109"/>
        <v>0</v>
      </c>
      <c r="I1174" s="5">
        <f t="shared" si="110"/>
        <v>0</v>
      </c>
    </row>
    <row r="1175" spans="1:9" x14ac:dyDescent="0.25">
      <c r="A1175">
        <v>1171</v>
      </c>
      <c r="B1175">
        <f t="shared" si="111"/>
        <v>0</v>
      </c>
      <c r="C1175" s="5">
        <f t="shared" si="108"/>
        <v>0</v>
      </c>
      <c r="D1175" s="5">
        <f t="shared" si="113"/>
        <v>0</v>
      </c>
      <c r="E1175" s="4">
        <f t="shared" si="112"/>
        <v>0</v>
      </c>
      <c r="F1175" s="5">
        <f>IF(C1175=0,0,IF(I1174+G1175&lt;=Summary!$B$20,'Loan Sch - No Offset'!I1174+G1175,Summary!$B$20))</f>
        <v>0</v>
      </c>
      <c r="G1175" s="4">
        <f>IF(E1175&lt;=0,0,E1175*Summary!$B$7/Summary!$B$10)</f>
        <v>0</v>
      </c>
      <c r="H1175" s="5">
        <f t="shared" si="109"/>
        <v>0</v>
      </c>
      <c r="I1175" s="5">
        <f t="shared" si="110"/>
        <v>0</v>
      </c>
    </row>
    <row r="1176" spans="1:9" x14ac:dyDescent="0.25">
      <c r="A1176">
        <v>1172</v>
      </c>
      <c r="B1176">
        <f t="shared" si="111"/>
        <v>0</v>
      </c>
      <c r="C1176" s="5">
        <f t="shared" si="108"/>
        <v>0</v>
      </c>
      <c r="D1176" s="5">
        <f t="shared" si="113"/>
        <v>0</v>
      </c>
      <c r="E1176" s="4">
        <f t="shared" si="112"/>
        <v>0</v>
      </c>
      <c r="F1176" s="5">
        <f>IF(C1176=0,0,IF(I1175+G1176&lt;=Summary!$B$20,'Loan Sch - No Offset'!I1175+G1176,Summary!$B$20))</f>
        <v>0</v>
      </c>
      <c r="G1176" s="4">
        <f>IF(E1176&lt;=0,0,E1176*Summary!$B$7/Summary!$B$10)</f>
        <v>0</v>
      </c>
      <c r="H1176" s="5">
        <f t="shared" si="109"/>
        <v>0</v>
      </c>
      <c r="I1176" s="5">
        <f t="shared" si="110"/>
        <v>0</v>
      </c>
    </row>
    <row r="1177" spans="1:9" x14ac:dyDescent="0.25">
      <c r="A1177">
        <v>1173</v>
      </c>
      <c r="B1177">
        <f t="shared" si="111"/>
        <v>0</v>
      </c>
      <c r="C1177" s="5">
        <f t="shared" si="108"/>
        <v>0</v>
      </c>
      <c r="D1177" s="5">
        <f t="shared" si="113"/>
        <v>0</v>
      </c>
      <c r="E1177" s="4">
        <f t="shared" si="112"/>
        <v>0</v>
      </c>
      <c r="F1177" s="5">
        <f>IF(C1177=0,0,IF(I1176+G1177&lt;=Summary!$B$20,'Loan Sch - No Offset'!I1176+G1177,Summary!$B$20))</f>
        <v>0</v>
      </c>
      <c r="G1177" s="4">
        <f>IF(E1177&lt;=0,0,E1177*Summary!$B$7/Summary!$B$10)</f>
        <v>0</v>
      </c>
      <c r="H1177" s="5">
        <f t="shared" si="109"/>
        <v>0</v>
      </c>
      <c r="I1177" s="5">
        <f t="shared" si="110"/>
        <v>0</v>
      </c>
    </row>
    <row r="1178" spans="1:9" x14ac:dyDescent="0.25">
      <c r="A1178">
        <v>1174</v>
      </c>
      <c r="B1178">
        <f t="shared" si="111"/>
        <v>0</v>
      </c>
      <c r="C1178" s="5">
        <f t="shared" si="108"/>
        <v>0</v>
      </c>
      <c r="D1178" s="5">
        <f t="shared" si="113"/>
        <v>0</v>
      </c>
      <c r="E1178" s="4">
        <f t="shared" si="112"/>
        <v>0</v>
      </c>
      <c r="F1178" s="5">
        <f>IF(C1178=0,0,IF(I1177+G1178&lt;=Summary!$B$20,'Loan Sch - No Offset'!I1177+G1178,Summary!$B$20))</f>
        <v>0</v>
      </c>
      <c r="G1178" s="4">
        <f>IF(E1178&lt;=0,0,E1178*Summary!$B$7/Summary!$B$10)</f>
        <v>0</v>
      </c>
      <c r="H1178" s="5">
        <f t="shared" si="109"/>
        <v>0</v>
      </c>
      <c r="I1178" s="5">
        <f t="shared" si="110"/>
        <v>0</v>
      </c>
    </row>
    <row r="1179" spans="1:9" x14ac:dyDescent="0.25">
      <c r="A1179">
        <v>1175</v>
      </c>
      <c r="B1179">
        <f t="shared" si="111"/>
        <v>0</v>
      </c>
      <c r="C1179" s="5">
        <f t="shared" si="108"/>
        <v>0</v>
      </c>
      <c r="D1179" s="5">
        <f t="shared" si="113"/>
        <v>0</v>
      </c>
      <c r="E1179" s="4">
        <f t="shared" si="112"/>
        <v>0</v>
      </c>
      <c r="F1179" s="5">
        <f>IF(C1179=0,0,IF(I1178+G1179&lt;=Summary!$B$20,'Loan Sch - No Offset'!I1178+G1179,Summary!$B$20))</f>
        <v>0</v>
      </c>
      <c r="G1179" s="4">
        <f>IF(E1179&lt;=0,0,E1179*Summary!$B$7/Summary!$B$10)</f>
        <v>0</v>
      </c>
      <c r="H1179" s="5">
        <f t="shared" si="109"/>
        <v>0</v>
      </c>
      <c r="I1179" s="5">
        <f t="shared" si="110"/>
        <v>0</v>
      </c>
    </row>
    <row r="1180" spans="1:9" x14ac:dyDescent="0.25">
      <c r="A1180">
        <v>1176</v>
      </c>
      <c r="B1180">
        <f t="shared" si="111"/>
        <v>0</v>
      </c>
      <c r="C1180" s="5">
        <f t="shared" si="108"/>
        <v>0</v>
      </c>
      <c r="D1180" s="5">
        <f t="shared" si="113"/>
        <v>0</v>
      </c>
      <c r="E1180" s="4">
        <f t="shared" si="112"/>
        <v>0</v>
      </c>
      <c r="F1180" s="5">
        <f>IF(C1180=0,0,IF(I1179+G1180&lt;=Summary!$B$20,'Loan Sch - No Offset'!I1179+G1180,Summary!$B$20))</f>
        <v>0</v>
      </c>
      <c r="G1180" s="4">
        <f>IF(E1180&lt;=0,0,E1180*Summary!$B$7/Summary!$B$10)</f>
        <v>0</v>
      </c>
      <c r="H1180" s="5">
        <f t="shared" si="109"/>
        <v>0</v>
      </c>
      <c r="I1180" s="5">
        <f t="shared" si="110"/>
        <v>0</v>
      </c>
    </row>
    <row r="1181" spans="1:9" x14ac:dyDescent="0.25">
      <c r="A1181">
        <v>1177</v>
      </c>
      <c r="B1181">
        <f t="shared" si="111"/>
        <v>0</v>
      </c>
      <c r="C1181" s="5">
        <f t="shared" si="108"/>
        <v>0</v>
      </c>
      <c r="D1181" s="5">
        <f t="shared" si="113"/>
        <v>0</v>
      </c>
      <c r="E1181" s="4">
        <f t="shared" si="112"/>
        <v>0</v>
      </c>
      <c r="F1181" s="5">
        <f>IF(C1181=0,0,IF(I1180+G1181&lt;=Summary!$B$20,'Loan Sch - No Offset'!I1180+G1181,Summary!$B$20))</f>
        <v>0</v>
      </c>
      <c r="G1181" s="4">
        <f>IF(E1181&lt;=0,0,E1181*Summary!$B$7/Summary!$B$10)</f>
        <v>0</v>
      </c>
      <c r="H1181" s="5">
        <f t="shared" si="109"/>
        <v>0</v>
      </c>
      <c r="I1181" s="5">
        <f t="shared" si="110"/>
        <v>0</v>
      </c>
    </row>
    <row r="1182" spans="1:9" x14ac:dyDescent="0.25">
      <c r="A1182">
        <v>1178</v>
      </c>
      <c r="B1182">
        <f t="shared" si="111"/>
        <v>0</v>
      </c>
      <c r="C1182" s="5">
        <f t="shared" si="108"/>
        <v>0</v>
      </c>
      <c r="D1182" s="5">
        <f t="shared" si="113"/>
        <v>0</v>
      </c>
      <c r="E1182" s="4">
        <f t="shared" si="112"/>
        <v>0</v>
      </c>
      <c r="F1182" s="5">
        <f>IF(C1182=0,0,IF(I1181+G1182&lt;=Summary!$B$20,'Loan Sch - No Offset'!I1181+G1182,Summary!$B$20))</f>
        <v>0</v>
      </c>
      <c r="G1182" s="4">
        <f>IF(E1182&lt;=0,0,E1182*Summary!$B$7/Summary!$B$10)</f>
        <v>0</v>
      </c>
      <c r="H1182" s="5">
        <f t="shared" si="109"/>
        <v>0</v>
      </c>
      <c r="I1182" s="5">
        <f t="shared" si="110"/>
        <v>0</v>
      </c>
    </row>
    <row r="1183" spans="1:9" x14ac:dyDescent="0.25">
      <c r="A1183">
        <v>1179</v>
      </c>
      <c r="B1183">
        <f t="shared" si="111"/>
        <v>0</v>
      </c>
      <c r="C1183" s="5">
        <f t="shared" si="108"/>
        <v>0</v>
      </c>
      <c r="D1183" s="5">
        <f t="shared" si="113"/>
        <v>0</v>
      </c>
      <c r="E1183" s="4">
        <f t="shared" si="112"/>
        <v>0</v>
      </c>
      <c r="F1183" s="5">
        <f>IF(C1183=0,0,IF(I1182+G1183&lt;=Summary!$B$20,'Loan Sch - No Offset'!I1182+G1183,Summary!$B$20))</f>
        <v>0</v>
      </c>
      <c r="G1183" s="4">
        <f>IF(E1183&lt;=0,0,E1183*Summary!$B$7/Summary!$B$10)</f>
        <v>0</v>
      </c>
      <c r="H1183" s="5">
        <f t="shared" si="109"/>
        <v>0</v>
      </c>
      <c r="I1183" s="5">
        <f t="shared" si="110"/>
        <v>0</v>
      </c>
    </row>
    <row r="1184" spans="1:9" x14ac:dyDescent="0.25">
      <c r="A1184">
        <v>1180</v>
      </c>
      <c r="B1184">
        <f t="shared" si="111"/>
        <v>0</v>
      </c>
      <c r="C1184" s="5">
        <f t="shared" si="108"/>
        <v>0</v>
      </c>
      <c r="D1184" s="5">
        <f t="shared" si="113"/>
        <v>0</v>
      </c>
      <c r="E1184" s="4">
        <f t="shared" si="112"/>
        <v>0</v>
      </c>
      <c r="F1184" s="5">
        <f>IF(C1184=0,0,IF(I1183+G1184&lt;=Summary!$B$20,'Loan Sch - No Offset'!I1183+G1184,Summary!$B$20))</f>
        <v>0</v>
      </c>
      <c r="G1184" s="4">
        <f>IF(E1184&lt;=0,0,E1184*Summary!$B$7/Summary!$B$10)</f>
        <v>0</v>
      </c>
      <c r="H1184" s="5">
        <f t="shared" si="109"/>
        <v>0</v>
      </c>
      <c r="I1184" s="5">
        <f t="shared" si="110"/>
        <v>0</v>
      </c>
    </row>
    <row r="1185" spans="1:9" x14ac:dyDescent="0.25">
      <c r="A1185">
        <v>1181</v>
      </c>
      <c r="B1185">
        <f t="shared" si="111"/>
        <v>0</v>
      </c>
      <c r="C1185" s="5">
        <f t="shared" si="108"/>
        <v>0</v>
      </c>
      <c r="D1185" s="5">
        <f t="shared" si="113"/>
        <v>0</v>
      </c>
      <c r="E1185" s="4">
        <f t="shared" si="112"/>
        <v>0</v>
      </c>
      <c r="F1185" s="5">
        <f>IF(C1185=0,0,IF(I1184+G1185&lt;=Summary!$B$20,'Loan Sch - No Offset'!I1184+G1185,Summary!$B$20))</f>
        <v>0</v>
      </c>
      <c r="G1185" s="4">
        <f>IF(E1185&lt;=0,0,E1185*Summary!$B$7/Summary!$B$10)</f>
        <v>0</v>
      </c>
      <c r="H1185" s="5">
        <f t="shared" si="109"/>
        <v>0</v>
      </c>
      <c r="I1185" s="5">
        <f t="shared" si="110"/>
        <v>0</v>
      </c>
    </row>
    <row r="1186" spans="1:9" x14ac:dyDescent="0.25">
      <c r="A1186">
        <v>1182</v>
      </c>
      <c r="B1186">
        <f t="shared" si="111"/>
        <v>0</v>
      </c>
      <c r="C1186" s="5">
        <f t="shared" si="108"/>
        <v>0</v>
      </c>
      <c r="D1186" s="5">
        <f t="shared" si="113"/>
        <v>0</v>
      </c>
      <c r="E1186" s="4">
        <f t="shared" si="112"/>
        <v>0</v>
      </c>
      <c r="F1186" s="5">
        <f>IF(C1186=0,0,IF(I1185+G1186&lt;=Summary!$B$20,'Loan Sch - No Offset'!I1185+G1186,Summary!$B$20))</f>
        <v>0</v>
      </c>
      <c r="G1186" s="4">
        <f>IF(E1186&lt;=0,0,E1186*Summary!$B$7/Summary!$B$10)</f>
        <v>0</v>
      </c>
      <c r="H1186" s="5">
        <f t="shared" si="109"/>
        <v>0</v>
      </c>
      <c r="I1186" s="5">
        <f t="shared" si="110"/>
        <v>0</v>
      </c>
    </row>
    <row r="1187" spans="1:9" x14ac:dyDescent="0.25">
      <c r="A1187">
        <v>1183</v>
      </c>
      <c r="B1187">
        <f t="shared" si="111"/>
        <v>0</v>
      </c>
      <c r="C1187" s="5">
        <f t="shared" si="108"/>
        <v>0</v>
      </c>
      <c r="D1187" s="5">
        <f t="shared" si="113"/>
        <v>0</v>
      </c>
      <c r="E1187" s="4">
        <f t="shared" si="112"/>
        <v>0</v>
      </c>
      <c r="F1187" s="5">
        <f>IF(C1187=0,0,IF(I1186+G1187&lt;=Summary!$B$20,'Loan Sch - No Offset'!I1186+G1187,Summary!$B$20))</f>
        <v>0</v>
      </c>
      <c r="G1187" s="4">
        <f>IF(E1187&lt;=0,0,E1187*Summary!$B$7/Summary!$B$10)</f>
        <v>0</v>
      </c>
      <c r="H1187" s="5">
        <f t="shared" si="109"/>
        <v>0</v>
      </c>
      <c r="I1187" s="5">
        <f t="shared" si="110"/>
        <v>0</v>
      </c>
    </row>
    <row r="1188" spans="1:9" x14ac:dyDescent="0.25">
      <c r="A1188">
        <v>1184</v>
      </c>
      <c r="B1188">
        <f t="shared" si="111"/>
        <v>0</v>
      </c>
      <c r="C1188" s="5">
        <f t="shared" si="108"/>
        <v>0</v>
      </c>
      <c r="D1188" s="5">
        <f t="shared" si="113"/>
        <v>0</v>
      </c>
      <c r="E1188" s="4">
        <f t="shared" si="112"/>
        <v>0</v>
      </c>
      <c r="F1188" s="5">
        <f>IF(C1188=0,0,IF(I1187+G1188&lt;=Summary!$B$20,'Loan Sch - No Offset'!I1187+G1188,Summary!$B$20))</f>
        <v>0</v>
      </c>
      <c r="G1188" s="4">
        <f>IF(E1188&lt;=0,0,E1188*Summary!$B$7/Summary!$B$10)</f>
        <v>0</v>
      </c>
      <c r="H1188" s="5">
        <f t="shared" si="109"/>
        <v>0</v>
      </c>
      <c r="I1188" s="5">
        <f t="shared" si="110"/>
        <v>0</v>
      </c>
    </row>
    <row r="1189" spans="1:9" x14ac:dyDescent="0.25">
      <c r="A1189">
        <v>1185</v>
      </c>
      <c r="B1189">
        <f t="shared" si="111"/>
        <v>0</v>
      </c>
      <c r="C1189" s="5">
        <f t="shared" si="108"/>
        <v>0</v>
      </c>
      <c r="D1189" s="5">
        <f t="shared" si="113"/>
        <v>0</v>
      </c>
      <c r="E1189" s="4">
        <f t="shared" si="112"/>
        <v>0</v>
      </c>
      <c r="F1189" s="5">
        <f>IF(C1189=0,0,IF(I1188+G1189&lt;=Summary!$B$20,'Loan Sch - No Offset'!I1188+G1189,Summary!$B$20))</f>
        <v>0</v>
      </c>
      <c r="G1189" s="4">
        <f>IF(E1189&lt;=0,0,E1189*Summary!$B$7/Summary!$B$10)</f>
        <v>0</v>
      </c>
      <c r="H1189" s="5">
        <f t="shared" si="109"/>
        <v>0</v>
      </c>
      <c r="I1189" s="5">
        <f t="shared" si="110"/>
        <v>0</v>
      </c>
    </row>
    <row r="1190" spans="1:9" x14ac:dyDescent="0.25">
      <c r="A1190">
        <v>1186</v>
      </c>
      <c r="B1190">
        <f t="shared" si="111"/>
        <v>0</v>
      </c>
      <c r="C1190" s="5">
        <f t="shared" si="108"/>
        <v>0</v>
      </c>
      <c r="D1190" s="5">
        <f t="shared" si="113"/>
        <v>0</v>
      </c>
      <c r="E1190" s="4">
        <f t="shared" si="112"/>
        <v>0</v>
      </c>
      <c r="F1190" s="5">
        <f>IF(C1190=0,0,IF(I1189+G1190&lt;=Summary!$B$20,'Loan Sch - No Offset'!I1189+G1190,Summary!$B$20))</f>
        <v>0</v>
      </c>
      <c r="G1190" s="4">
        <f>IF(E1190&lt;=0,0,E1190*Summary!$B$7/Summary!$B$10)</f>
        <v>0</v>
      </c>
      <c r="H1190" s="5">
        <f t="shared" si="109"/>
        <v>0</v>
      </c>
      <c r="I1190" s="5">
        <f t="shared" si="110"/>
        <v>0</v>
      </c>
    </row>
    <row r="1191" spans="1:9" x14ac:dyDescent="0.25">
      <c r="A1191">
        <v>1187</v>
      </c>
      <c r="B1191">
        <f t="shared" si="111"/>
        <v>0</v>
      </c>
      <c r="C1191" s="5">
        <f t="shared" si="108"/>
        <v>0</v>
      </c>
      <c r="D1191" s="5">
        <f t="shared" si="113"/>
        <v>0</v>
      </c>
      <c r="E1191" s="4">
        <f t="shared" si="112"/>
        <v>0</v>
      </c>
      <c r="F1191" s="5">
        <f>IF(C1191=0,0,IF(I1190+G1191&lt;=Summary!$B$20,'Loan Sch - No Offset'!I1190+G1191,Summary!$B$20))</f>
        <v>0</v>
      </c>
      <c r="G1191" s="4">
        <f>IF(E1191&lt;=0,0,E1191*Summary!$B$7/Summary!$B$10)</f>
        <v>0</v>
      </c>
      <c r="H1191" s="5">
        <f t="shared" si="109"/>
        <v>0</v>
      </c>
      <c r="I1191" s="5">
        <f t="shared" si="110"/>
        <v>0</v>
      </c>
    </row>
    <row r="1192" spans="1:9" x14ac:dyDescent="0.25">
      <c r="A1192">
        <v>1188</v>
      </c>
      <c r="B1192">
        <f t="shared" si="111"/>
        <v>0</v>
      </c>
      <c r="C1192" s="5">
        <f t="shared" si="108"/>
        <v>0</v>
      </c>
      <c r="D1192" s="5">
        <f t="shared" si="113"/>
        <v>0</v>
      </c>
      <c r="E1192" s="4">
        <f t="shared" si="112"/>
        <v>0</v>
      </c>
      <c r="F1192" s="5">
        <f>IF(C1192=0,0,IF(I1191+G1192&lt;=Summary!$B$20,'Loan Sch - No Offset'!I1191+G1192,Summary!$B$20))</f>
        <v>0</v>
      </c>
      <c r="G1192" s="4">
        <f>IF(E1192&lt;=0,0,E1192*Summary!$B$7/Summary!$B$10)</f>
        <v>0</v>
      </c>
      <c r="H1192" s="5">
        <f t="shared" si="109"/>
        <v>0</v>
      </c>
      <c r="I1192" s="5">
        <f t="shared" si="110"/>
        <v>0</v>
      </c>
    </row>
    <row r="1193" spans="1:9" x14ac:dyDescent="0.25">
      <c r="A1193">
        <v>1189</v>
      </c>
      <c r="B1193">
        <f t="shared" si="111"/>
        <v>0</v>
      </c>
      <c r="C1193" s="5">
        <f t="shared" si="108"/>
        <v>0</v>
      </c>
      <c r="D1193" s="5">
        <f t="shared" si="113"/>
        <v>0</v>
      </c>
      <c r="E1193" s="4">
        <f t="shared" si="112"/>
        <v>0</v>
      </c>
      <c r="F1193" s="5">
        <f>IF(C1193=0,0,IF(I1192+G1193&lt;=Summary!$B$20,'Loan Sch - No Offset'!I1192+G1193,Summary!$B$20))</f>
        <v>0</v>
      </c>
      <c r="G1193" s="4">
        <f>IF(E1193&lt;=0,0,E1193*Summary!$B$7/Summary!$B$10)</f>
        <v>0</v>
      </c>
      <c r="H1193" s="5">
        <f t="shared" si="109"/>
        <v>0</v>
      </c>
      <c r="I1193" s="5">
        <f t="shared" si="110"/>
        <v>0</v>
      </c>
    </row>
    <row r="1194" spans="1:9" x14ac:dyDescent="0.25">
      <c r="A1194">
        <v>1190</v>
      </c>
      <c r="B1194">
        <f t="shared" si="111"/>
        <v>0</v>
      </c>
      <c r="C1194" s="5">
        <f t="shared" si="108"/>
        <v>0</v>
      </c>
      <c r="D1194" s="5">
        <f t="shared" si="113"/>
        <v>0</v>
      </c>
      <c r="E1194" s="4">
        <f t="shared" si="112"/>
        <v>0</v>
      </c>
      <c r="F1194" s="5">
        <f>IF(C1194=0,0,IF(I1193+G1194&lt;=Summary!$B$20,'Loan Sch - No Offset'!I1193+G1194,Summary!$B$20))</f>
        <v>0</v>
      </c>
      <c r="G1194" s="4">
        <f>IF(E1194&lt;=0,0,E1194*Summary!$B$7/Summary!$B$10)</f>
        <v>0</v>
      </c>
      <c r="H1194" s="5">
        <f t="shared" si="109"/>
        <v>0</v>
      </c>
      <c r="I1194" s="5">
        <f t="shared" si="110"/>
        <v>0</v>
      </c>
    </row>
    <row r="1195" spans="1:9" x14ac:dyDescent="0.25">
      <c r="A1195">
        <v>1191</v>
      </c>
      <c r="B1195">
        <f t="shared" si="111"/>
        <v>0</v>
      </c>
      <c r="C1195" s="5">
        <f t="shared" si="108"/>
        <v>0</v>
      </c>
      <c r="D1195" s="5">
        <f t="shared" si="113"/>
        <v>0</v>
      </c>
      <c r="E1195" s="4">
        <f t="shared" si="112"/>
        <v>0</v>
      </c>
      <c r="F1195" s="5">
        <f>IF(C1195=0,0,IF(I1194+G1195&lt;=Summary!$B$20,'Loan Sch - No Offset'!I1194+G1195,Summary!$B$20))</f>
        <v>0</v>
      </c>
      <c r="G1195" s="4">
        <f>IF(E1195&lt;=0,0,E1195*Summary!$B$7/Summary!$B$10)</f>
        <v>0</v>
      </c>
      <c r="H1195" s="5">
        <f t="shared" si="109"/>
        <v>0</v>
      </c>
      <c r="I1195" s="5">
        <f t="shared" si="110"/>
        <v>0</v>
      </c>
    </row>
    <row r="1196" spans="1:9" x14ac:dyDescent="0.25">
      <c r="A1196">
        <v>1192</v>
      </c>
      <c r="B1196">
        <f t="shared" si="111"/>
        <v>0</v>
      </c>
      <c r="C1196" s="5">
        <f t="shared" si="108"/>
        <v>0</v>
      </c>
      <c r="D1196" s="5">
        <f t="shared" si="113"/>
        <v>0</v>
      </c>
      <c r="E1196" s="4">
        <f t="shared" si="112"/>
        <v>0</v>
      </c>
      <c r="F1196" s="5">
        <f>IF(C1196=0,0,IF(I1195+G1196&lt;=Summary!$B$20,'Loan Sch - No Offset'!I1195+G1196,Summary!$B$20))</f>
        <v>0</v>
      </c>
      <c r="G1196" s="4">
        <f>IF(E1196&lt;=0,0,E1196*Summary!$B$7/Summary!$B$10)</f>
        <v>0</v>
      </c>
      <c r="H1196" s="5">
        <f t="shared" si="109"/>
        <v>0</v>
      </c>
      <c r="I1196" s="5">
        <f t="shared" si="110"/>
        <v>0</v>
      </c>
    </row>
    <row r="1197" spans="1:9" x14ac:dyDescent="0.25">
      <c r="A1197">
        <v>1193</v>
      </c>
      <c r="B1197">
        <f t="shared" si="111"/>
        <v>0</v>
      </c>
      <c r="C1197" s="5">
        <f t="shared" si="108"/>
        <v>0</v>
      </c>
      <c r="D1197" s="5">
        <f t="shared" si="113"/>
        <v>0</v>
      </c>
      <c r="E1197" s="4">
        <f t="shared" si="112"/>
        <v>0</v>
      </c>
      <c r="F1197" s="5">
        <f>IF(C1197=0,0,IF(I1196+G1197&lt;=Summary!$B$20,'Loan Sch - No Offset'!I1196+G1197,Summary!$B$20))</f>
        <v>0</v>
      </c>
      <c r="G1197" s="4">
        <f>IF(E1197&lt;=0,0,E1197*Summary!$B$7/Summary!$B$10)</f>
        <v>0</v>
      </c>
      <c r="H1197" s="5">
        <f t="shared" si="109"/>
        <v>0</v>
      </c>
      <c r="I1197" s="5">
        <f t="shared" si="110"/>
        <v>0</v>
      </c>
    </row>
    <row r="1198" spans="1:9" x14ac:dyDescent="0.25">
      <c r="A1198">
        <v>1194</v>
      </c>
      <c r="B1198">
        <f t="shared" si="111"/>
        <v>0</v>
      </c>
      <c r="C1198" s="5">
        <f t="shared" si="108"/>
        <v>0</v>
      </c>
      <c r="D1198" s="5">
        <f t="shared" si="113"/>
        <v>0</v>
      </c>
      <c r="E1198" s="4">
        <f t="shared" si="112"/>
        <v>0</v>
      </c>
      <c r="F1198" s="5">
        <f>IF(C1198=0,0,IF(I1197+G1198&lt;=Summary!$B$20,'Loan Sch - No Offset'!I1197+G1198,Summary!$B$20))</f>
        <v>0</v>
      </c>
      <c r="G1198" s="4">
        <f>IF(E1198&lt;=0,0,E1198*Summary!$B$7/Summary!$B$10)</f>
        <v>0</v>
      </c>
      <c r="H1198" s="5">
        <f t="shared" si="109"/>
        <v>0</v>
      </c>
      <c r="I1198" s="5">
        <f t="shared" si="110"/>
        <v>0</v>
      </c>
    </row>
    <row r="1199" spans="1:9" x14ac:dyDescent="0.25">
      <c r="A1199">
        <v>1195</v>
      </c>
      <c r="B1199">
        <f t="shared" si="111"/>
        <v>0</v>
      </c>
      <c r="C1199" s="5">
        <f t="shared" si="108"/>
        <v>0</v>
      </c>
      <c r="D1199" s="5">
        <f t="shared" si="113"/>
        <v>0</v>
      </c>
      <c r="E1199" s="4">
        <f t="shared" si="112"/>
        <v>0</v>
      </c>
      <c r="F1199" s="5">
        <f>IF(C1199=0,0,IF(I1198+G1199&lt;=Summary!$B$20,'Loan Sch - No Offset'!I1198+G1199,Summary!$B$20))</f>
        <v>0</v>
      </c>
      <c r="G1199" s="4">
        <f>IF(E1199&lt;=0,0,E1199*Summary!$B$7/Summary!$B$10)</f>
        <v>0</v>
      </c>
      <c r="H1199" s="5">
        <f t="shared" si="109"/>
        <v>0</v>
      </c>
      <c r="I1199" s="5">
        <f t="shared" si="110"/>
        <v>0</v>
      </c>
    </row>
    <row r="1200" spans="1:9" x14ac:dyDescent="0.25">
      <c r="A1200">
        <v>1196</v>
      </c>
      <c r="B1200">
        <f t="shared" si="111"/>
        <v>0</v>
      </c>
      <c r="C1200" s="5">
        <f t="shared" si="108"/>
        <v>0</v>
      </c>
      <c r="D1200" s="5">
        <f t="shared" si="113"/>
        <v>0</v>
      </c>
      <c r="E1200" s="4">
        <f t="shared" si="112"/>
        <v>0</v>
      </c>
      <c r="F1200" s="5">
        <f>IF(C1200=0,0,IF(I1199+G1200&lt;=Summary!$B$20,'Loan Sch - No Offset'!I1199+G1200,Summary!$B$20))</f>
        <v>0</v>
      </c>
      <c r="G1200" s="4">
        <f>IF(E1200&lt;=0,0,E1200*Summary!$B$7/Summary!$B$10)</f>
        <v>0</v>
      </c>
      <c r="H1200" s="5">
        <f t="shared" si="109"/>
        <v>0</v>
      </c>
      <c r="I1200" s="5">
        <f t="shared" si="110"/>
        <v>0</v>
      </c>
    </row>
    <row r="1201" spans="1:9" x14ac:dyDescent="0.25">
      <c r="A1201">
        <v>1197</v>
      </c>
      <c r="B1201">
        <f t="shared" si="111"/>
        <v>0</v>
      </c>
      <c r="C1201" s="5">
        <f t="shared" si="108"/>
        <v>0</v>
      </c>
      <c r="D1201" s="5">
        <f t="shared" si="113"/>
        <v>0</v>
      </c>
      <c r="E1201" s="4">
        <f t="shared" si="112"/>
        <v>0</v>
      </c>
      <c r="F1201" s="5">
        <f>IF(C1201=0,0,IF(I1200+G1201&lt;=Summary!$B$20,'Loan Sch - No Offset'!I1200+G1201,Summary!$B$20))</f>
        <v>0</v>
      </c>
      <c r="G1201" s="4">
        <f>IF(E1201&lt;=0,0,E1201*Summary!$B$7/Summary!$B$10)</f>
        <v>0</v>
      </c>
      <c r="H1201" s="5">
        <f t="shared" si="109"/>
        <v>0</v>
      </c>
      <c r="I1201" s="5">
        <f t="shared" si="110"/>
        <v>0</v>
      </c>
    </row>
    <row r="1202" spans="1:9" x14ac:dyDescent="0.25">
      <c r="A1202">
        <v>1198</v>
      </c>
      <c r="B1202">
        <f t="shared" si="111"/>
        <v>0</v>
      </c>
      <c r="C1202" s="5">
        <f t="shared" si="108"/>
        <v>0</v>
      </c>
      <c r="D1202" s="5">
        <f t="shared" si="113"/>
        <v>0</v>
      </c>
      <c r="E1202" s="4">
        <f t="shared" si="112"/>
        <v>0</v>
      </c>
      <c r="F1202" s="5">
        <f>IF(C1202=0,0,IF(I1201+G1202&lt;=Summary!$B$20,'Loan Sch - No Offset'!I1201+G1202,Summary!$B$20))</f>
        <v>0</v>
      </c>
      <c r="G1202" s="4">
        <f>IF(E1202&lt;=0,0,E1202*Summary!$B$7/Summary!$B$10)</f>
        <v>0</v>
      </c>
      <c r="H1202" s="5">
        <f t="shared" si="109"/>
        <v>0</v>
      </c>
      <c r="I1202" s="5">
        <f t="shared" si="110"/>
        <v>0</v>
      </c>
    </row>
    <row r="1203" spans="1:9" x14ac:dyDescent="0.25">
      <c r="A1203">
        <v>1199</v>
      </c>
      <c r="B1203">
        <f t="shared" si="111"/>
        <v>0</v>
      </c>
      <c r="C1203" s="5">
        <f t="shared" si="108"/>
        <v>0</v>
      </c>
      <c r="D1203" s="5">
        <f t="shared" si="113"/>
        <v>0</v>
      </c>
      <c r="E1203" s="4">
        <f t="shared" si="112"/>
        <v>0</v>
      </c>
      <c r="F1203" s="5">
        <f>IF(C1203=0,0,IF(I1202+G1203&lt;=Summary!$B$20,'Loan Sch - No Offset'!I1202+G1203,Summary!$B$20))</f>
        <v>0</v>
      </c>
      <c r="G1203" s="4">
        <f>IF(E1203&lt;=0,0,E1203*Summary!$B$7/Summary!$B$10)</f>
        <v>0</v>
      </c>
      <c r="H1203" s="5">
        <f t="shared" si="109"/>
        <v>0</v>
      </c>
      <c r="I1203" s="5">
        <f t="shared" si="110"/>
        <v>0</v>
      </c>
    </row>
    <row r="1204" spans="1:9" x14ac:dyDescent="0.25">
      <c r="A1204">
        <v>1200</v>
      </c>
      <c r="B1204">
        <f t="shared" si="111"/>
        <v>0</v>
      </c>
      <c r="C1204" s="5">
        <f t="shared" si="108"/>
        <v>0</v>
      </c>
      <c r="D1204" s="5">
        <f t="shared" si="113"/>
        <v>0</v>
      </c>
      <c r="E1204" s="4">
        <f t="shared" si="112"/>
        <v>0</v>
      </c>
      <c r="F1204" s="5">
        <f>IF(C1204=0,0,IF(I1203+G1204&lt;=Summary!$B$20,'Loan Sch - No Offset'!I1203+G1204,Summary!$B$20))</f>
        <v>0</v>
      </c>
      <c r="G1204" s="4">
        <f>IF(E1204&lt;=0,0,E1204*Summary!$B$7/Summary!$B$10)</f>
        <v>0</v>
      </c>
      <c r="H1204" s="5">
        <f t="shared" si="109"/>
        <v>0</v>
      </c>
      <c r="I1204" s="5">
        <f t="shared" si="110"/>
        <v>0</v>
      </c>
    </row>
    <row r="1205" spans="1:9" x14ac:dyDescent="0.25">
      <c r="A1205">
        <v>1201</v>
      </c>
      <c r="B1205">
        <f t="shared" si="111"/>
        <v>0</v>
      </c>
      <c r="C1205" s="5">
        <f t="shared" ref="C1205:C1268" si="114">I1204</f>
        <v>0</v>
      </c>
      <c r="D1205" s="5">
        <f t="shared" si="113"/>
        <v>0</v>
      </c>
      <c r="E1205" s="4">
        <f t="shared" si="112"/>
        <v>0</v>
      </c>
      <c r="F1205" s="5">
        <f>IF(C1205=0,0,IF(I1204+G1205&lt;=Summary!$B$20,'Loan Sch - No Offset'!I1204+G1205,Summary!$B$20))</f>
        <v>0</v>
      </c>
      <c r="G1205" s="4">
        <f>IF(E1205&lt;=0,0,E1205*Summary!$B$7/Summary!$B$10)</f>
        <v>0</v>
      </c>
      <c r="H1205" s="5">
        <f t="shared" ref="H1205:H1268" si="115">F1205-G1205</f>
        <v>0</v>
      </c>
      <c r="I1205" s="5">
        <f t="shared" ref="I1205:I1268" si="116">IF(ROUND(C1205-H1205,0)=0,0,C1205-H1205)</f>
        <v>0</v>
      </c>
    </row>
    <row r="1206" spans="1:9" x14ac:dyDescent="0.25">
      <c r="A1206">
        <v>1202</v>
      </c>
      <c r="B1206">
        <f t="shared" si="111"/>
        <v>0</v>
      </c>
      <c r="C1206" s="5">
        <f t="shared" si="114"/>
        <v>0</v>
      </c>
      <c r="D1206" s="5">
        <f t="shared" si="113"/>
        <v>0</v>
      </c>
      <c r="E1206" s="4">
        <f t="shared" si="112"/>
        <v>0</v>
      </c>
      <c r="F1206" s="5">
        <f>IF(C1206=0,0,IF(I1205+G1206&lt;=Summary!$B$20,'Loan Sch - No Offset'!I1205+G1206,Summary!$B$20))</f>
        <v>0</v>
      </c>
      <c r="G1206" s="4">
        <f>IF(E1206&lt;=0,0,E1206*Summary!$B$7/Summary!$B$10)</f>
        <v>0</v>
      </c>
      <c r="H1206" s="5">
        <f t="shared" si="115"/>
        <v>0</v>
      </c>
      <c r="I1206" s="5">
        <f t="shared" si="116"/>
        <v>0</v>
      </c>
    </row>
    <row r="1207" spans="1:9" x14ac:dyDescent="0.25">
      <c r="A1207">
        <v>1203</v>
      </c>
      <c r="B1207">
        <f t="shared" si="111"/>
        <v>0</v>
      </c>
      <c r="C1207" s="5">
        <f t="shared" si="114"/>
        <v>0</v>
      </c>
      <c r="D1207" s="5">
        <f t="shared" si="113"/>
        <v>0</v>
      </c>
      <c r="E1207" s="4">
        <f t="shared" si="112"/>
        <v>0</v>
      </c>
      <c r="F1207" s="5">
        <f>IF(C1207=0,0,IF(I1206+G1207&lt;=Summary!$B$20,'Loan Sch - No Offset'!I1206+G1207,Summary!$B$20))</f>
        <v>0</v>
      </c>
      <c r="G1207" s="4">
        <f>IF(E1207&lt;=0,0,E1207*Summary!$B$7/Summary!$B$10)</f>
        <v>0</v>
      </c>
      <c r="H1207" s="5">
        <f t="shared" si="115"/>
        <v>0</v>
      </c>
      <c r="I1207" s="5">
        <f t="shared" si="116"/>
        <v>0</v>
      </c>
    </row>
    <row r="1208" spans="1:9" x14ac:dyDescent="0.25">
      <c r="A1208">
        <v>1204</v>
      </c>
      <c r="B1208">
        <f t="shared" si="111"/>
        <v>0</v>
      </c>
      <c r="C1208" s="5">
        <f t="shared" si="114"/>
        <v>0</v>
      </c>
      <c r="D1208" s="5">
        <f t="shared" si="113"/>
        <v>0</v>
      </c>
      <c r="E1208" s="4">
        <f t="shared" si="112"/>
        <v>0</v>
      </c>
      <c r="F1208" s="5">
        <f>IF(C1208=0,0,IF(I1207+G1208&lt;=Summary!$B$20,'Loan Sch - No Offset'!I1207+G1208,Summary!$B$20))</f>
        <v>0</v>
      </c>
      <c r="G1208" s="4">
        <f>IF(E1208&lt;=0,0,E1208*Summary!$B$7/Summary!$B$10)</f>
        <v>0</v>
      </c>
      <c r="H1208" s="5">
        <f t="shared" si="115"/>
        <v>0</v>
      </c>
      <c r="I1208" s="5">
        <f t="shared" si="116"/>
        <v>0</v>
      </c>
    </row>
    <row r="1209" spans="1:9" x14ac:dyDescent="0.25">
      <c r="A1209">
        <v>1205</v>
      </c>
      <c r="B1209">
        <f t="shared" si="111"/>
        <v>0</v>
      </c>
      <c r="C1209" s="5">
        <f t="shared" si="114"/>
        <v>0</v>
      </c>
      <c r="D1209" s="5">
        <f t="shared" si="113"/>
        <v>0</v>
      </c>
      <c r="E1209" s="4">
        <f t="shared" si="112"/>
        <v>0</v>
      </c>
      <c r="F1209" s="5">
        <f>IF(C1209=0,0,IF(I1208+G1209&lt;=Summary!$B$20,'Loan Sch - No Offset'!I1208+G1209,Summary!$B$20))</f>
        <v>0</v>
      </c>
      <c r="G1209" s="4">
        <f>IF(E1209&lt;=0,0,E1209*Summary!$B$7/Summary!$B$10)</f>
        <v>0</v>
      </c>
      <c r="H1209" s="5">
        <f t="shared" si="115"/>
        <v>0</v>
      </c>
      <c r="I1209" s="5">
        <f t="shared" si="116"/>
        <v>0</v>
      </c>
    </row>
    <row r="1210" spans="1:9" x14ac:dyDescent="0.25">
      <c r="A1210">
        <v>1206</v>
      </c>
      <c r="B1210">
        <f t="shared" si="111"/>
        <v>0</v>
      </c>
      <c r="C1210" s="5">
        <f t="shared" si="114"/>
        <v>0</v>
      </c>
      <c r="D1210" s="5">
        <f t="shared" si="113"/>
        <v>0</v>
      </c>
      <c r="E1210" s="4">
        <f t="shared" si="112"/>
        <v>0</v>
      </c>
      <c r="F1210" s="5">
        <f>IF(C1210=0,0,IF(I1209+G1210&lt;=Summary!$B$20,'Loan Sch - No Offset'!I1209+G1210,Summary!$B$20))</f>
        <v>0</v>
      </c>
      <c r="G1210" s="4">
        <f>IF(E1210&lt;=0,0,E1210*Summary!$B$7/Summary!$B$10)</f>
        <v>0</v>
      </c>
      <c r="H1210" s="5">
        <f t="shared" si="115"/>
        <v>0</v>
      </c>
      <c r="I1210" s="5">
        <f t="shared" si="116"/>
        <v>0</v>
      </c>
    </row>
    <row r="1211" spans="1:9" x14ac:dyDescent="0.25">
      <c r="A1211">
        <v>1207</v>
      </c>
      <c r="B1211">
        <f t="shared" si="111"/>
        <v>0</v>
      </c>
      <c r="C1211" s="5">
        <f t="shared" si="114"/>
        <v>0</v>
      </c>
      <c r="D1211" s="5">
        <f t="shared" si="113"/>
        <v>0</v>
      </c>
      <c r="E1211" s="4">
        <f t="shared" si="112"/>
        <v>0</v>
      </c>
      <c r="F1211" s="5">
        <f>IF(C1211=0,0,IF(I1210+G1211&lt;=Summary!$B$20,'Loan Sch - No Offset'!I1210+G1211,Summary!$B$20))</f>
        <v>0</v>
      </c>
      <c r="G1211" s="4">
        <f>IF(E1211&lt;=0,0,E1211*Summary!$B$7/Summary!$B$10)</f>
        <v>0</v>
      </c>
      <c r="H1211" s="5">
        <f t="shared" si="115"/>
        <v>0</v>
      </c>
      <c r="I1211" s="5">
        <f t="shared" si="116"/>
        <v>0</v>
      </c>
    </row>
    <row r="1212" spans="1:9" x14ac:dyDescent="0.25">
      <c r="A1212">
        <v>1208</v>
      </c>
      <c r="B1212">
        <f t="shared" si="111"/>
        <v>0</v>
      </c>
      <c r="C1212" s="5">
        <f t="shared" si="114"/>
        <v>0</v>
      </c>
      <c r="D1212" s="5">
        <f t="shared" si="113"/>
        <v>0</v>
      </c>
      <c r="E1212" s="4">
        <f t="shared" si="112"/>
        <v>0</v>
      </c>
      <c r="F1212" s="5">
        <f>IF(C1212=0,0,IF(I1211+G1212&lt;=Summary!$B$20,'Loan Sch - No Offset'!I1211+G1212,Summary!$B$20))</f>
        <v>0</v>
      </c>
      <c r="G1212" s="4">
        <f>IF(E1212&lt;=0,0,E1212*Summary!$B$7/Summary!$B$10)</f>
        <v>0</v>
      </c>
      <c r="H1212" s="5">
        <f t="shared" si="115"/>
        <v>0</v>
      </c>
      <c r="I1212" s="5">
        <f t="shared" si="116"/>
        <v>0</v>
      </c>
    </row>
    <row r="1213" spans="1:9" x14ac:dyDescent="0.25">
      <c r="A1213">
        <v>1209</v>
      </c>
      <c r="B1213">
        <f t="shared" si="111"/>
        <v>0</v>
      </c>
      <c r="C1213" s="5">
        <f t="shared" si="114"/>
        <v>0</v>
      </c>
      <c r="D1213" s="5">
        <f t="shared" si="113"/>
        <v>0</v>
      </c>
      <c r="E1213" s="4">
        <f t="shared" si="112"/>
        <v>0</v>
      </c>
      <c r="F1213" s="5">
        <f>IF(C1213=0,0,IF(I1212+G1213&lt;=Summary!$B$20,'Loan Sch - No Offset'!I1212+G1213,Summary!$B$20))</f>
        <v>0</v>
      </c>
      <c r="G1213" s="4">
        <f>IF(E1213&lt;=0,0,E1213*Summary!$B$7/Summary!$B$10)</f>
        <v>0</v>
      </c>
      <c r="H1213" s="5">
        <f t="shared" si="115"/>
        <v>0</v>
      </c>
      <c r="I1213" s="5">
        <f t="shared" si="116"/>
        <v>0</v>
      </c>
    </row>
    <row r="1214" spans="1:9" x14ac:dyDescent="0.25">
      <c r="A1214">
        <v>1210</v>
      </c>
      <c r="B1214">
        <f t="shared" si="111"/>
        <v>0</v>
      </c>
      <c r="C1214" s="5">
        <f t="shared" si="114"/>
        <v>0</v>
      </c>
      <c r="D1214" s="5">
        <f t="shared" si="113"/>
        <v>0</v>
      </c>
      <c r="E1214" s="4">
        <f t="shared" si="112"/>
        <v>0</v>
      </c>
      <c r="F1214" s="5">
        <f>IF(C1214=0,0,IF(I1213+G1214&lt;=Summary!$B$20,'Loan Sch - No Offset'!I1213+G1214,Summary!$B$20))</f>
        <v>0</v>
      </c>
      <c r="G1214" s="4">
        <f>IF(E1214&lt;=0,0,E1214*Summary!$B$7/Summary!$B$10)</f>
        <v>0</v>
      </c>
      <c r="H1214" s="5">
        <f t="shared" si="115"/>
        <v>0</v>
      </c>
      <c r="I1214" s="5">
        <f t="shared" si="116"/>
        <v>0</v>
      </c>
    </row>
    <row r="1215" spans="1:9" x14ac:dyDescent="0.25">
      <c r="A1215">
        <v>1211</v>
      </c>
      <c r="B1215">
        <f t="shared" si="111"/>
        <v>0</v>
      </c>
      <c r="C1215" s="5">
        <f t="shared" si="114"/>
        <v>0</v>
      </c>
      <c r="D1215" s="5">
        <f t="shared" si="113"/>
        <v>0</v>
      </c>
      <c r="E1215" s="4">
        <f t="shared" si="112"/>
        <v>0</v>
      </c>
      <c r="F1215" s="5">
        <f>IF(C1215=0,0,IF(I1214+G1215&lt;=Summary!$B$20,'Loan Sch - No Offset'!I1214+G1215,Summary!$B$20))</f>
        <v>0</v>
      </c>
      <c r="G1215" s="4">
        <f>IF(E1215&lt;=0,0,E1215*Summary!$B$7/Summary!$B$10)</f>
        <v>0</v>
      </c>
      <c r="H1215" s="5">
        <f t="shared" si="115"/>
        <v>0</v>
      </c>
      <c r="I1215" s="5">
        <f t="shared" si="116"/>
        <v>0</v>
      </c>
    </row>
    <row r="1216" spans="1:9" x14ac:dyDescent="0.25">
      <c r="A1216">
        <v>1212</v>
      </c>
      <c r="B1216">
        <f t="shared" si="111"/>
        <v>0</v>
      </c>
      <c r="C1216" s="5">
        <f t="shared" si="114"/>
        <v>0</v>
      </c>
      <c r="D1216" s="5">
        <f t="shared" si="113"/>
        <v>0</v>
      </c>
      <c r="E1216" s="4">
        <f t="shared" si="112"/>
        <v>0</v>
      </c>
      <c r="F1216" s="5">
        <f>IF(C1216=0,0,IF(I1215+G1216&lt;=Summary!$B$20,'Loan Sch - No Offset'!I1215+G1216,Summary!$B$20))</f>
        <v>0</v>
      </c>
      <c r="G1216" s="4">
        <f>IF(E1216&lt;=0,0,E1216*Summary!$B$7/Summary!$B$10)</f>
        <v>0</v>
      </c>
      <c r="H1216" s="5">
        <f t="shared" si="115"/>
        <v>0</v>
      </c>
      <c r="I1216" s="5">
        <f t="shared" si="116"/>
        <v>0</v>
      </c>
    </row>
    <row r="1217" spans="1:9" x14ac:dyDescent="0.25">
      <c r="A1217">
        <v>1213</v>
      </c>
      <c r="B1217">
        <f t="shared" si="111"/>
        <v>0</v>
      </c>
      <c r="C1217" s="5">
        <f t="shared" si="114"/>
        <v>0</v>
      </c>
      <c r="D1217" s="5">
        <f t="shared" si="113"/>
        <v>0</v>
      </c>
      <c r="E1217" s="4">
        <f t="shared" si="112"/>
        <v>0</v>
      </c>
      <c r="F1217" s="5">
        <f>IF(C1217=0,0,IF(I1216+G1217&lt;=Summary!$B$20,'Loan Sch - No Offset'!I1216+G1217,Summary!$B$20))</f>
        <v>0</v>
      </c>
      <c r="G1217" s="4">
        <f>IF(E1217&lt;=0,0,E1217*Summary!$B$7/Summary!$B$10)</f>
        <v>0</v>
      </c>
      <c r="H1217" s="5">
        <f t="shared" si="115"/>
        <v>0</v>
      </c>
      <c r="I1217" s="5">
        <f t="shared" si="116"/>
        <v>0</v>
      </c>
    </row>
    <row r="1218" spans="1:9" x14ac:dyDescent="0.25">
      <c r="A1218">
        <v>1214</v>
      </c>
      <c r="B1218">
        <f t="shared" si="111"/>
        <v>0</v>
      </c>
      <c r="C1218" s="5">
        <f t="shared" si="114"/>
        <v>0</v>
      </c>
      <c r="D1218" s="5">
        <f t="shared" si="113"/>
        <v>0</v>
      </c>
      <c r="E1218" s="4">
        <f t="shared" si="112"/>
        <v>0</v>
      </c>
      <c r="F1218" s="5">
        <f>IF(C1218=0,0,IF(I1217+G1218&lt;=Summary!$B$20,'Loan Sch - No Offset'!I1217+G1218,Summary!$B$20))</f>
        <v>0</v>
      </c>
      <c r="G1218" s="4">
        <f>IF(E1218&lt;=0,0,E1218*Summary!$B$7/Summary!$B$10)</f>
        <v>0</v>
      </c>
      <c r="H1218" s="5">
        <f t="shared" si="115"/>
        <v>0</v>
      </c>
      <c r="I1218" s="5">
        <f t="shared" si="116"/>
        <v>0</v>
      </c>
    </row>
    <row r="1219" spans="1:9" x14ac:dyDescent="0.25">
      <c r="A1219">
        <v>1215</v>
      </c>
      <c r="B1219">
        <f t="shared" si="111"/>
        <v>0</v>
      </c>
      <c r="C1219" s="5">
        <f t="shared" si="114"/>
        <v>0</v>
      </c>
      <c r="D1219" s="5">
        <f t="shared" si="113"/>
        <v>0</v>
      </c>
      <c r="E1219" s="4">
        <f t="shared" si="112"/>
        <v>0</v>
      </c>
      <c r="F1219" s="5">
        <f>IF(C1219=0,0,IF(I1218+G1219&lt;=Summary!$B$20,'Loan Sch - No Offset'!I1218+G1219,Summary!$B$20))</f>
        <v>0</v>
      </c>
      <c r="G1219" s="4">
        <f>IF(E1219&lt;=0,0,E1219*Summary!$B$7/Summary!$B$10)</f>
        <v>0</v>
      </c>
      <c r="H1219" s="5">
        <f t="shared" si="115"/>
        <v>0</v>
      </c>
      <c r="I1219" s="5">
        <f t="shared" si="116"/>
        <v>0</v>
      </c>
    </row>
    <row r="1220" spans="1:9" x14ac:dyDescent="0.25">
      <c r="A1220">
        <v>1216</v>
      </c>
      <c r="B1220">
        <f t="shared" si="111"/>
        <v>0</v>
      </c>
      <c r="C1220" s="5">
        <f t="shared" si="114"/>
        <v>0</v>
      </c>
      <c r="D1220" s="5">
        <f t="shared" si="113"/>
        <v>0</v>
      </c>
      <c r="E1220" s="4">
        <f t="shared" si="112"/>
        <v>0</v>
      </c>
      <c r="F1220" s="5">
        <f>IF(C1220=0,0,IF(I1219+G1220&lt;=Summary!$B$20,'Loan Sch - No Offset'!I1219+G1220,Summary!$B$20))</f>
        <v>0</v>
      </c>
      <c r="G1220" s="4">
        <f>IF(E1220&lt;=0,0,E1220*Summary!$B$7/Summary!$B$10)</f>
        <v>0</v>
      </c>
      <c r="H1220" s="5">
        <f t="shared" si="115"/>
        <v>0</v>
      </c>
      <c r="I1220" s="5">
        <f t="shared" si="116"/>
        <v>0</v>
      </c>
    </row>
    <row r="1221" spans="1:9" x14ac:dyDescent="0.25">
      <c r="A1221">
        <v>1217</v>
      </c>
      <c r="B1221">
        <f t="shared" si="111"/>
        <v>0</v>
      </c>
      <c r="C1221" s="5">
        <f t="shared" si="114"/>
        <v>0</v>
      </c>
      <c r="D1221" s="5">
        <f t="shared" si="113"/>
        <v>0</v>
      </c>
      <c r="E1221" s="4">
        <f t="shared" si="112"/>
        <v>0</v>
      </c>
      <c r="F1221" s="5">
        <f>IF(C1221=0,0,IF(I1220+G1221&lt;=Summary!$B$20,'Loan Sch - No Offset'!I1220+G1221,Summary!$B$20))</f>
        <v>0</v>
      </c>
      <c r="G1221" s="4">
        <f>IF(E1221&lt;=0,0,E1221*Summary!$B$7/Summary!$B$10)</f>
        <v>0</v>
      </c>
      <c r="H1221" s="5">
        <f t="shared" si="115"/>
        <v>0</v>
      </c>
      <c r="I1221" s="5">
        <f t="shared" si="116"/>
        <v>0</v>
      </c>
    </row>
    <row r="1222" spans="1:9" x14ac:dyDescent="0.25">
      <c r="A1222">
        <v>1218</v>
      </c>
      <c r="B1222">
        <f t="shared" ref="B1222:B1285" si="117">IF(C1222=0,0,A1222)</f>
        <v>0</v>
      </c>
      <c r="C1222" s="5">
        <f t="shared" si="114"/>
        <v>0</v>
      </c>
      <c r="D1222" s="5">
        <f t="shared" si="113"/>
        <v>0</v>
      </c>
      <c r="E1222" s="4">
        <f t="shared" ref="E1222:E1285" si="118">C1222-D1222</f>
        <v>0</v>
      </c>
      <c r="F1222" s="5">
        <f>IF(C1222=0,0,IF(I1221+G1222&lt;=Summary!$B$20,'Loan Sch - No Offset'!I1221+G1222,Summary!$B$20))</f>
        <v>0</v>
      </c>
      <c r="G1222" s="4">
        <f>IF(E1222&lt;=0,0,E1222*Summary!$B$7/Summary!$B$10)</f>
        <v>0</v>
      </c>
      <c r="H1222" s="5">
        <f t="shared" si="115"/>
        <v>0</v>
      </c>
      <c r="I1222" s="5">
        <f t="shared" si="116"/>
        <v>0</v>
      </c>
    </row>
    <row r="1223" spans="1:9" x14ac:dyDescent="0.25">
      <c r="A1223">
        <v>1219</v>
      </c>
      <c r="B1223">
        <f t="shared" si="117"/>
        <v>0</v>
      </c>
      <c r="C1223" s="5">
        <f t="shared" si="114"/>
        <v>0</v>
      </c>
      <c r="D1223" s="5">
        <f t="shared" ref="D1223:D1286" si="119">IF(C1223=0,0,D1222)</f>
        <v>0</v>
      </c>
      <c r="E1223" s="4">
        <f t="shared" si="118"/>
        <v>0</v>
      </c>
      <c r="F1223" s="5">
        <f>IF(C1223=0,0,IF(I1222+G1223&lt;=Summary!$B$20,'Loan Sch - No Offset'!I1222+G1223,Summary!$B$20))</f>
        <v>0</v>
      </c>
      <c r="G1223" s="4">
        <f>IF(E1223&lt;=0,0,E1223*Summary!$B$7/Summary!$B$10)</f>
        <v>0</v>
      </c>
      <c r="H1223" s="5">
        <f t="shared" si="115"/>
        <v>0</v>
      </c>
      <c r="I1223" s="5">
        <f t="shared" si="116"/>
        <v>0</v>
      </c>
    </row>
    <row r="1224" spans="1:9" x14ac:dyDescent="0.25">
      <c r="A1224">
        <v>1220</v>
      </c>
      <c r="B1224">
        <f t="shared" si="117"/>
        <v>0</v>
      </c>
      <c r="C1224" s="5">
        <f t="shared" si="114"/>
        <v>0</v>
      </c>
      <c r="D1224" s="5">
        <f t="shared" si="119"/>
        <v>0</v>
      </c>
      <c r="E1224" s="4">
        <f t="shared" si="118"/>
        <v>0</v>
      </c>
      <c r="F1224" s="5">
        <f>IF(C1224=0,0,IF(I1223+G1224&lt;=Summary!$B$20,'Loan Sch - No Offset'!I1223+G1224,Summary!$B$20))</f>
        <v>0</v>
      </c>
      <c r="G1224" s="4">
        <f>IF(E1224&lt;=0,0,E1224*Summary!$B$7/Summary!$B$10)</f>
        <v>0</v>
      </c>
      <c r="H1224" s="5">
        <f t="shared" si="115"/>
        <v>0</v>
      </c>
      <c r="I1224" s="5">
        <f t="shared" si="116"/>
        <v>0</v>
      </c>
    </row>
    <row r="1225" spans="1:9" x14ac:dyDescent="0.25">
      <c r="A1225">
        <v>1221</v>
      </c>
      <c r="B1225">
        <f t="shared" si="117"/>
        <v>0</v>
      </c>
      <c r="C1225" s="5">
        <f t="shared" si="114"/>
        <v>0</v>
      </c>
      <c r="D1225" s="5">
        <f t="shared" si="119"/>
        <v>0</v>
      </c>
      <c r="E1225" s="4">
        <f t="shared" si="118"/>
        <v>0</v>
      </c>
      <c r="F1225" s="5">
        <f>IF(C1225=0,0,IF(I1224+G1225&lt;=Summary!$B$20,'Loan Sch - No Offset'!I1224+G1225,Summary!$B$20))</f>
        <v>0</v>
      </c>
      <c r="G1225" s="4">
        <f>IF(E1225&lt;=0,0,E1225*Summary!$B$7/Summary!$B$10)</f>
        <v>0</v>
      </c>
      <c r="H1225" s="5">
        <f t="shared" si="115"/>
        <v>0</v>
      </c>
      <c r="I1225" s="5">
        <f t="shared" si="116"/>
        <v>0</v>
      </c>
    </row>
    <row r="1226" spans="1:9" x14ac:dyDescent="0.25">
      <c r="A1226">
        <v>1222</v>
      </c>
      <c r="B1226">
        <f t="shared" si="117"/>
        <v>0</v>
      </c>
      <c r="C1226" s="5">
        <f t="shared" si="114"/>
        <v>0</v>
      </c>
      <c r="D1226" s="5">
        <f t="shared" si="119"/>
        <v>0</v>
      </c>
      <c r="E1226" s="4">
        <f t="shared" si="118"/>
        <v>0</v>
      </c>
      <c r="F1226" s="5">
        <f>IF(C1226=0,0,IF(I1225+G1226&lt;=Summary!$B$20,'Loan Sch - No Offset'!I1225+G1226,Summary!$B$20))</f>
        <v>0</v>
      </c>
      <c r="G1226" s="4">
        <f>IF(E1226&lt;=0,0,E1226*Summary!$B$7/Summary!$B$10)</f>
        <v>0</v>
      </c>
      <c r="H1226" s="5">
        <f t="shared" si="115"/>
        <v>0</v>
      </c>
      <c r="I1226" s="5">
        <f t="shared" si="116"/>
        <v>0</v>
      </c>
    </row>
    <row r="1227" spans="1:9" x14ac:dyDescent="0.25">
      <c r="A1227">
        <v>1223</v>
      </c>
      <c r="B1227">
        <f t="shared" si="117"/>
        <v>0</v>
      </c>
      <c r="C1227" s="5">
        <f t="shared" si="114"/>
        <v>0</v>
      </c>
      <c r="D1227" s="5">
        <f t="shared" si="119"/>
        <v>0</v>
      </c>
      <c r="E1227" s="4">
        <f t="shared" si="118"/>
        <v>0</v>
      </c>
      <c r="F1227" s="5">
        <f>IF(C1227=0,0,IF(I1226+G1227&lt;=Summary!$B$20,'Loan Sch - No Offset'!I1226+G1227,Summary!$B$20))</f>
        <v>0</v>
      </c>
      <c r="G1227" s="4">
        <f>IF(E1227&lt;=0,0,E1227*Summary!$B$7/Summary!$B$10)</f>
        <v>0</v>
      </c>
      <c r="H1227" s="5">
        <f t="shared" si="115"/>
        <v>0</v>
      </c>
      <c r="I1227" s="5">
        <f t="shared" si="116"/>
        <v>0</v>
      </c>
    </row>
    <row r="1228" spans="1:9" x14ac:dyDescent="0.25">
      <c r="A1228">
        <v>1224</v>
      </c>
      <c r="B1228">
        <f t="shared" si="117"/>
        <v>0</v>
      </c>
      <c r="C1228" s="5">
        <f t="shared" si="114"/>
        <v>0</v>
      </c>
      <c r="D1228" s="5">
        <f t="shared" si="119"/>
        <v>0</v>
      </c>
      <c r="E1228" s="4">
        <f t="shared" si="118"/>
        <v>0</v>
      </c>
      <c r="F1228" s="5">
        <f>IF(C1228=0,0,IF(I1227+G1228&lt;=Summary!$B$20,'Loan Sch - No Offset'!I1227+G1228,Summary!$B$20))</f>
        <v>0</v>
      </c>
      <c r="G1228" s="4">
        <f>IF(E1228&lt;=0,0,E1228*Summary!$B$7/Summary!$B$10)</f>
        <v>0</v>
      </c>
      <c r="H1228" s="5">
        <f t="shared" si="115"/>
        <v>0</v>
      </c>
      <c r="I1228" s="5">
        <f t="shared" si="116"/>
        <v>0</v>
      </c>
    </row>
    <row r="1229" spans="1:9" x14ac:dyDescent="0.25">
      <c r="A1229">
        <v>1225</v>
      </c>
      <c r="B1229">
        <f t="shared" si="117"/>
        <v>0</v>
      </c>
      <c r="C1229" s="5">
        <f t="shared" si="114"/>
        <v>0</v>
      </c>
      <c r="D1229" s="5">
        <f t="shared" si="119"/>
        <v>0</v>
      </c>
      <c r="E1229" s="4">
        <f t="shared" si="118"/>
        <v>0</v>
      </c>
      <c r="F1229" s="5">
        <f>IF(C1229=0,0,IF(I1228+G1229&lt;=Summary!$B$20,'Loan Sch - No Offset'!I1228+G1229,Summary!$B$20))</f>
        <v>0</v>
      </c>
      <c r="G1229" s="4">
        <f>IF(E1229&lt;=0,0,E1229*Summary!$B$7/Summary!$B$10)</f>
        <v>0</v>
      </c>
      <c r="H1229" s="5">
        <f t="shared" si="115"/>
        <v>0</v>
      </c>
      <c r="I1229" s="5">
        <f t="shared" si="116"/>
        <v>0</v>
      </c>
    </row>
    <row r="1230" spans="1:9" x14ac:dyDescent="0.25">
      <c r="A1230">
        <v>1226</v>
      </c>
      <c r="B1230">
        <f t="shared" si="117"/>
        <v>0</v>
      </c>
      <c r="C1230" s="5">
        <f t="shared" si="114"/>
        <v>0</v>
      </c>
      <c r="D1230" s="5">
        <f t="shared" si="119"/>
        <v>0</v>
      </c>
      <c r="E1230" s="4">
        <f t="shared" si="118"/>
        <v>0</v>
      </c>
      <c r="F1230" s="5">
        <f>IF(C1230=0,0,IF(I1229+G1230&lt;=Summary!$B$20,'Loan Sch - No Offset'!I1229+G1230,Summary!$B$20))</f>
        <v>0</v>
      </c>
      <c r="G1230" s="4">
        <f>IF(E1230&lt;=0,0,E1230*Summary!$B$7/Summary!$B$10)</f>
        <v>0</v>
      </c>
      <c r="H1230" s="5">
        <f t="shared" si="115"/>
        <v>0</v>
      </c>
      <c r="I1230" s="5">
        <f t="shared" si="116"/>
        <v>0</v>
      </c>
    </row>
    <row r="1231" spans="1:9" x14ac:dyDescent="0.25">
      <c r="A1231">
        <v>1227</v>
      </c>
      <c r="B1231">
        <f t="shared" si="117"/>
        <v>0</v>
      </c>
      <c r="C1231" s="5">
        <f t="shared" si="114"/>
        <v>0</v>
      </c>
      <c r="D1231" s="5">
        <f t="shared" si="119"/>
        <v>0</v>
      </c>
      <c r="E1231" s="4">
        <f t="shared" si="118"/>
        <v>0</v>
      </c>
      <c r="F1231" s="5">
        <f>IF(C1231=0,0,IF(I1230+G1231&lt;=Summary!$B$20,'Loan Sch - No Offset'!I1230+G1231,Summary!$B$20))</f>
        <v>0</v>
      </c>
      <c r="G1231" s="4">
        <f>IF(E1231&lt;=0,0,E1231*Summary!$B$7/Summary!$B$10)</f>
        <v>0</v>
      </c>
      <c r="H1231" s="5">
        <f t="shared" si="115"/>
        <v>0</v>
      </c>
      <c r="I1231" s="5">
        <f t="shared" si="116"/>
        <v>0</v>
      </c>
    </row>
    <row r="1232" spans="1:9" x14ac:dyDescent="0.25">
      <c r="A1232">
        <v>1228</v>
      </c>
      <c r="B1232">
        <f t="shared" si="117"/>
        <v>0</v>
      </c>
      <c r="C1232" s="5">
        <f t="shared" si="114"/>
        <v>0</v>
      </c>
      <c r="D1232" s="5">
        <f t="shared" si="119"/>
        <v>0</v>
      </c>
      <c r="E1232" s="4">
        <f t="shared" si="118"/>
        <v>0</v>
      </c>
      <c r="F1232" s="5">
        <f>IF(C1232=0,0,IF(I1231+G1232&lt;=Summary!$B$20,'Loan Sch - No Offset'!I1231+G1232,Summary!$B$20))</f>
        <v>0</v>
      </c>
      <c r="G1232" s="4">
        <f>IF(E1232&lt;=0,0,E1232*Summary!$B$7/Summary!$B$10)</f>
        <v>0</v>
      </c>
      <c r="H1232" s="5">
        <f t="shared" si="115"/>
        <v>0</v>
      </c>
      <c r="I1232" s="5">
        <f t="shared" si="116"/>
        <v>0</v>
      </c>
    </row>
    <row r="1233" spans="1:9" x14ac:dyDescent="0.25">
      <c r="A1233">
        <v>1229</v>
      </c>
      <c r="B1233">
        <f t="shared" si="117"/>
        <v>0</v>
      </c>
      <c r="C1233" s="5">
        <f t="shared" si="114"/>
        <v>0</v>
      </c>
      <c r="D1233" s="5">
        <f t="shared" si="119"/>
        <v>0</v>
      </c>
      <c r="E1233" s="4">
        <f t="shared" si="118"/>
        <v>0</v>
      </c>
      <c r="F1233" s="5">
        <f>IF(C1233=0,0,IF(I1232+G1233&lt;=Summary!$B$20,'Loan Sch - No Offset'!I1232+G1233,Summary!$B$20))</f>
        <v>0</v>
      </c>
      <c r="G1233" s="4">
        <f>IF(E1233&lt;=0,0,E1233*Summary!$B$7/Summary!$B$10)</f>
        <v>0</v>
      </c>
      <c r="H1233" s="5">
        <f t="shared" si="115"/>
        <v>0</v>
      </c>
      <c r="I1233" s="5">
        <f t="shared" si="116"/>
        <v>0</v>
      </c>
    </row>
    <row r="1234" spans="1:9" x14ac:dyDescent="0.25">
      <c r="A1234">
        <v>1230</v>
      </c>
      <c r="B1234">
        <f t="shared" si="117"/>
        <v>0</v>
      </c>
      <c r="C1234" s="5">
        <f t="shared" si="114"/>
        <v>0</v>
      </c>
      <c r="D1234" s="5">
        <f t="shared" si="119"/>
        <v>0</v>
      </c>
      <c r="E1234" s="4">
        <f t="shared" si="118"/>
        <v>0</v>
      </c>
      <c r="F1234" s="5">
        <f>IF(C1234=0,0,IF(I1233+G1234&lt;=Summary!$B$20,'Loan Sch - No Offset'!I1233+G1234,Summary!$B$20))</f>
        <v>0</v>
      </c>
      <c r="G1234" s="4">
        <f>IF(E1234&lt;=0,0,E1234*Summary!$B$7/Summary!$B$10)</f>
        <v>0</v>
      </c>
      <c r="H1234" s="5">
        <f t="shared" si="115"/>
        <v>0</v>
      </c>
      <c r="I1234" s="5">
        <f t="shared" si="116"/>
        <v>0</v>
      </c>
    </row>
    <row r="1235" spans="1:9" x14ac:dyDescent="0.25">
      <c r="A1235">
        <v>1231</v>
      </c>
      <c r="B1235">
        <f t="shared" si="117"/>
        <v>0</v>
      </c>
      <c r="C1235" s="5">
        <f t="shared" si="114"/>
        <v>0</v>
      </c>
      <c r="D1235" s="5">
        <f t="shared" si="119"/>
        <v>0</v>
      </c>
      <c r="E1235" s="4">
        <f t="shared" si="118"/>
        <v>0</v>
      </c>
      <c r="F1235" s="5">
        <f>IF(C1235=0,0,IF(I1234+G1235&lt;=Summary!$B$20,'Loan Sch - No Offset'!I1234+G1235,Summary!$B$20))</f>
        <v>0</v>
      </c>
      <c r="G1235" s="4">
        <f>IF(E1235&lt;=0,0,E1235*Summary!$B$7/Summary!$B$10)</f>
        <v>0</v>
      </c>
      <c r="H1235" s="5">
        <f t="shared" si="115"/>
        <v>0</v>
      </c>
      <c r="I1235" s="5">
        <f t="shared" si="116"/>
        <v>0</v>
      </c>
    </row>
    <row r="1236" spans="1:9" x14ac:dyDescent="0.25">
      <c r="A1236">
        <v>1232</v>
      </c>
      <c r="B1236">
        <f t="shared" si="117"/>
        <v>0</v>
      </c>
      <c r="C1236" s="5">
        <f t="shared" si="114"/>
        <v>0</v>
      </c>
      <c r="D1236" s="5">
        <f t="shared" si="119"/>
        <v>0</v>
      </c>
      <c r="E1236" s="4">
        <f t="shared" si="118"/>
        <v>0</v>
      </c>
      <c r="F1236" s="5">
        <f>IF(C1236=0,0,IF(I1235+G1236&lt;=Summary!$B$20,'Loan Sch - No Offset'!I1235+G1236,Summary!$B$20))</f>
        <v>0</v>
      </c>
      <c r="G1236" s="4">
        <f>IF(E1236&lt;=0,0,E1236*Summary!$B$7/Summary!$B$10)</f>
        <v>0</v>
      </c>
      <c r="H1236" s="5">
        <f t="shared" si="115"/>
        <v>0</v>
      </c>
      <c r="I1236" s="5">
        <f t="shared" si="116"/>
        <v>0</v>
      </c>
    </row>
    <row r="1237" spans="1:9" x14ac:dyDescent="0.25">
      <c r="A1237">
        <v>1233</v>
      </c>
      <c r="B1237">
        <f t="shared" si="117"/>
        <v>0</v>
      </c>
      <c r="C1237" s="5">
        <f t="shared" si="114"/>
        <v>0</v>
      </c>
      <c r="D1237" s="5">
        <f t="shared" si="119"/>
        <v>0</v>
      </c>
      <c r="E1237" s="4">
        <f t="shared" si="118"/>
        <v>0</v>
      </c>
      <c r="F1237" s="5">
        <f>IF(C1237=0,0,IF(I1236+G1237&lt;=Summary!$B$20,'Loan Sch - No Offset'!I1236+G1237,Summary!$B$20))</f>
        <v>0</v>
      </c>
      <c r="G1237" s="4">
        <f>IF(E1237&lt;=0,0,E1237*Summary!$B$7/Summary!$B$10)</f>
        <v>0</v>
      </c>
      <c r="H1237" s="5">
        <f t="shared" si="115"/>
        <v>0</v>
      </c>
      <c r="I1237" s="5">
        <f t="shared" si="116"/>
        <v>0</v>
      </c>
    </row>
    <row r="1238" spans="1:9" x14ac:dyDescent="0.25">
      <c r="A1238">
        <v>1234</v>
      </c>
      <c r="B1238">
        <f t="shared" si="117"/>
        <v>0</v>
      </c>
      <c r="C1238" s="5">
        <f t="shared" si="114"/>
        <v>0</v>
      </c>
      <c r="D1238" s="5">
        <f t="shared" si="119"/>
        <v>0</v>
      </c>
      <c r="E1238" s="4">
        <f t="shared" si="118"/>
        <v>0</v>
      </c>
      <c r="F1238" s="5">
        <f>IF(C1238=0,0,IF(I1237+G1238&lt;=Summary!$B$20,'Loan Sch - No Offset'!I1237+G1238,Summary!$B$20))</f>
        <v>0</v>
      </c>
      <c r="G1238" s="4">
        <f>IF(E1238&lt;=0,0,E1238*Summary!$B$7/Summary!$B$10)</f>
        <v>0</v>
      </c>
      <c r="H1238" s="5">
        <f t="shared" si="115"/>
        <v>0</v>
      </c>
      <c r="I1238" s="5">
        <f t="shared" si="116"/>
        <v>0</v>
      </c>
    </row>
    <row r="1239" spans="1:9" x14ac:dyDescent="0.25">
      <c r="A1239">
        <v>1235</v>
      </c>
      <c r="B1239">
        <f t="shared" si="117"/>
        <v>0</v>
      </c>
      <c r="C1239" s="5">
        <f t="shared" si="114"/>
        <v>0</v>
      </c>
      <c r="D1239" s="5">
        <f t="shared" si="119"/>
        <v>0</v>
      </c>
      <c r="E1239" s="4">
        <f t="shared" si="118"/>
        <v>0</v>
      </c>
      <c r="F1239" s="5">
        <f>IF(C1239=0,0,IF(I1238+G1239&lt;=Summary!$B$20,'Loan Sch - No Offset'!I1238+G1239,Summary!$B$20))</f>
        <v>0</v>
      </c>
      <c r="G1239" s="4">
        <f>IF(E1239&lt;=0,0,E1239*Summary!$B$7/Summary!$B$10)</f>
        <v>0</v>
      </c>
      <c r="H1239" s="5">
        <f t="shared" si="115"/>
        <v>0</v>
      </c>
      <c r="I1239" s="5">
        <f t="shared" si="116"/>
        <v>0</v>
      </c>
    </row>
    <row r="1240" spans="1:9" x14ac:dyDescent="0.25">
      <c r="A1240">
        <v>1236</v>
      </c>
      <c r="B1240">
        <f t="shared" si="117"/>
        <v>0</v>
      </c>
      <c r="C1240" s="5">
        <f t="shared" si="114"/>
        <v>0</v>
      </c>
      <c r="D1240" s="5">
        <f t="shared" si="119"/>
        <v>0</v>
      </c>
      <c r="E1240" s="4">
        <f t="shared" si="118"/>
        <v>0</v>
      </c>
      <c r="F1240" s="5">
        <f>IF(C1240=0,0,IF(I1239+G1240&lt;=Summary!$B$20,'Loan Sch - No Offset'!I1239+G1240,Summary!$B$20))</f>
        <v>0</v>
      </c>
      <c r="G1240" s="4">
        <f>IF(E1240&lt;=0,0,E1240*Summary!$B$7/Summary!$B$10)</f>
        <v>0</v>
      </c>
      <c r="H1240" s="5">
        <f t="shared" si="115"/>
        <v>0</v>
      </c>
      <c r="I1240" s="5">
        <f t="shared" si="116"/>
        <v>0</v>
      </c>
    </row>
    <row r="1241" spans="1:9" x14ac:dyDescent="0.25">
      <c r="A1241">
        <v>1237</v>
      </c>
      <c r="B1241">
        <f t="shared" si="117"/>
        <v>0</v>
      </c>
      <c r="C1241" s="5">
        <f t="shared" si="114"/>
        <v>0</v>
      </c>
      <c r="D1241" s="5">
        <f t="shared" si="119"/>
        <v>0</v>
      </c>
      <c r="E1241" s="4">
        <f t="shared" si="118"/>
        <v>0</v>
      </c>
      <c r="F1241" s="5">
        <f>IF(C1241=0,0,IF(I1240+G1241&lt;=Summary!$B$20,'Loan Sch - No Offset'!I1240+G1241,Summary!$B$20))</f>
        <v>0</v>
      </c>
      <c r="G1241" s="4">
        <f>IF(E1241&lt;=0,0,E1241*Summary!$B$7/Summary!$B$10)</f>
        <v>0</v>
      </c>
      <c r="H1241" s="5">
        <f t="shared" si="115"/>
        <v>0</v>
      </c>
      <c r="I1241" s="5">
        <f t="shared" si="116"/>
        <v>0</v>
      </c>
    </row>
    <row r="1242" spans="1:9" x14ac:dyDescent="0.25">
      <c r="A1242">
        <v>1238</v>
      </c>
      <c r="B1242">
        <f t="shared" si="117"/>
        <v>0</v>
      </c>
      <c r="C1242" s="5">
        <f t="shared" si="114"/>
        <v>0</v>
      </c>
      <c r="D1242" s="5">
        <f t="shared" si="119"/>
        <v>0</v>
      </c>
      <c r="E1242" s="4">
        <f t="shared" si="118"/>
        <v>0</v>
      </c>
      <c r="F1242" s="5">
        <f>IF(C1242=0,0,IF(I1241+G1242&lt;=Summary!$B$20,'Loan Sch - No Offset'!I1241+G1242,Summary!$B$20))</f>
        <v>0</v>
      </c>
      <c r="G1242" s="4">
        <f>IF(E1242&lt;=0,0,E1242*Summary!$B$7/Summary!$B$10)</f>
        <v>0</v>
      </c>
      <c r="H1242" s="5">
        <f t="shared" si="115"/>
        <v>0</v>
      </c>
      <c r="I1242" s="5">
        <f t="shared" si="116"/>
        <v>0</v>
      </c>
    </row>
    <row r="1243" spans="1:9" x14ac:dyDescent="0.25">
      <c r="A1243">
        <v>1239</v>
      </c>
      <c r="B1243">
        <f t="shared" si="117"/>
        <v>0</v>
      </c>
      <c r="C1243" s="5">
        <f t="shared" si="114"/>
        <v>0</v>
      </c>
      <c r="D1243" s="5">
        <f t="shared" si="119"/>
        <v>0</v>
      </c>
      <c r="E1243" s="4">
        <f t="shared" si="118"/>
        <v>0</v>
      </c>
      <c r="F1243" s="5">
        <f>IF(C1243=0,0,IF(I1242+G1243&lt;=Summary!$B$20,'Loan Sch - No Offset'!I1242+G1243,Summary!$B$20))</f>
        <v>0</v>
      </c>
      <c r="G1243" s="4">
        <f>IF(E1243&lt;=0,0,E1243*Summary!$B$7/Summary!$B$10)</f>
        <v>0</v>
      </c>
      <c r="H1243" s="5">
        <f t="shared" si="115"/>
        <v>0</v>
      </c>
      <c r="I1243" s="5">
        <f t="shared" si="116"/>
        <v>0</v>
      </c>
    </row>
    <row r="1244" spans="1:9" x14ac:dyDescent="0.25">
      <c r="A1244">
        <v>1240</v>
      </c>
      <c r="B1244">
        <f t="shared" si="117"/>
        <v>0</v>
      </c>
      <c r="C1244" s="5">
        <f t="shared" si="114"/>
        <v>0</v>
      </c>
      <c r="D1244" s="5">
        <f t="shared" si="119"/>
        <v>0</v>
      </c>
      <c r="E1244" s="4">
        <f t="shared" si="118"/>
        <v>0</v>
      </c>
      <c r="F1244" s="5">
        <f>IF(C1244=0,0,IF(I1243+G1244&lt;=Summary!$B$20,'Loan Sch - No Offset'!I1243+G1244,Summary!$B$20))</f>
        <v>0</v>
      </c>
      <c r="G1244" s="4">
        <f>IF(E1244&lt;=0,0,E1244*Summary!$B$7/Summary!$B$10)</f>
        <v>0</v>
      </c>
      <c r="H1244" s="5">
        <f t="shared" si="115"/>
        <v>0</v>
      </c>
      <c r="I1244" s="5">
        <f t="shared" si="116"/>
        <v>0</v>
      </c>
    </row>
    <row r="1245" spans="1:9" x14ac:dyDescent="0.25">
      <c r="A1245">
        <v>1241</v>
      </c>
      <c r="B1245">
        <f t="shared" si="117"/>
        <v>0</v>
      </c>
      <c r="C1245" s="5">
        <f t="shared" si="114"/>
        <v>0</v>
      </c>
      <c r="D1245" s="5">
        <f t="shared" si="119"/>
        <v>0</v>
      </c>
      <c r="E1245" s="4">
        <f t="shared" si="118"/>
        <v>0</v>
      </c>
      <c r="F1245" s="5">
        <f>IF(C1245=0,0,IF(I1244+G1245&lt;=Summary!$B$20,'Loan Sch - No Offset'!I1244+G1245,Summary!$B$20))</f>
        <v>0</v>
      </c>
      <c r="G1245" s="4">
        <f>IF(E1245&lt;=0,0,E1245*Summary!$B$7/Summary!$B$10)</f>
        <v>0</v>
      </c>
      <c r="H1245" s="5">
        <f t="shared" si="115"/>
        <v>0</v>
      </c>
      <c r="I1245" s="5">
        <f t="shared" si="116"/>
        <v>0</v>
      </c>
    </row>
    <row r="1246" spans="1:9" x14ac:dyDescent="0.25">
      <c r="A1246">
        <v>1242</v>
      </c>
      <c r="B1246">
        <f t="shared" si="117"/>
        <v>0</v>
      </c>
      <c r="C1246" s="5">
        <f t="shared" si="114"/>
        <v>0</v>
      </c>
      <c r="D1246" s="5">
        <f t="shared" si="119"/>
        <v>0</v>
      </c>
      <c r="E1246" s="4">
        <f t="shared" si="118"/>
        <v>0</v>
      </c>
      <c r="F1246" s="5">
        <f>IF(C1246=0,0,IF(I1245+G1246&lt;=Summary!$B$20,'Loan Sch - No Offset'!I1245+G1246,Summary!$B$20))</f>
        <v>0</v>
      </c>
      <c r="G1246" s="4">
        <f>IF(E1246&lt;=0,0,E1246*Summary!$B$7/Summary!$B$10)</f>
        <v>0</v>
      </c>
      <c r="H1246" s="5">
        <f t="shared" si="115"/>
        <v>0</v>
      </c>
      <c r="I1246" s="5">
        <f t="shared" si="116"/>
        <v>0</v>
      </c>
    </row>
    <row r="1247" spans="1:9" x14ac:dyDescent="0.25">
      <c r="A1247">
        <v>1243</v>
      </c>
      <c r="B1247">
        <f t="shared" si="117"/>
        <v>0</v>
      </c>
      <c r="C1247" s="5">
        <f t="shared" si="114"/>
        <v>0</v>
      </c>
      <c r="D1247" s="5">
        <f t="shared" si="119"/>
        <v>0</v>
      </c>
      <c r="E1247" s="4">
        <f t="shared" si="118"/>
        <v>0</v>
      </c>
      <c r="F1247" s="5">
        <f>IF(C1247=0,0,IF(I1246+G1247&lt;=Summary!$B$20,'Loan Sch - No Offset'!I1246+G1247,Summary!$B$20))</f>
        <v>0</v>
      </c>
      <c r="G1247" s="4">
        <f>IF(E1247&lt;=0,0,E1247*Summary!$B$7/Summary!$B$10)</f>
        <v>0</v>
      </c>
      <c r="H1247" s="5">
        <f t="shared" si="115"/>
        <v>0</v>
      </c>
      <c r="I1247" s="5">
        <f t="shared" si="116"/>
        <v>0</v>
      </c>
    </row>
    <row r="1248" spans="1:9" x14ac:dyDescent="0.25">
      <c r="A1248">
        <v>1244</v>
      </c>
      <c r="B1248">
        <f t="shared" si="117"/>
        <v>0</v>
      </c>
      <c r="C1248" s="5">
        <f t="shared" si="114"/>
        <v>0</v>
      </c>
      <c r="D1248" s="5">
        <f t="shared" si="119"/>
        <v>0</v>
      </c>
      <c r="E1248" s="4">
        <f t="shared" si="118"/>
        <v>0</v>
      </c>
      <c r="F1248" s="5">
        <f>IF(C1248=0,0,IF(I1247+G1248&lt;=Summary!$B$20,'Loan Sch - No Offset'!I1247+G1248,Summary!$B$20))</f>
        <v>0</v>
      </c>
      <c r="G1248" s="4">
        <f>IF(E1248&lt;=0,0,E1248*Summary!$B$7/Summary!$B$10)</f>
        <v>0</v>
      </c>
      <c r="H1248" s="5">
        <f t="shared" si="115"/>
        <v>0</v>
      </c>
      <c r="I1248" s="5">
        <f t="shared" si="116"/>
        <v>0</v>
      </c>
    </row>
    <row r="1249" spans="1:9" x14ac:dyDescent="0.25">
      <c r="A1249">
        <v>1245</v>
      </c>
      <c r="B1249">
        <f t="shared" si="117"/>
        <v>0</v>
      </c>
      <c r="C1249" s="5">
        <f t="shared" si="114"/>
        <v>0</v>
      </c>
      <c r="D1249" s="5">
        <f t="shared" si="119"/>
        <v>0</v>
      </c>
      <c r="E1249" s="4">
        <f t="shared" si="118"/>
        <v>0</v>
      </c>
      <c r="F1249" s="5">
        <f>IF(C1249=0,0,IF(I1248+G1249&lt;=Summary!$B$20,'Loan Sch - No Offset'!I1248+G1249,Summary!$B$20))</f>
        <v>0</v>
      </c>
      <c r="G1249" s="4">
        <f>IF(E1249&lt;=0,0,E1249*Summary!$B$7/Summary!$B$10)</f>
        <v>0</v>
      </c>
      <c r="H1249" s="5">
        <f t="shared" si="115"/>
        <v>0</v>
      </c>
      <c r="I1249" s="5">
        <f t="shared" si="116"/>
        <v>0</v>
      </c>
    </row>
    <row r="1250" spans="1:9" x14ac:dyDescent="0.25">
      <c r="A1250">
        <v>1246</v>
      </c>
      <c r="B1250">
        <f t="shared" si="117"/>
        <v>0</v>
      </c>
      <c r="C1250" s="5">
        <f t="shared" si="114"/>
        <v>0</v>
      </c>
      <c r="D1250" s="5">
        <f t="shared" si="119"/>
        <v>0</v>
      </c>
      <c r="E1250" s="4">
        <f t="shared" si="118"/>
        <v>0</v>
      </c>
      <c r="F1250" s="5">
        <f>IF(C1250=0,0,IF(I1249+G1250&lt;=Summary!$B$20,'Loan Sch - No Offset'!I1249+G1250,Summary!$B$20))</f>
        <v>0</v>
      </c>
      <c r="G1250" s="4">
        <f>IF(E1250&lt;=0,0,E1250*Summary!$B$7/Summary!$B$10)</f>
        <v>0</v>
      </c>
      <c r="H1250" s="5">
        <f t="shared" si="115"/>
        <v>0</v>
      </c>
      <c r="I1250" s="5">
        <f t="shared" si="116"/>
        <v>0</v>
      </c>
    </row>
    <row r="1251" spans="1:9" x14ac:dyDescent="0.25">
      <c r="A1251">
        <v>1247</v>
      </c>
      <c r="B1251">
        <f t="shared" si="117"/>
        <v>0</v>
      </c>
      <c r="C1251" s="5">
        <f t="shared" si="114"/>
        <v>0</v>
      </c>
      <c r="D1251" s="5">
        <f t="shared" si="119"/>
        <v>0</v>
      </c>
      <c r="E1251" s="4">
        <f t="shared" si="118"/>
        <v>0</v>
      </c>
      <c r="F1251" s="5">
        <f>IF(C1251=0,0,IF(I1250+G1251&lt;=Summary!$B$20,'Loan Sch - No Offset'!I1250+G1251,Summary!$B$20))</f>
        <v>0</v>
      </c>
      <c r="G1251" s="4">
        <f>IF(E1251&lt;=0,0,E1251*Summary!$B$7/Summary!$B$10)</f>
        <v>0</v>
      </c>
      <c r="H1251" s="5">
        <f t="shared" si="115"/>
        <v>0</v>
      </c>
      <c r="I1251" s="5">
        <f t="shared" si="116"/>
        <v>0</v>
      </c>
    </row>
    <row r="1252" spans="1:9" x14ac:dyDescent="0.25">
      <c r="A1252">
        <v>1248</v>
      </c>
      <c r="B1252">
        <f t="shared" si="117"/>
        <v>0</v>
      </c>
      <c r="C1252" s="5">
        <f t="shared" si="114"/>
        <v>0</v>
      </c>
      <c r="D1252" s="5">
        <f t="shared" si="119"/>
        <v>0</v>
      </c>
      <c r="E1252" s="4">
        <f t="shared" si="118"/>
        <v>0</v>
      </c>
      <c r="F1252" s="5">
        <f>IF(C1252=0,0,IF(I1251+G1252&lt;=Summary!$B$20,'Loan Sch - No Offset'!I1251+G1252,Summary!$B$20))</f>
        <v>0</v>
      </c>
      <c r="G1252" s="4">
        <f>IF(E1252&lt;=0,0,E1252*Summary!$B$7/Summary!$B$10)</f>
        <v>0</v>
      </c>
      <c r="H1252" s="5">
        <f t="shared" si="115"/>
        <v>0</v>
      </c>
      <c r="I1252" s="5">
        <f t="shared" si="116"/>
        <v>0</v>
      </c>
    </row>
    <row r="1253" spans="1:9" x14ac:dyDescent="0.25">
      <c r="A1253">
        <v>1249</v>
      </c>
      <c r="B1253">
        <f t="shared" si="117"/>
        <v>0</v>
      </c>
      <c r="C1253" s="5">
        <f t="shared" si="114"/>
        <v>0</v>
      </c>
      <c r="D1253" s="5">
        <f t="shared" si="119"/>
        <v>0</v>
      </c>
      <c r="E1253" s="4">
        <f t="shared" si="118"/>
        <v>0</v>
      </c>
      <c r="F1253" s="5">
        <f>IF(C1253=0,0,IF(I1252+G1253&lt;=Summary!$B$20,'Loan Sch - No Offset'!I1252+G1253,Summary!$B$20))</f>
        <v>0</v>
      </c>
      <c r="G1253" s="4">
        <f>IF(E1253&lt;=0,0,E1253*Summary!$B$7/Summary!$B$10)</f>
        <v>0</v>
      </c>
      <c r="H1253" s="5">
        <f t="shared" si="115"/>
        <v>0</v>
      </c>
      <c r="I1253" s="5">
        <f t="shared" si="116"/>
        <v>0</v>
      </c>
    </row>
    <row r="1254" spans="1:9" x14ac:dyDescent="0.25">
      <c r="A1254">
        <v>1250</v>
      </c>
      <c r="B1254">
        <f t="shared" si="117"/>
        <v>0</v>
      </c>
      <c r="C1254" s="5">
        <f t="shared" si="114"/>
        <v>0</v>
      </c>
      <c r="D1254" s="5">
        <f t="shared" si="119"/>
        <v>0</v>
      </c>
      <c r="E1254" s="4">
        <f t="shared" si="118"/>
        <v>0</v>
      </c>
      <c r="F1254" s="5">
        <f>IF(C1254=0,0,IF(I1253+G1254&lt;=Summary!$B$20,'Loan Sch - No Offset'!I1253+G1254,Summary!$B$20))</f>
        <v>0</v>
      </c>
      <c r="G1254" s="4">
        <f>IF(E1254&lt;=0,0,E1254*Summary!$B$7/Summary!$B$10)</f>
        <v>0</v>
      </c>
      <c r="H1254" s="5">
        <f t="shared" si="115"/>
        <v>0</v>
      </c>
      <c r="I1254" s="5">
        <f t="shared" si="116"/>
        <v>0</v>
      </c>
    </row>
    <row r="1255" spans="1:9" x14ac:dyDescent="0.25">
      <c r="A1255">
        <v>1251</v>
      </c>
      <c r="B1255">
        <f t="shared" si="117"/>
        <v>0</v>
      </c>
      <c r="C1255" s="5">
        <f t="shared" si="114"/>
        <v>0</v>
      </c>
      <c r="D1255" s="5">
        <f t="shared" si="119"/>
        <v>0</v>
      </c>
      <c r="E1255" s="4">
        <f t="shared" si="118"/>
        <v>0</v>
      </c>
      <c r="F1255" s="5">
        <f>IF(C1255=0,0,IF(I1254+G1255&lt;=Summary!$B$20,'Loan Sch - No Offset'!I1254+G1255,Summary!$B$20))</f>
        <v>0</v>
      </c>
      <c r="G1255" s="4">
        <f>IF(E1255&lt;=0,0,E1255*Summary!$B$7/Summary!$B$10)</f>
        <v>0</v>
      </c>
      <c r="H1255" s="5">
        <f t="shared" si="115"/>
        <v>0</v>
      </c>
      <c r="I1255" s="5">
        <f t="shared" si="116"/>
        <v>0</v>
      </c>
    </row>
    <row r="1256" spans="1:9" x14ac:dyDescent="0.25">
      <c r="A1256">
        <v>1252</v>
      </c>
      <c r="B1256">
        <f t="shared" si="117"/>
        <v>0</v>
      </c>
      <c r="C1256" s="5">
        <f t="shared" si="114"/>
        <v>0</v>
      </c>
      <c r="D1256" s="5">
        <f t="shared" si="119"/>
        <v>0</v>
      </c>
      <c r="E1256" s="4">
        <f t="shared" si="118"/>
        <v>0</v>
      </c>
      <c r="F1256" s="5">
        <f>IF(C1256=0,0,IF(I1255+G1256&lt;=Summary!$B$20,'Loan Sch - No Offset'!I1255+G1256,Summary!$B$20))</f>
        <v>0</v>
      </c>
      <c r="G1256" s="4">
        <f>IF(E1256&lt;=0,0,E1256*Summary!$B$7/Summary!$B$10)</f>
        <v>0</v>
      </c>
      <c r="H1256" s="5">
        <f t="shared" si="115"/>
        <v>0</v>
      </c>
      <c r="I1256" s="5">
        <f t="shared" si="116"/>
        <v>0</v>
      </c>
    </row>
    <row r="1257" spans="1:9" x14ac:dyDescent="0.25">
      <c r="A1257">
        <v>1253</v>
      </c>
      <c r="B1257">
        <f t="shared" si="117"/>
        <v>0</v>
      </c>
      <c r="C1257" s="5">
        <f t="shared" si="114"/>
        <v>0</v>
      </c>
      <c r="D1257" s="5">
        <f t="shared" si="119"/>
        <v>0</v>
      </c>
      <c r="E1257" s="4">
        <f t="shared" si="118"/>
        <v>0</v>
      </c>
      <c r="F1257" s="5">
        <f>IF(C1257=0,0,IF(I1256+G1257&lt;=Summary!$B$20,'Loan Sch - No Offset'!I1256+G1257,Summary!$B$20))</f>
        <v>0</v>
      </c>
      <c r="G1257" s="4">
        <f>IF(E1257&lt;=0,0,E1257*Summary!$B$7/Summary!$B$10)</f>
        <v>0</v>
      </c>
      <c r="H1257" s="5">
        <f t="shared" si="115"/>
        <v>0</v>
      </c>
      <c r="I1257" s="5">
        <f t="shared" si="116"/>
        <v>0</v>
      </c>
    </row>
    <row r="1258" spans="1:9" x14ac:dyDescent="0.25">
      <c r="A1258">
        <v>1254</v>
      </c>
      <c r="B1258">
        <f t="shared" si="117"/>
        <v>0</v>
      </c>
      <c r="C1258" s="5">
        <f t="shared" si="114"/>
        <v>0</v>
      </c>
      <c r="D1258" s="5">
        <f t="shared" si="119"/>
        <v>0</v>
      </c>
      <c r="E1258" s="4">
        <f t="shared" si="118"/>
        <v>0</v>
      </c>
      <c r="F1258" s="5">
        <f>IF(C1258=0,0,IF(I1257+G1258&lt;=Summary!$B$20,'Loan Sch - No Offset'!I1257+G1258,Summary!$B$20))</f>
        <v>0</v>
      </c>
      <c r="G1258" s="4">
        <f>IF(E1258&lt;=0,0,E1258*Summary!$B$7/Summary!$B$10)</f>
        <v>0</v>
      </c>
      <c r="H1258" s="5">
        <f t="shared" si="115"/>
        <v>0</v>
      </c>
      <c r="I1258" s="5">
        <f t="shared" si="116"/>
        <v>0</v>
      </c>
    </row>
    <row r="1259" spans="1:9" x14ac:dyDescent="0.25">
      <c r="A1259">
        <v>1255</v>
      </c>
      <c r="B1259">
        <f t="shared" si="117"/>
        <v>0</v>
      </c>
      <c r="C1259" s="5">
        <f t="shared" si="114"/>
        <v>0</v>
      </c>
      <c r="D1259" s="5">
        <f t="shared" si="119"/>
        <v>0</v>
      </c>
      <c r="E1259" s="4">
        <f t="shared" si="118"/>
        <v>0</v>
      </c>
      <c r="F1259" s="5">
        <f>IF(C1259=0,0,IF(I1258+G1259&lt;=Summary!$B$20,'Loan Sch - No Offset'!I1258+G1259,Summary!$B$20))</f>
        <v>0</v>
      </c>
      <c r="G1259" s="4">
        <f>IF(E1259&lt;=0,0,E1259*Summary!$B$7/Summary!$B$10)</f>
        <v>0</v>
      </c>
      <c r="H1259" s="5">
        <f t="shared" si="115"/>
        <v>0</v>
      </c>
      <c r="I1259" s="5">
        <f t="shared" si="116"/>
        <v>0</v>
      </c>
    </row>
    <row r="1260" spans="1:9" x14ac:dyDescent="0.25">
      <c r="A1260">
        <v>1256</v>
      </c>
      <c r="B1260">
        <f t="shared" si="117"/>
        <v>0</v>
      </c>
      <c r="C1260" s="5">
        <f t="shared" si="114"/>
        <v>0</v>
      </c>
      <c r="D1260" s="5">
        <f t="shared" si="119"/>
        <v>0</v>
      </c>
      <c r="E1260" s="4">
        <f t="shared" si="118"/>
        <v>0</v>
      </c>
      <c r="F1260" s="5">
        <f>IF(C1260=0,0,IF(I1259+G1260&lt;=Summary!$B$20,'Loan Sch - No Offset'!I1259+G1260,Summary!$B$20))</f>
        <v>0</v>
      </c>
      <c r="G1260" s="4">
        <f>IF(E1260&lt;=0,0,E1260*Summary!$B$7/Summary!$B$10)</f>
        <v>0</v>
      </c>
      <c r="H1260" s="5">
        <f t="shared" si="115"/>
        <v>0</v>
      </c>
      <c r="I1260" s="5">
        <f t="shared" si="116"/>
        <v>0</v>
      </c>
    </row>
    <row r="1261" spans="1:9" x14ac:dyDescent="0.25">
      <c r="A1261">
        <v>1257</v>
      </c>
      <c r="B1261">
        <f t="shared" si="117"/>
        <v>0</v>
      </c>
      <c r="C1261" s="5">
        <f t="shared" si="114"/>
        <v>0</v>
      </c>
      <c r="D1261" s="5">
        <f t="shared" si="119"/>
        <v>0</v>
      </c>
      <c r="E1261" s="4">
        <f t="shared" si="118"/>
        <v>0</v>
      </c>
      <c r="F1261" s="5">
        <f>IF(C1261=0,0,IF(I1260+G1261&lt;=Summary!$B$20,'Loan Sch - No Offset'!I1260+G1261,Summary!$B$20))</f>
        <v>0</v>
      </c>
      <c r="G1261" s="4">
        <f>IF(E1261&lt;=0,0,E1261*Summary!$B$7/Summary!$B$10)</f>
        <v>0</v>
      </c>
      <c r="H1261" s="5">
        <f t="shared" si="115"/>
        <v>0</v>
      </c>
      <c r="I1261" s="5">
        <f t="shared" si="116"/>
        <v>0</v>
      </c>
    </row>
    <row r="1262" spans="1:9" x14ac:dyDescent="0.25">
      <c r="A1262">
        <v>1258</v>
      </c>
      <c r="B1262">
        <f t="shared" si="117"/>
        <v>0</v>
      </c>
      <c r="C1262" s="5">
        <f t="shared" si="114"/>
        <v>0</v>
      </c>
      <c r="D1262" s="5">
        <f t="shared" si="119"/>
        <v>0</v>
      </c>
      <c r="E1262" s="4">
        <f t="shared" si="118"/>
        <v>0</v>
      </c>
      <c r="F1262" s="5">
        <f>IF(C1262=0,0,IF(I1261+G1262&lt;=Summary!$B$20,'Loan Sch - No Offset'!I1261+G1262,Summary!$B$20))</f>
        <v>0</v>
      </c>
      <c r="G1262" s="4">
        <f>IF(E1262&lt;=0,0,E1262*Summary!$B$7/Summary!$B$10)</f>
        <v>0</v>
      </c>
      <c r="H1262" s="5">
        <f t="shared" si="115"/>
        <v>0</v>
      </c>
      <c r="I1262" s="5">
        <f t="shared" si="116"/>
        <v>0</v>
      </c>
    </row>
    <row r="1263" spans="1:9" x14ac:dyDescent="0.25">
      <c r="A1263">
        <v>1259</v>
      </c>
      <c r="B1263">
        <f t="shared" si="117"/>
        <v>0</v>
      </c>
      <c r="C1263" s="5">
        <f t="shared" si="114"/>
        <v>0</v>
      </c>
      <c r="D1263" s="5">
        <f t="shared" si="119"/>
        <v>0</v>
      </c>
      <c r="E1263" s="4">
        <f t="shared" si="118"/>
        <v>0</v>
      </c>
      <c r="F1263" s="5">
        <f>IF(C1263=0,0,IF(I1262+G1263&lt;=Summary!$B$20,'Loan Sch - No Offset'!I1262+G1263,Summary!$B$20))</f>
        <v>0</v>
      </c>
      <c r="G1263" s="4">
        <f>IF(E1263&lt;=0,0,E1263*Summary!$B$7/Summary!$B$10)</f>
        <v>0</v>
      </c>
      <c r="H1263" s="5">
        <f t="shared" si="115"/>
        <v>0</v>
      </c>
      <c r="I1263" s="5">
        <f t="shared" si="116"/>
        <v>0</v>
      </c>
    </row>
    <row r="1264" spans="1:9" x14ac:dyDescent="0.25">
      <c r="A1264">
        <v>1260</v>
      </c>
      <c r="B1264">
        <f t="shared" si="117"/>
        <v>0</v>
      </c>
      <c r="C1264" s="5">
        <f t="shared" si="114"/>
        <v>0</v>
      </c>
      <c r="D1264" s="5">
        <f t="shared" si="119"/>
        <v>0</v>
      </c>
      <c r="E1264" s="4">
        <f t="shared" si="118"/>
        <v>0</v>
      </c>
      <c r="F1264" s="5">
        <f>IF(C1264=0,0,IF(I1263+G1264&lt;=Summary!$B$20,'Loan Sch - No Offset'!I1263+G1264,Summary!$B$20))</f>
        <v>0</v>
      </c>
      <c r="G1264" s="4">
        <f>IF(E1264&lt;=0,0,E1264*Summary!$B$7/Summary!$B$10)</f>
        <v>0</v>
      </c>
      <c r="H1264" s="5">
        <f t="shared" si="115"/>
        <v>0</v>
      </c>
      <c r="I1264" s="5">
        <f t="shared" si="116"/>
        <v>0</v>
      </c>
    </row>
    <row r="1265" spans="1:9" x14ac:dyDescent="0.25">
      <c r="A1265">
        <v>1261</v>
      </c>
      <c r="B1265">
        <f t="shared" si="117"/>
        <v>0</v>
      </c>
      <c r="C1265" s="5">
        <f t="shared" si="114"/>
        <v>0</v>
      </c>
      <c r="D1265" s="5">
        <f t="shared" si="119"/>
        <v>0</v>
      </c>
      <c r="E1265" s="4">
        <f t="shared" si="118"/>
        <v>0</v>
      </c>
      <c r="F1265" s="5">
        <f>IF(C1265=0,0,IF(I1264+G1265&lt;=Summary!$B$20,'Loan Sch - No Offset'!I1264+G1265,Summary!$B$20))</f>
        <v>0</v>
      </c>
      <c r="G1265" s="4">
        <f>IF(E1265&lt;=0,0,E1265*Summary!$B$7/Summary!$B$10)</f>
        <v>0</v>
      </c>
      <c r="H1265" s="5">
        <f t="shared" si="115"/>
        <v>0</v>
      </c>
      <c r="I1265" s="5">
        <f t="shared" si="116"/>
        <v>0</v>
      </c>
    </row>
    <row r="1266" spans="1:9" x14ac:dyDescent="0.25">
      <c r="A1266">
        <v>1262</v>
      </c>
      <c r="B1266">
        <f t="shared" si="117"/>
        <v>0</v>
      </c>
      <c r="C1266" s="5">
        <f t="shared" si="114"/>
        <v>0</v>
      </c>
      <c r="D1266" s="5">
        <f t="shared" si="119"/>
        <v>0</v>
      </c>
      <c r="E1266" s="4">
        <f t="shared" si="118"/>
        <v>0</v>
      </c>
      <c r="F1266" s="5">
        <f>IF(C1266=0,0,IF(I1265+G1266&lt;=Summary!$B$20,'Loan Sch - No Offset'!I1265+G1266,Summary!$B$20))</f>
        <v>0</v>
      </c>
      <c r="G1266" s="4">
        <f>IF(E1266&lt;=0,0,E1266*Summary!$B$7/Summary!$B$10)</f>
        <v>0</v>
      </c>
      <c r="H1266" s="5">
        <f t="shared" si="115"/>
        <v>0</v>
      </c>
      <c r="I1266" s="5">
        <f t="shared" si="116"/>
        <v>0</v>
      </c>
    </row>
    <row r="1267" spans="1:9" x14ac:dyDescent="0.25">
      <c r="A1267">
        <v>1263</v>
      </c>
      <c r="B1267">
        <f t="shared" si="117"/>
        <v>0</v>
      </c>
      <c r="C1267" s="5">
        <f t="shared" si="114"/>
        <v>0</v>
      </c>
      <c r="D1267" s="5">
        <f t="shared" si="119"/>
        <v>0</v>
      </c>
      <c r="E1267" s="4">
        <f t="shared" si="118"/>
        <v>0</v>
      </c>
      <c r="F1267" s="5">
        <f>IF(C1267=0,0,IF(I1266+G1267&lt;=Summary!$B$20,'Loan Sch - No Offset'!I1266+G1267,Summary!$B$20))</f>
        <v>0</v>
      </c>
      <c r="G1267" s="4">
        <f>IF(E1267&lt;=0,0,E1267*Summary!$B$7/Summary!$B$10)</f>
        <v>0</v>
      </c>
      <c r="H1267" s="5">
        <f t="shared" si="115"/>
        <v>0</v>
      </c>
      <c r="I1267" s="5">
        <f t="shared" si="116"/>
        <v>0</v>
      </c>
    </row>
    <row r="1268" spans="1:9" x14ac:dyDescent="0.25">
      <c r="A1268">
        <v>1264</v>
      </c>
      <c r="B1268">
        <f t="shared" si="117"/>
        <v>0</v>
      </c>
      <c r="C1268" s="5">
        <f t="shared" si="114"/>
        <v>0</v>
      </c>
      <c r="D1268" s="5">
        <f t="shared" si="119"/>
        <v>0</v>
      </c>
      <c r="E1268" s="4">
        <f t="shared" si="118"/>
        <v>0</v>
      </c>
      <c r="F1268" s="5">
        <f>IF(C1268=0,0,IF(I1267+G1268&lt;=Summary!$B$20,'Loan Sch - No Offset'!I1267+G1268,Summary!$B$20))</f>
        <v>0</v>
      </c>
      <c r="G1268" s="4">
        <f>IF(E1268&lt;=0,0,E1268*Summary!$B$7/Summary!$B$10)</f>
        <v>0</v>
      </c>
      <c r="H1268" s="5">
        <f t="shared" si="115"/>
        <v>0</v>
      </c>
      <c r="I1268" s="5">
        <f t="shared" si="116"/>
        <v>0</v>
      </c>
    </row>
    <row r="1269" spans="1:9" x14ac:dyDescent="0.25">
      <c r="A1269">
        <v>1265</v>
      </c>
      <c r="B1269">
        <f t="shared" si="117"/>
        <v>0</v>
      </c>
      <c r="C1269" s="5">
        <f t="shared" ref="C1269:C1332" si="120">I1268</f>
        <v>0</v>
      </c>
      <c r="D1269" s="5">
        <f t="shared" si="119"/>
        <v>0</v>
      </c>
      <c r="E1269" s="4">
        <f t="shared" si="118"/>
        <v>0</v>
      </c>
      <c r="F1269" s="5">
        <f>IF(C1269=0,0,IF(I1268+G1269&lt;=Summary!$B$20,'Loan Sch - No Offset'!I1268+G1269,Summary!$B$20))</f>
        <v>0</v>
      </c>
      <c r="G1269" s="4">
        <f>IF(E1269&lt;=0,0,E1269*Summary!$B$7/Summary!$B$10)</f>
        <v>0</v>
      </c>
      <c r="H1269" s="5">
        <f t="shared" ref="H1269:H1332" si="121">F1269-G1269</f>
        <v>0</v>
      </c>
      <c r="I1269" s="5">
        <f t="shared" ref="I1269:I1332" si="122">IF(ROUND(C1269-H1269,0)=0,0,C1269-H1269)</f>
        <v>0</v>
      </c>
    </row>
    <row r="1270" spans="1:9" x14ac:dyDescent="0.25">
      <c r="A1270">
        <v>1266</v>
      </c>
      <c r="B1270">
        <f t="shared" si="117"/>
        <v>0</v>
      </c>
      <c r="C1270" s="5">
        <f t="shared" si="120"/>
        <v>0</v>
      </c>
      <c r="D1270" s="5">
        <f t="shared" si="119"/>
        <v>0</v>
      </c>
      <c r="E1270" s="4">
        <f t="shared" si="118"/>
        <v>0</v>
      </c>
      <c r="F1270" s="5">
        <f>IF(C1270=0,0,IF(I1269+G1270&lt;=Summary!$B$20,'Loan Sch - No Offset'!I1269+G1270,Summary!$B$20))</f>
        <v>0</v>
      </c>
      <c r="G1270" s="4">
        <f>IF(E1270&lt;=0,0,E1270*Summary!$B$7/Summary!$B$10)</f>
        <v>0</v>
      </c>
      <c r="H1270" s="5">
        <f t="shared" si="121"/>
        <v>0</v>
      </c>
      <c r="I1270" s="5">
        <f t="shared" si="122"/>
        <v>0</v>
      </c>
    </row>
    <row r="1271" spans="1:9" x14ac:dyDescent="0.25">
      <c r="A1271">
        <v>1267</v>
      </c>
      <c r="B1271">
        <f t="shared" si="117"/>
        <v>0</v>
      </c>
      <c r="C1271" s="5">
        <f t="shared" si="120"/>
        <v>0</v>
      </c>
      <c r="D1271" s="5">
        <f t="shared" si="119"/>
        <v>0</v>
      </c>
      <c r="E1271" s="4">
        <f t="shared" si="118"/>
        <v>0</v>
      </c>
      <c r="F1271" s="5">
        <f>IF(C1271=0,0,IF(I1270+G1271&lt;=Summary!$B$20,'Loan Sch - No Offset'!I1270+G1271,Summary!$B$20))</f>
        <v>0</v>
      </c>
      <c r="G1271" s="4">
        <f>IF(E1271&lt;=0,0,E1271*Summary!$B$7/Summary!$B$10)</f>
        <v>0</v>
      </c>
      <c r="H1271" s="5">
        <f t="shared" si="121"/>
        <v>0</v>
      </c>
      <c r="I1271" s="5">
        <f t="shared" si="122"/>
        <v>0</v>
      </c>
    </row>
    <row r="1272" spans="1:9" x14ac:dyDescent="0.25">
      <c r="A1272">
        <v>1268</v>
      </c>
      <c r="B1272">
        <f t="shared" si="117"/>
        <v>0</v>
      </c>
      <c r="C1272" s="5">
        <f t="shared" si="120"/>
        <v>0</v>
      </c>
      <c r="D1272" s="5">
        <f t="shared" si="119"/>
        <v>0</v>
      </c>
      <c r="E1272" s="4">
        <f t="shared" si="118"/>
        <v>0</v>
      </c>
      <c r="F1272" s="5">
        <f>IF(C1272=0,0,IF(I1271+G1272&lt;=Summary!$B$20,'Loan Sch - No Offset'!I1271+G1272,Summary!$B$20))</f>
        <v>0</v>
      </c>
      <c r="G1272" s="4">
        <f>IF(E1272&lt;=0,0,E1272*Summary!$B$7/Summary!$B$10)</f>
        <v>0</v>
      </c>
      <c r="H1272" s="5">
        <f t="shared" si="121"/>
        <v>0</v>
      </c>
      <c r="I1272" s="5">
        <f t="shared" si="122"/>
        <v>0</v>
      </c>
    </row>
    <row r="1273" spans="1:9" x14ac:dyDescent="0.25">
      <c r="A1273">
        <v>1269</v>
      </c>
      <c r="B1273">
        <f t="shared" si="117"/>
        <v>0</v>
      </c>
      <c r="C1273" s="5">
        <f t="shared" si="120"/>
        <v>0</v>
      </c>
      <c r="D1273" s="5">
        <f t="shared" si="119"/>
        <v>0</v>
      </c>
      <c r="E1273" s="4">
        <f t="shared" si="118"/>
        <v>0</v>
      </c>
      <c r="F1273" s="5">
        <f>IF(C1273=0,0,IF(I1272+G1273&lt;=Summary!$B$20,'Loan Sch - No Offset'!I1272+G1273,Summary!$B$20))</f>
        <v>0</v>
      </c>
      <c r="G1273" s="4">
        <f>IF(E1273&lt;=0,0,E1273*Summary!$B$7/Summary!$B$10)</f>
        <v>0</v>
      </c>
      <c r="H1273" s="5">
        <f t="shared" si="121"/>
        <v>0</v>
      </c>
      <c r="I1273" s="5">
        <f t="shared" si="122"/>
        <v>0</v>
      </c>
    </row>
    <row r="1274" spans="1:9" x14ac:dyDescent="0.25">
      <c r="A1274">
        <v>1270</v>
      </c>
      <c r="B1274">
        <f t="shared" si="117"/>
        <v>0</v>
      </c>
      <c r="C1274" s="5">
        <f t="shared" si="120"/>
        <v>0</v>
      </c>
      <c r="D1274" s="5">
        <f t="shared" si="119"/>
        <v>0</v>
      </c>
      <c r="E1274" s="4">
        <f t="shared" si="118"/>
        <v>0</v>
      </c>
      <c r="F1274" s="5">
        <f>IF(C1274=0,0,IF(I1273+G1274&lt;=Summary!$B$20,'Loan Sch - No Offset'!I1273+G1274,Summary!$B$20))</f>
        <v>0</v>
      </c>
      <c r="G1274" s="4">
        <f>IF(E1274&lt;=0,0,E1274*Summary!$B$7/Summary!$B$10)</f>
        <v>0</v>
      </c>
      <c r="H1274" s="5">
        <f t="shared" si="121"/>
        <v>0</v>
      </c>
      <c r="I1274" s="5">
        <f t="shared" si="122"/>
        <v>0</v>
      </c>
    </row>
    <row r="1275" spans="1:9" x14ac:dyDescent="0.25">
      <c r="A1275">
        <v>1271</v>
      </c>
      <c r="B1275">
        <f t="shared" si="117"/>
        <v>0</v>
      </c>
      <c r="C1275" s="5">
        <f t="shared" si="120"/>
        <v>0</v>
      </c>
      <c r="D1275" s="5">
        <f t="shared" si="119"/>
        <v>0</v>
      </c>
      <c r="E1275" s="4">
        <f t="shared" si="118"/>
        <v>0</v>
      </c>
      <c r="F1275" s="5">
        <f>IF(C1275=0,0,IF(I1274+G1275&lt;=Summary!$B$20,'Loan Sch - No Offset'!I1274+G1275,Summary!$B$20))</f>
        <v>0</v>
      </c>
      <c r="G1275" s="4">
        <f>IF(E1275&lt;=0,0,E1275*Summary!$B$7/Summary!$B$10)</f>
        <v>0</v>
      </c>
      <c r="H1275" s="5">
        <f t="shared" si="121"/>
        <v>0</v>
      </c>
      <c r="I1275" s="5">
        <f t="shared" si="122"/>
        <v>0</v>
      </c>
    </row>
    <row r="1276" spans="1:9" x14ac:dyDescent="0.25">
      <c r="A1276">
        <v>1272</v>
      </c>
      <c r="B1276">
        <f t="shared" si="117"/>
        <v>0</v>
      </c>
      <c r="C1276" s="5">
        <f t="shared" si="120"/>
        <v>0</v>
      </c>
      <c r="D1276" s="5">
        <f t="shared" si="119"/>
        <v>0</v>
      </c>
      <c r="E1276" s="4">
        <f t="shared" si="118"/>
        <v>0</v>
      </c>
      <c r="F1276" s="5">
        <f>IF(C1276=0,0,IF(I1275+G1276&lt;=Summary!$B$20,'Loan Sch - No Offset'!I1275+G1276,Summary!$B$20))</f>
        <v>0</v>
      </c>
      <c r="G1276" s="4">
        <f>IF(E1276&lt;=0,0,E1276*Summary!$B$7/Summary!$B$10)</f>
        <v>0</v>
      </c>
      <c r="H1276" s="5">
        <f t="shared" si="121"/>
        <v>0</v>
      </c>
      <c r="I1276" s="5">
        <f t="shared" si="122"/>
        <v>0</v>
      </c>
    </row>
    <row r="1277" spans="1:9" x14ac:dyDescent="0.25">
      <c r="A1277">
        <v>1273</v>
      </c>
      <c r="B1277">
        <f t="shared" si="117"/>
        <v>0</v>
      </c>
      <c r="C1277" s="5">
        <f t="shared" si="120"/>
        <v>0</v>
      </c>
      <c r="D1277" s="5">
        <f t="shared" si="119"/>
        <v>0</v>
      </c>
      <c r="E1277" s="4">
        <f t="shared" si="118"/>
        <v>0</v>
      </c>
      <c r="F1277" s="5">
        <f>IF(C1277=0,0,IF(I1276+G1277&lt;=Summary!$B$20,'Loan Sch - No Offset'!I1276+G1277,Summary!$B$20))</f>
        <v>0</v>
      </c>
      <c r="G1277" s="4">
        <f>IF(E1277&lt;=0,0,E1277*Summary!$B$7/Summary!$B$10)</f>
        <v>0</v>
      </c>
      <c r="H1277" s="5">
        <f t="shared" si="121"/>
        <v>0</v>
      </c>
      <c r="I1277" s="5">
        <f t="shared" si="122"/>
        <v>0</v>
      </c>
    </row>
    <row r="1278" spans="1:9" x14ac:dyDescent="0.25">
      <c r="A1278">
        <v>1274</v>
      </c>
      <c r="B1278">
        <f t="shared" si="117"/>
        <v>0</v>
      </c>
      <c r="C1278" s="5">
        <f t="shared" si="120"/>
        <v>0</v>
      </c>
      <c r="D1278" s="5">
        <f t="shared" si="119"/>
        <v>0</v>
      </c>
      <c r="E1278" s="4">
        <f t="shared" si="118"/>
        <v>0</v>
      </c>
      <c r="F1278" s="5">
        <f>IF(C1278=0,0,IF(I1277+G1278&lt;=Summary!$B$20,'Loan Sch - No Offset'!I1277+G1278,Summary!$B$20))</f>
        <v>0</v>
      </c>
      <c r="G1278" s="4">
        <f>IF(E1278&lt;=0,0,E1278*Summary!$B$7/Summary!$B$10)</f>
        <v>0</v>
      </c>
      <c r="H1278" s="5">
        <f t="shared" si="121"/>
        <v>0</v>
      </c>
      <c r="I1278" s="5">
        <f t="shared" si="122"/>
        <v>0</v>
      </c>
    </row>
    <row r="1279" spans="1:9" x14ac:dyDescent="0.25">
      <c r="A1279">
        <v>1275</v>
      </c>
      <c r="B1279">
        <f t="shared" si="117"/>
        <v>0</v>
      </c>
      <c r="C1279" s="5">
        <f t="shared" si="120"/>
        <v>0</v>
      </c>
      <c r="D1279" s="5">
        <f t="shared" si="119"/>
        <v>0</v>
      </c>
      <c r="E1279" s="4">
        <f t="shared" si="118"/>
        <v>0</v>
      </c>
      <c r="F1279" s="5">
        <f>IF(C1279=0,0,IF(I1278+G1279&lt;=Summary!$B$20,'Loan Sch - No Offset'!I1278+G1279,Summary!$B$20))</f>
        <v>0</v>
      </c>
      <c r="G1279" s="4">
        <f>IF(E1279&lt;=0,0,E1279*Summary!$B$7/Summary!$B$10)</f>
        <v>0</v>
      </c>
      <c r="H1279" s="5">
        <f t="shared" si="121"/>
        <v>0</v>
      </c>
      <c r="I1279" s="5">
        <f t="shared" si="122"/>
        <v>0</v>
      </c>
    </row>
    <row r="1280" spans="1:9" x14ac:dyDescent="0.25">
      <c r="A1280">
        <v>1276</v>
      </c>
      <c r="B1280">
        <f t="shared" si="117"/>
        <v>0</v>
      </c>
      <c r="C1280" s="5">
        <f t="shared" si="120"/>
        <v>0</v>
      </c>
      <c r="D1280" s="5">
        <f t="shared" si="119"/>
        <v>0</v>
      </c>
      <c r="E1280" s="4">
        <f t="shared" si="118"/>
        <v>0</v>
      </c>
      <c r="F1280" s="5">
        <f>IF(C1280=0,0,IF(I1279+G1280&lt;=Summary!$B$20,'Loan Sch - No Offset'!I1279+G1280,Summary!$B$20))</f>
        <v>0</v>
      </c>
      <c r="G1280" s="4">
        <f>IF(E1280&lt;=0,0,E1280*Summary!$B$7/Summary!$B$10)</f>
        <v>0</v>
      </c>
      <c r="H1280" s="5">
        <f t="shared" si="121"/>
        <v>0</v>
      </c>
      <c r="I1280" s="5">
        <f t="shared" si="122"/>
        <v>0</v>
      </c>
    </row>
    <row r="1281" spans="1:9" x14ac:dyDescent="0.25">
      <c r="A1281">
        <v>1277</v>
      </c>
      <c r="B1281">
        <f t="shared" si="117"/>
        <v>0</v>
      </c>
      <c r="C1281" s="5">
        <f t="shared" si="120"/>
        <v>0</v>
      </c>
      <c r="D1281" s="5">
        <f t="shared" si="119"/>
        <v>0</v>
      </c>
      <c r="E1281" s="4">
        <f t="shared" si="118"/>
        <v>0</v>
      </c>
      <c r="F1281" s="5">
        <f>IF(C1281=0,0,IF(I1280+G1281&lt;=Summary!$B$20,'Loan Sch - No Offset'!I1280+G1281,Summary!$B$20))</f>
        <v>0</v>
      </c>
      <c r="G1281" s="4">
        <f>IF(E1281&lt;=0,0,E1281*Summary!$B$7/Summary!$B$10)</f>
        <v>0</v>
      </c>
      <c r="H1281" s="5">
        <f t="shared" si="121"/>
        <v>0</v>
      </c>
      <c r="I1281" s="5">
        <f t="shared" si="122"/>
        <v>0</v>
      </c>
    </row>
    <row r="1282" spans="1:9" x14ac:dyDescent="0.25">
      <c r="A1282">
        <v>1278</v>
      </c>
      <c r="B1282">
        <f t="shared" si="117"/>
        <v>0</v>
      </c>
      <c r="C1282" s="5">
        <f t="shared" si="120"/>
        <v>0</v>
      </c>
      <c r="D1282" s="5">
        <f t="shared" si="119"/>
        <v>0</v>
      </c>
      <c r="E1282" s="4">
        <f t="shared" si="118"/>
        <v>0</v>
      </c>
      <c r="F1282" s="5">
        <f>IF(C1282=0,0,IF(I1281+G1282&lt;=Summary!$B$20,'Loan Sch - No Offset'!I1281+G1282,Summary!$B$20))</f>
        <v>0</v>
      </c>
      <c r="G1282" s="4">
        <f>IF(E1282&lt;=0,0,E1282*Summary!$B$7/Summary!$B$10)</f>
        <v>0</v>
      </c>
      <c r="H1282" s="5">
        <f t="shared" si="121"/>
        <v>0</v>
      </c>
      <c r="I1282" s="5">
        <f t="shared" si="122"/>
        <v>0</v>
      </c>
    </row>
    <row r="1283" spans="1:9" x14ac:dyDescent="0.25">
      <c r="A1283">
        <v>1279</v>
      </c>
      <c r="B1283">
        <f t="shared" si="117"/>
        <v>0</v>
      </c>
      <c r="C1283" s="5">
        <f t="shared" si="120"/>
        <v>0</v>
      </c>
      <c r="D1283" s="5">
        <f t="shared" si="119"/>
        <v>0</v>
      </c>
      <c r="E1283" s="4">
        <f t="shared" si="118"/>
        <v>0</v>
      </c>
      <c r="F1283" s="5">
        <f>IF(C1283=0,0,IF(I1282+G1283&lt;=Summary!$B$20,'Loan Sch - No Offset'!I1282+G1283,Summary!$B$20))</f>
        <v>0</v>
      </c>
      <c r="G1283" s="4">
        <f>IF(E1283&lt;=0,0,E1283*Summary!$B$7/Summary!$B$10)</f>
        <v>0</v>
      </c>
      <c r="H1283" s="5">
        <f t="shared" si="121"/>
        <v>0</v>
      </c>
      <c r="I1283" s="5">
        <f t="shared" si="122"/>
        <v>0</v>
      </c>
    </row>
    <row r="1284" spans="1:9" x14ac:dyDescent="0.25">
      <c r="A1284">
        <v>1280</v>
      </c>
      <c r="B1284">
        <f t="shared" si="117"/>
        <v>0</v>
      </c>
      <c r="C1284" s="5">
        <f t="shared" si="120"/>
        <v>0</v>
      </c>
      <c r="D1284" s="5">
        <f t="shared" si="119"/>
        <v>0</v>
      </c>
      <c r="E1284" s="4">
        <f t="shared" si="118"/>
        <v>0</v>
      </c>
      <c r="F1284" s="5">
        <f>IF(C1284=0,0,IF(I1283+G1284&lt;=Summary!$B$20,'Loan Sch - No Offset'!I1283+G1284,Summary!$B$20))</f>
        <v>0</v>
      </c>
      <c r="G1284" s="4">
        <f>IF(E1284&lt;=0,0,E1284*Summary!$B$7/Summary!$B$10)</f>
        <v>0</v>
      </c>
      <c r="H1284" s="5">
        <f t="shared" si="121"/>
        <v>0</v>
      </c>
      <c r="I1284" s="5">
        <f t="shared" si="122"/>
        <v>0</v>
      </c>
    </row>
    <row r="1285" spans="1:9" x14ac:dyDescent="0.25">
      <c r="A1285">
        <v>1281</v>
      </c>
      <c r="B1285">
        <f t="shared" si="117"/>
        <v>0</v>
      </c>
      <c r="C1285" s="5">
        <f t="shared" si="120"/>
        <v>0</v>
      </c>
      <c r="D1285" s="5">
        <f t="shared" si="119"/>
        <v>0</v>
      </c>
      <c r="E1285" s="4">
        <f t="shared" si="118"/>
        <v>0</v>
      </c>
      <c r="F1285" s="5">
        <f>IF(C1285=0,0,IF(I1284+G1285&lt;=Summary!$B$20,'Loan Sch - No Offset'!I1284+G1285,Summary!$B$20))</f>
        <v>0</v>
      </c>
      <c r="G1285" s="4">
        <f>IF(E1285&lt;=0,0,E1285*Summary!$B$7/Summary!$B$10)</f>
        <v>0</v>
      </c>
      <c r="H1285" s="5">
        <f t="shared" si="121"/>
        <v>0</v>
      </c>
      <c r="I1285" s="5">
        <f t="shared" si="122"/>
        <v>0</v>
      </c>
    </row>
    <row r="1286" spans="1:9" x14ac:dyDescent="0.25">
      <c r="A1286">
        <v>1282</v>
      </c>
      <c r="B1286">
        <f t="shared" ref="B1286:B1349" si="123">IF(C1286=0,0,A1286)</f>
        <v>0</v>
      </c>
      <c r="C1286" s="5">
        <f t="shared" si="120"/>
        <v>0</v>
      </c>
      <c r="D1286" s="5">
        <f t="shared" si="119"/>
        <v>0</v>
      </c>
      <c r="E1286" s="4">
        <f t="shared" ref="E1286:E1349" si="124">C1286-D1286</f>
        <v>0</v>
      </c>
      <c r="F1286" s="5">
        <f>IF(C1286=0,0,IF(I1285+G1286&lt;=Summary!$B$20,'Loan Sch - No Offset'!I1285+G1286,Summary!$B$20))</f>
        <v>0</v>
      </c>
      <c r="G1286" s="4">
        <f>IF(E1286&lt;=0,0,E1286*Summary!$B$7/Summary!$B$10)</f>
        <v>0</v>
      </c>
      <c r="H1286" s="5">
        <f t="shared" si="121"/>
        <v>0</v>
      </c>
      <c r="I1286" s="5">
        <f t="shared" si="122"/>
        <v>0</v>
      </c>
    </row>
    <row r="1287" spans="1:9" x14ac:dyDescent="0.25">
      <c r="A1287">
        <v>1283</v>
      </c>
      <c r="B1287">
        <f t="shared" si="123"/>
        <v>0</v>
      </c>
      <c r="C1287" s="5">
        <f t="shared" si="120"/>
        <v>0</v>
      </c>
      <c r="D1287" s="5">
        <f t="shared" ref="D1287:D1350" si="125">IF(C1287=0,0,D1286)</f>
        <v>0</v>
      </c>
      <c r="E1287" s="4">
        <f t="shared" si="124"/>
        <v>0</v>
      </c>
      <c r="F1287" s="5">
        <f>IF(C1287=0,0,IF(I1286+G1287&lt;=Summary!$B$20,'Loan Sch - No Offset'!I1286+G1287,Summary!$B$20))</f>
        <v>0</v>
      </c>
      <c r="G1287" s="4">
        <f>IF(E1287&lt;=0,0,E1287*Summary!$B$7/Summary!$B$10)</f>
        <v>0</v>
      </c>
      <c r="H1287" s="5">
        <f t="shared" si="121"/>
        <v>0</v>
      </c>
      <c r="I1287" s="5">
        <f t="shared" si="122"/>
        <v>0</v>
      </c>
    </row>
    <row r="1288" spans="1:9" x14ac:dyDescent="0.25">
      <c r="A1288">
        <v>1284</v>
      </c>
      <c r="B1288">
        <f t="shared" si="123"/>
        <v>0</v>
      </c>
      <c r="C1288" s="5">
        <f t="shared" si="120"/>
        <v>0</v>
      </c>
      <c r="D1288" s="5">
        <f t="shared" si="125"/>
        <v>0</v>
      </c>
      <c r="E1288" s="4">
        <f t="shared" si="124"/>
        <v>0</v>
      </c>
      <c r="F1288" s="5">
        <f>IF(C1288=0,0,IF(I1287+G1288&lt;=Summary!$B$20,'Loan Sch - No Offset'!I1287+G1288,Summary!$B$20))</f>
        <v>0</v>
      </c>
      <c r="G1288" s="4">
        <f>IF(E1288&lt;=0,0,E1288*Summary!$B$7/Summary!$B$10)</f>
        <v>0</v>
      </c>
      <c r="H1288" s="5">
        <f t="shared" si="121"/>
        <v>0</v>
      </c>
      <c r="I1288" s="5">
        <f t="shared" si="122"/>
        <v>0</v>
      </c>
    </row>
    <row r="1289" spans="1:9" x14ac:dyDescent="0.25">
      <c r="A1289">
        <v>1285</v>
      </c>
      <c r="B1289">
        <f t="shared" si="123"/>
        <v>0</v>
      </c>
      <c r="C1289" s="5">
        <f t="shared" si="120"/>
        <v>0</v>
      </c>
      <c r="D1289" s="5">
        <f t="shared" si="125"/>
        <v>0</v>
      </c>
      <c r="E1289" s="4">
        <f t="shared" si="124"/>
        <v>0</v>
      </c>
      <c r="F1289" s="5">
        <f>IF(C1289=0,0,IF(I1288+G1289&lt;=Summary!$B$20,'Loan Sch - No Offset'!I1288+G1289,Summary!$B$20))</f>
        <v>0</v>
      </c>
      <c r="G1289" s="4">
        <f>IF(E1289&lt;=0,0,E1289*Summary!$B$7/Summary!$B$10)</f>
        <v>0</v>
      </c>
      <c r="H1289" s="5">
        <f t="shared" si="121"/>
        <v>0</v>
      </c>
      <c r="I1289" s="5">
        <f t="shared" si="122"/>
        <v>0</v>
      </c>
    </row>
    <row r="1290" spans="1:9" x14ac:dyDescent="0.25">
      <c r="A1290">
        <v>1286</v>
      </c>
      <c r="B1290">
        <f t="shared" si="123"/>
        <v>0</v>
      </c>
      <c r="C1290" s="5">
        <f t="shared" si="120"/>
        <v>0</v>
      </c>
      <c r="D1290" s="5">
        <f t="shared" si="125"/>
        <v>0</v>
      </c>
      <c r="E1290" s="4">
        <f t="shared" si="124"/>
        <v>0</v>
      </c>
      <c r="F1290" s="5">
        <f>IF(C1290=0,0,IF(I1289+G1290&lt;=Summary!$B$20,'Loan Sch - No Offset'!I1289+G1290,Summary!$B$20))</f>
        <v>0</v>
      </c>
      <c r="G1290" s="4">
        <f>IF(E1290&lt;=0,0,E1290*Summary!$B$7/Summary!$B$10)</f>
        <v>0</v>
      </c>
      <c r="H1290" s="5">
        <f t="shared" si="121"/>
        <v>0</v>
      </c>
      <c r="I1290" s="5">
        <f t="shared" si="122"/>
        <v>0</v>
      </c>
    </row>
    <row r="1291" spans="1:9" x14ac:dyDescent="0.25">
      <c r="A1291">
        <v>1287</v>
      </c>
      <c r="B1291">
        <f t="shared" si="123"/>
        <v>0</v>
      </c>
      <c r="C1291" s="5">
        <f t="shared" si="120"/>
        <v>0</v>
      </c>
      <c r="D1291" s="5">
        <f t="shared" si="125"/>
        <v>0</v>
      </c>
      <c r="E1291" s="4">
        <f t="shared" si="124"/>
        <v>0</v>
      </c>
      <c r="F1291" s="5">
        <f>IF(C1291=0,0,IF(I1290+G1291&lt;=Summary!$B$20,'Loan Sch - No Offset'!I1290+G1291,Summary!$B$20))</f>
        <v>0</v>
      </c>
      <c r="G1291" s="4">
        <f>IF(E1291&lt;=0,0,E1291*Summary!$B$7/Summary!$B$10)</f>
        <v>0</v>
      </c>
      <c r="H1291" s="5">
        <f t="shared" si="121"/>
        <v>0</v>
      </c>
      <c r="I1291" s="5">
        <f t="shared" si="122"/>
        <v>0</v>
      </c>
    </row>
    <row r="1292" spans="1:9" x14ac:dyDescent="0.25">
      <c r="A1292">
        <v>1288</v>
      </c>
      <c r="B1292">
        <f t="shared" si="123"/>
        <v>0</v>
      </c>
      <c r="C1292" s="5">
        <f t="shared" si="120"/>
        <v>0</v>
      </c>
      <c r="D1292" s="5">
        <f t="shared" si="125"/>
        <v>0</v>
      </c>
      <c r="E1292" s="4">
        <f t="shared" si="124"/>
        <v>0</v>
      </c>
      <c r="F1292" s="5">
        <f>IF(C1292=0,0,IF(I1291+G1292&lt;=Summary!$B$20,'Loan Sch - No Offset'!I1291+G1292,Summary!$B$20))</f>
        <v>0</v>
      </c>
      <c r="G1292" s="4">
        <f>IF(E1292&lt;=0,0,E1292*Summary!$B$7/Summary!$B$10)</f>
        <v>0</v>
      </c>
      <c r="H1292" s="5">
        <f t="shared" si="121"/>
        <v>0</v>
      </c>
      <c r="I1292" s="5">
        <f t="shared" si="122"/>
        <v>0</v>
      </c>
    </row>
    <row r="1293" spans="1:9" x14ac:dyDescent="0.25">
      <c r="A1293">
        <v>1289</v>
      </c>
      <c r="B1293">
        <f t="shared" si="123"/>
        <v>0</v>
      </c>
      <c r="C1293" s="5">
        <f t="shared" si="120"/>
        <v>0</v>
      </c>
      <c r="D1293" s="5">
        <f t="shared" si="125"/>
        <v>0</v>
      </c>
      <c r="E1293" s="4">
        <f t="shared" si="124"/>
        <v>0</v>
      </c>
      <c r="F1293" s="5">
        <f>IF(C1293=0,0,IF(I1292+G1293&lt;=Summary!$B$20,'Loan Sch - No Offset'!I1292+G1293,Summary!$B$20))</f>
        <v>0</v>
      </c>
      <c r="G1293" s="4">
        <f>IF(E1293&lt;=0,0,E1293*Summary!$B$7/Summary!$B$10)</f>
        <v>0</v>
      </c>
      <c r="H1293" s="5">
        <f t="shared" si="121"/>
        <v>0</v>
      </c>
      <c r="I1293" s="5">
        <f t="shared" si="122"/>
        <v>0</v>
      </c>
    </row>
    <row r="1294" spans="1:9" x14ac:dyDescent="0.25">
      <c r="A1294">
        <v>1290</v>
      </c>
      <c r="B1294">
        <f t="shared" si="123"/>
        <v>0</v>
      </c>
      <c r="C1294" s="5">
        <f t="shared" si="120"/>
        <v>0</v>
      </c>
      <c r="D1294" s="5">
        <f t="shared" si="125"/>
        <v>0</v>
      </c>
      <c r="E1294" s="4">
        <f t="shared" si="124"/>
        <v>0</v>
      </c>
      <c r="F1294" s="5">
        <f>IF(C1294=0,0,IF(I1293+G1294&lt;=Summary!$B$20,'Loan Sch - No Offset'!I1293+G1294,Summary!$B$20))</f>
        <v>0</v>
      </c>
      <c r="G1294" s="4">
        <f>IF(E1294&lt;=0,0,E1294*Summary!$B$7/Summary!$B$10)</f>
        <v>0</v>
      </c>
      <c r="H1294" s="5">
        <f t="shared" si="121"/>
        <v>0</v>
      </c>
      <c r="I1294" s="5">
        <f t="shared" si="122"/>
        <v>0</v>
      </c>
    </row>
    <row r="1295" spans="1:9" x14ac:dyDescent="0.25">
      <c r="A1295">
        <v>1291</v>
      </c>
      <c r="B1295">
        <f t="shared" si="123"/>
        <v>0</v>
      </c>
      <c r="C1295" s="5">
        <f t="shared" si="120"/>
        <v>0</v>
      </c>
      <c r="D1295" s="5">
        <f t="shared" si="125"/>
        <v>0</v>
      </c>
      <c r="E1295" s="4">
        <f t="shared" si="124"/>
        <v>0</v>
      </c>
      <c r="F1295" s="5">
        <f>IF(C1295=0,0,IF(I1294+G1295&lt;=Summary!$B$20,'Loan Sch - No Offset'!I1294+G1295,Summary!$B$20))</f>
        <v>0</v>
      </c>
      <c r="G1295" s="4">
        <f>IF(E1295&lt;=0,0,E1295*Summary!$B$7/Summary!$B$10)</f>
        <v>0</v>
      </c>
      <c r="H1295" s="5">
        <f t="shared" si="121"/>
        <v>0</v>
      </c>
      <c r="I1295" s="5">
        <f t="shared" si="122"/>
        <v>0</v>
      </c>
    </row>
    <row r="1296" spans="1:9" x14ac:dyDescent="0.25">
      <c r="A1296">
        <v>1292</v>
      </c>
      <c r="B1296">
        <f t="shared" si="123"/>
        <v>0</v>
      </c>
      <c r="C1296" s="5">
        <f t="shared" si="120"/>
        <v>0</v>
      </c>
      <c r="D1296" s="5">
        <f t="shared" si="125"/>
        <v>0</v>
      </c>
      <c r="E1296" s="4">
        <f t="shared" si="124"/>
        <v>0</v>
      </c>
      <c r="F1296" s="5">
        <f>IF(C1296=0,0,IF(I1295+G1296&lt;=Summary!$B$20,'Loan Sch - No Offset'!I1295+G1296,Summary!$B$20))</f>
        <v>0</v>
      </c>
      <c r="G1296" s="4">
        <f>IF(E1296&lt;=0,0,E1296*Summary!$B$7/Summary!$B$10)</f>
        <v>0</v>
      </c>
      <c r="H1296" s="5">
        <f t="shared" si="121"/>
        <v>0</v>
      </c>
      <c r="I1296" s="5">
        <f t="shared" si="122"/>
        <v>0</v>
      </c>
    </row>
    <row r="1297" spans="1:9" x14ac:dyDescent="0.25">
      <c r="A1297">
        <v>1293</v>
      </c>
      <c r="B1297">
        <f t="shared" si="123"/>
        <v>0</v>
      </c>
      <c r="C1297" s="5">
        <f t="shared" si="120"/>
        <v>0</v>
      </c>
      <c r="D1297" s="5">
        <f t="shared" si="125"/>
        <v>0</v>
      </c>
      <c r="E1297" s="4">
        <f t="shared" si="124"/>
        <v>0</v>
      </c>
      <c r="F1297" s="5">
        <f>IF(C1297=0,0,IF(I1296+G1297&lt;=Summary!$B$20,'Loan Sch - No Offset'!I1296+G1297,Summary!$B$20))</f>
        <v>0</v>
      </c>
      <c r="G1297" s="4">
        <f>IF(E1297&lt;=0,0,E1297*Summary!$B$7/Summary!$B$10)</f>
        <v>0</v>
      </c>
      <c r="H1297" s="5">
        <f t="shared" si="121"/>
        <v>0</v>
      </c>
      <c r="I1297" s="5">
        <f t="shared" si="122"/>
        <v>0</v>
      </c>
    </row>
    <row r="1298" spans="1:9" x14ac:dyDescent="0.25">
      <c r="A1298">
        <v>1294</v>
      </c>
      <c r="B1298">
        <f t="shared" si="123"/>
        <v>0</v>
      </c>
      <c r="C1298" s="5">
        <f t="shared" si="120"/>
        <v>0</v>
      </c>
      <c r="D1298" s="5">
        <f t="shared" si="125"/>
        <v>0</v>
      </c>
      <c r="E1298" s="4">
        <f t="shared" si="124"/>
        <v>0</v>
      </c>
      <c r="F1298" s="5">
        <f>IF(C1298=0,0,IF(I1297+G1298&lt;=Summary!$B$20,'Loan Sch - No Offset'!I1297+G1298,Summary!$B$20))</f>
        <v>0</v>
      </c>
      <c r="G1298" s="4">
        <f>IF(E1298&lt;=0,0,E1298*Summary!$B$7/Summary!$B$10)</f>
        <v>0</v>
      </c>
      <c r="H1298" s="5">
        <f t="shared" si="121"/>
        <v>0</v>
      </c>
      <c r="I1298" s="5">
        <f t="shared" si="122"/>
        <v>0</v>
      </c>
    </row>
    <row r="1299" spans="1:9" x14ac:dyDescent="0.25">
      <c r="A1299">
        <v>1295</v>
      </c>
      <c r="B1299">
        <f t="shared" si="123"/>
        <v>0</v>
      </c>
      <c r="C1299" s="5">
        <f t="shared" si="120"/>
        <v>0</v>
      </c>
      <c r="D1299" s="5">
        <f t="shared" si="125"/>
        <v>0</v>
      </c>
      <c r="E1299" s="4">
        <f t="shared" si="124"/>
        <v>0</v>
      </c>
      <c r="F1299" s="5">
        <f>IF(C1299=0,0,IF(I1298+G1299&lt;=Summary!$B$20,'Loan Sch - No Offset'!I1298+G1299,Summary!$B$20))</f>
        <v>0</v>
      </c>
      <c r="G1299" s="4">
        <f>IF(E1299&lt;=0,0,E1299*Summary!$B$7/Summary!$B$10)</f>
        <v>0</v>
      </c>
      <c r="H1299" s="5">
        <f t="shared" si="121"/>
        <v>0</v>
      </c>
      <c r="I1299" s="5">
        <f t="shared" si="122"/>
        <v>0</v>
      </c>
    </row>
    <row r="1300" spans="1:9" x14ac:dyDescent="0.25">
      <c r="A1300">
        <v>1296</v>
      </c>
      <c r="B1300">
        <f t="shared" si="123"/>
        <v>0</v>
      </c>
      <c r="C1300" s="5">
        <f t="shared" si="120"/>
        <v>0</v>
      </c>
      <c r="D1300" s="5">
        <f t="shared" si="125"/>
        <v>0</v>
      </c>
      <c r="E1300" s="4">
        <f t="shared" si="124"/>
        <v>0</v>
      </c>
      <c r="F1300" s="5">
        <f>IF(C1300=0,0,IF(I1299+G1300&lt;=Summary!$B$20,'Loan Sch - No Offset'!I1299+G1300,Summary!$B$20))</f>
        <v>0</v>
      </c>
      <c r="G1300" s="4">
        <f>IF(E1300&lt;=0,0,E1300*Summary!$B$7/Summary!$B$10)</f>
        <v>0</v>
      </c>
      <c r="H1300" s="5">
        <f t="shared" si="121"/>
        <v>0</v>
      </c>
      <c r="I1300" s="5">
        <f t="shared" si="122"/>
        <v>0</v>
      </c>
    </row>
    <row r="1301" spans="1:9" x14ac:dyDescent="0.25">
      <c r="A1301">
        <v>1297</v>
      </c>
      <c r="B1301">
        <f t="shared" si="123"/>
        <v>0</v>
      </c>
      <c r="C1301" s="5">
        <f t="shared" si="120"/>
        <v>0</v>
      </c>
      <c r="D1301" s="5">
        <f t="shared" si="125"/>
        <v>0</v>
      </c>
      <c r="E1301" s="4">
        <f t="shared" si="124"/>
        <v>0</v>
      </c>
      <c r="F1301" s="5">
        <f>IF(C1301=0,0,IF(I1300+G1301&lt;=Summary!$B$20,'Loan Sch - No Offset'!I1300+G1301,Summary!$B$20))</f>
        <v>0</v>
      </c>
      <c r="G1301" s="4">
        <f>IF(E1301&lt;=0,0,E1301*Summary!$B$7/Summary!$B$10)</f>
        <v>0</v>
      </c>
      <c r="H1301" s="5">
        <f t="shared" si="121"/>
        <v>0</v>
      </c>
      <c r="I1301" s="5">
        <f t="shared" si="122"/>
        <v>0</v>
      </c>
    </row>
    <row r="1302" spans="1:9" x14ac:dyDescent="0.25">
      <c r="A1302">
        <v>1298</v>
      </c>
      <c r="B1302">
        <f t="shared" si="123"/>
        <v>0</v>
      </c>
      <c r="C1302" s="5">
        <f t="shared" si="120"/>
        <v>0</v>
      </c>
      <c r="D1302" s="5">
        <f t="shared" si="125"/>
        <v>0</v>
      </c>
      <c r="E1302" s="4">
        <f t="shared" si="124"/>
        <v>0</v>
      </c>
      <c r="F1302" s="5">
        <f>IF(C1302=0,0,IF(I1301+G1302&lt;=Summary!$B$20,'Loan Sch - No Offset'!I1301+G1302,Summary!$B$20))</f>
        <v>0</v>
      </c>
      <c r="G1302" s="4">
        <f>IF(E1302&lt;=0,0,E1302*Summary!$B$7/Summary!$B$10)</f>
        <v>0</v>
      </c>
      <c r="H1302" s="5">
        <f t="shared" si="121"/>
        <v>0</v>
      </c>
      <c r="I1302" s="5">
        <f t="shared" si="122"/>
        <v>0</v>
      </c>
    </row>
    <row r="1303" spans="1:9" x14ac:dyDescent="0.25">
      <c r="A1303">
        <v>1299</v>
      </c>
      <c r="B1303">
        <f t="shared" si="123"/>
        <v>0</v>
      </c>
      <c r="C1303" s="5">
        <f t="shared" si="120"/>
        <v>0</v>
      </c>
      <c r="D1303" s="5">
        <f t="shared" si="125"/>
        <v>0</v>
      </c>
      <c r="E1303" s="4">
        <f t="shared" si="124"/>
        <v>0</v>
      </c>
      <c r="F1303" s="5">
        <f>IF(C1303=0,0,IF(I1302+G1303&lt;=Summary!$B$20,'Loan Sch - No Offset'!I1302+G1303,Summary!$B$20))</f>
        <v>0</v>
      </c>
      <c r="G1303" s="4">
        <f>IF(E1303&lt;=0,0,E1303*Summary!$B$7/Summary!$B$10)</f>
        <v>0</v>
      </c>
      <c r="H1303" s="5">
        <f t="shared" si="121"/>
        <v>0</v>
      </c>
      <c r="I1303" s="5">
        <f t="shared" si="122"/>
        <v>0</v>
      </c>
    </row>
    <row r="1304" spans="1:9" x14ac:dyDescent="0.25">
      <c r="A1304">
        <v>1300</v>
      </c>
      <c r="B1304">
        <f t="shared" si="123"/>
        <v>0</v>
      </c>
      <c r="C1304" s="5">
        <f t="shared" si="120"/>
        <v>0</v>
      </c>
      <c r="D1304" s="5">
        <f t="shared" si="125"/>
        <v>0</v>
      </c>
      <c r="E1304" s="4">
        <f t="shared" si="124"/>
        <v>0</v>
      </c>
      <c r="F1304" s="5">
        <f>IF(C1304=0,0,IF(I1303+G1304&lt;=Summary!$B$20,'Loan Sch - No Offset'!I1303+G1304,Summary!$B$20))</f>
        <v>0</v>
      </c>
      <c r="G1304" s="4">
        <f>IF(E1304&lt;=0,0,E1304*Summary!$B$7/Summary!$B$10)</f>
        <v>0</v>
      </c>
      <c r="H1304" s="5">
        <f t="shared" si="121"/>
        <v>0</v>
      </c>
      <c r="I1304" s="5">
        <f t="shared" si="122"/>
        <v>0</v>
      </c>
    </row>
    <row r="1305" spans="1:9" x14ac:dyDescent="0.25">
      <c r="A1305">
        <v>1301</v>
      </c>
      <c r="B1305">
        <f t="shared" si="123"/>
        <v>0</v>
      </c>
      <c r="C1305" s="5">
        <f t="shared" si="120"/>
        <v>0</v>
      </c>
      <c r="D1305" s="5">
        <f t="shared" si="125"/>
        <v>0</v>
      </c>
      <c r="E1305" s="4">
        <f t="shared" si="124"/>
        <v>0</v>
      </c>
      <c r="F1305" s="5">
        <f>IF(C1305=0,0,IF(I1304+G1305&lt;=Summary!$B$20,'Loan Sch - No Offset'!I1304+G1305,Summary!$B$20))</f>
        <v>0</v>
      </c>
      <c r="G1305" s="4">
        <f>IF(E1305&lt;=0,0,E1305*Summary!$B$7/Summary!$B$10)</f>
        <v>0</v>
      </c>
      <c r="H1305" s="5">
        <f t="shared" si="121"/>
        <v>0</v>
      </c>
      <c r="I1305" s="5">
        <f t="shared" si="122"/>
        <v>0</v>
      </c>
    </row>
    <row r="1306" spans="1:9" x14ac:dyDescent="0.25">
      <c r="A1306">
        <v>1302</v>
      </c>
      <c r="B1306">
        <f t="shared" si="123"/>
        <v>0</v>
      </c>
      <c r="C1306" s="5">
        <f t="shared" si="120"/>
        <v>0</v>
      </c>
      <c r="D1306" s="5">
        <f t="shared" si="125"/>
        <v>0</v>
      </c>
      <c r="E1306" s="4">
        <f t="shared" si="124"/>
        <v>0</v>
      </c>
      <c r="F1306" s="5">
        <f>IF(C1306=0,0,IF(I1305+G1306&lt;=Summary!$B$20,'Loan Sch - No Offset'!I1305+G1306,Summary!$B$20))</f>
        <v>0</v>
      </c>
      <c r="G1306" s="4">
        <f>IF(E1306&lt;=0,0,E1306*Summary!$B$7/Summary!$B$10)</f>
        <v>0</v>
      </c>
      <c r="H1306" s="5">
        <f t="shared" si="121"/>
        <v>0</v>
      </c>
      <c r="I1306" s="5">
        <f t="shared" si="122"/>
        <v>0</v>
      </c>
    </row>
    <row r="1307" spans="1:9" x14ac:dyDescent="0.25">
      <c r="A1307">
        <v>1303</v>
      </c>
      <c r="B1307">
        <f t="shared" si="123"/>
        <v>0</v>
      </c>
      <c r="C1307" s="5">
        <f t="shared" si="120"/>
        <v>0</v>
      </c>
      <c r="D1307" s="5">
        <f t="shared" si="125"/>
        <v>0</v>
      </c>
      <c r="E1307" s="4">
        <f t="shared" si="124"/>
        <v>0</v>
      </c>
      <c r="F1307" s="5">
        <f>IF(C1307=0,0,IF(I1306+G1307&lt;=Summary!$B$20,'Loan Sch - No Offset'!I1306+G1307,Summary!$B$20))</f>
        <v>0</v>
      </c>
      <c r="G1307" s="4">
        <f>IF(E1307&lt;=0,0,E1307*Summary!$B$7/Summary!$B$10)</f>
        <v>0</v>
      </c>
      <c r="H1307" s="5">
        <f t="shared" si="121"/>
        <v>0</v>
      </c>
      <c r="I1307" s="5">
        <f t="shared" si="122"/>
        <v>0</v>
      </c>
    </row>
    <row r="1308" spans="1:9" x14ac:dyDescent="0.25">
      <c r="A1308">
        <v>1304</v>
      </c>
      <c r="B1308">
        <f t="shared" si="123"/>
        <v>0</v>
      </c>
      <c r="C1308" s="5">
        <f t="shared" si="120"/>
        <v>0</v>
      </c>
      <c r="D1308" s="5">
        <f t="shared" si="125"/>
        <v>0</v>
      </c>
      <c r="E1308" s="4">
        <f t="shared" si="124"/>
        <v>0</v>
      </c>
      <c r="F1308" s="5">
        <f>IF(C1308=0,0,IF(I1307+G1308&lt;=Summary!$B$20,'Loan Sch - No Offset'!I1307+G1308,Summary!$B$20))</f>
        <v>0</v>
      </c>
      <c r="G1308" s="4">
        <f>IF(E1308&lt;=0,0,E1308*Summary!$B$7/Summary!$B$10)</f>
        <v>0</v>
      </c>
      <c r="H1308" s="5">
        <f t="shared" si="121"/>
        <v>0</v>
      </c>
      <c r="I1308" s="5">
        <f t="shared" si="122"/>
        <v>0</v>
      </c>
    </row>
    <row r="1309" spans="1:9" x14ac:dyDescent="0.25">
      <c r="A1309">
        <v>1305</v>
      </c>
      <c r="B1309">
        <f t="shared" si="123"/>
        <v>0</v>
      </c>
      <c r="C1309" s="5">
        <f t="shared" si="120"/>
        <v>0</v>
      </c>
      <c r="D1309" s="5">
        <f t="shared" si="125"/>
        <v>0</v>
      </c>
      <c r="E1309" s="4">
        <f t="shared" si="124"/>
        <v>0</v>
      </c>
      <c r="F1309" s="5">
        <f>IF(C1309=0,0,IF(I1308+G1309&lt;=Summary!$B$20,'Loan Sch - No Offset'!I1308+G1309,Summary!$B$20))</f>
        <v>0</v>
      </c>
      <c r="G1309" s="4">
        <f>IF(E1309&lt;=0,0,E1309*Summary!$B$7/Summary!$B$10)</f>
        <v>0</v>
      </c>
      <c r="H1309" s="5">
        <f t="shared" si="121"/>
        <v>0</v>
      </c>
      <c r="I1309" s="5">
        <f t="shared" si="122"/>
        <v>0</v>
      </c>
    </row>
    <row r="1310" spans="1:9" x14ac:dyDescent="0.25">
      <c r="A1310">
        <v>1306</v>
      </c>
      <c r="B1310">
        <f t="shared" si="123"/>
        <v>0</v>
      </c>
      <c r="C1310" s="5">
        <f t="shared" si="120"/>
        <v>0</v>
      </c>
      <c r="D1310" s="5">
        <f t="shared" si="125"/>
        <v>0</v>
      </c>
      <c r="E1310" s="4">
        <f t="shared" si="124"/>
        <v>0</v>
      </c>
      <c r="F1310" s="5">
        <f>IF(C1310=0,0,IF(I1309+G1310&lt;=Summary!$B$20,'Loan Sch - No Offset'!I1309+G1310,Summary!$B$20))</f>
        <v>0</v>
      </c>
      <c r="G1310" s="4">
        <f>IF(E1310&lt;=0,0,E1310*Summary!$B$7/Summary!$B$10)</f>
        <v>0</v>
      </c>
      <c r="H1310" s="5">
        <f t="shared" si="121"/>
        <v>0</v>
      </c>
      <c r="I1310" s="5">
        <f t="shared" si="122"/>
        <v>0</v>
      </c>
    </row>
    <row r="1311" spans="1:9" x14ac:dyDescent="0.25">
      <c r="A1311">
        <v>1307</v>
      </c>
      <c r="B1311">
        <f t="shared" si="123"/>
        <v>0</v>
      </c>
      <c r="C1311" s="5">
        <f t="shared" si="120"/>
        <v>0</v>
      </c>
      <c r="D1311" s="5">
        <f t="shared" si="125"/>
        <v>0</v>
      </c>
      <c r="E1311" s="4">
        <f t="shared" si="124"/>
        <v>0</v>
      </c>
      <c r="F1311" s="5">
        <f>IF(C1311=0,0,IF(I1310+G1311&lt;=Summary!$B$20,'Loan Sch - No Offset'!I1310+G1311,Summary!$B$20))</f>
        <v>0</v>
      </c>
      <c r="G1311" s="4">
        <f>IF(E1311&lt;=0,0,E1311*Summary!$B$7/Summary!$B$10)</f>
        <v>0</v>
      </c>
      <c r="H1311" s="5">
        <f t="shared" si="121"/>
        <v>0</v>
      </c>
      <c r="I1311" s="5">
        <f t="shared" si="122"/>
        <v>0</v>
      </c>
    </row>
    <row r="1312" spans="1:9" x14ac:dyDescent="0.25">
      <c r="A1312">
        <v>1308</v>
      </c>
      <c r="B1312">
        <f t="shared" si="123"/>
        <v>0</v>
      </c>
      <c r="C1312" s="5">
        <f t="shared" si="120"/>
        <v>0</v>
      </c>
      <c r="D1312" s="5">
        <f t="shared" si="125"/>
        <v>0</v>
      </c>
      <c r="E1312" s="4">
        <f t="shared" si="124"/>
        <v>0</v>
      </c>
      <c r="F1312" s="5">
        <f>IF(C1312=0,0,IF(I1311+G1312&lt;=Summary!$B$20,'Loan Sch - No Offset'!I1311+G1312,Summary!$B$20))</f>
        <v>0</v>
      </c>
      <c r="G1312" s="4">
        <f>IF(E1312&lt;=0,0,E1312*Summary!$B$7/Summary!$B$10)</f>
        <v>0</v>
      </c>
      <c r="H1312" s="5">
        <f t="shared" si="121"/>
        <v>0</v>
      </c>
      <c r="I1312" s="5">
        <f t="shared" si="122"/>
        <v>0</v>
      </c>
    </row>
    <row r="1313" spans="1:9" x14ac:dyDescent="0.25">
      <c r="A1313">
        <v>1309</v>
      </c>
      <c r="B1313">
        <f t="shared" si="123"/>
        <v>0</v>
      </c>
      <c r="C1313" s="5">
        <f t="shared" si="120"/>
        <v>0</v>
      </c>
      <c r="D1313" s="5">
        <f t="shared" si="125"/>
        <v>0</v>
      </c>
      <c r="E1313" s="4">
        <f t="shared" si="124"/>
        <v>0</v>
      </c>
      <c r="F1313" s="5">
        <f>IF(C1313=0,0,IF(I1312+G1313&lt;=Summary!$B$20,'Loan Sch - No Offset'!I1312+G1313,Summary!$B$20))</f>
        <v>0</v>
      </c>
      <c r="G1313" s="4">
        <f>IF(E1313&lt;=0,0,E1313*Summary!$B$7/Summary!$B$10)</f>
        <v>0</v>
      </c>
      <c r="H1313" s="5">
        <f t="shared" si="121"/>
        <v>0</v>
      </c>
      <c r="I1313" s="5">
        <f t="shared" si="122"/>
        <v>0</v>
      </c>
    </row>
    <row r="1314" spans="1:9" x14ac:dyDescent="0.25">
      <c r="A1314">
        <v>1310</v>
      </c>
      <c r="B1314">
        <f t="shared" si="123"/>
        <v>0</v>
      </c>
      <c r="C1314" s="5">
        <f t="shared" si="120"/>
        <v>0</v>
      </c>
      <c r="D1314" s="5">
        <f t="shared" si="125"/>
        <v>0</v>
      </c>
      <c r="E1314" s="4">
        <f t="shared" si="124"/>
        <v>0</v>
      </c>
      <c r="F1314" s="5">
        <f>IF(C1314=0,0,IF(I1313+G1314&lt;=Summary!$B$20,'Loan Sch - No Offset'!I1313+G1314,Summary!$B$20))</f>
        <v>0</v>
      </c>
      <c r="G1314" s="4">
        <f>IF(E1314&lt;=0,0,E1314*Summary!$B$7/Summary!$B$10)</f>
        <v>0</v>
      </c>
      <c r="H1314" s="5">
        <f t="shared" si="121"/>
        <v>0</v>
      </c>
      <c r="I1314" s="5">
        <f t="shared" si="122"/>
        <v>0</v>
      </c>
    </row>
    <row r="1315" spans="1:9" x14ac:dyDescent="0.25">
      <c r="A1315">
        <v>1311</v>
      </c>
      <c r="B1315">
        <f t="shared" si="123"/>
        <v>0</v>
      </c>
      <c r="C1315" s="5">
        <f t="shared" si="120"/>
        <v>0</v>
      </c>
      <c r="D1315" s="5">
        <f t="shared" si="125"/>
        <v>0</v>
      </c>
      <c r="E1315" s="4">
        <f t="shared" si="124"/>
        <v>0</v>
      </c>
      <c r="F1315" s="5">
        <f>IF(C1315=0,0,IF(I1314+G1315&lt;=Summary!$B$20,'Loan Sch - No Offset'!I1314+G1315,Summary!$B$20))</f>
        <v>0</v>
      </c>
      <c r="G1315" s="4">
        <f>IF(E1315&lt;=0,0,E1315*Summary!$B$7/Summary!$B$10)</f>
        <v>0</v>
      </c>
      <c r="H1315" s="5">
        <f t="shared" si="121"/>
        <v>0</v>
      </c>
      <c r="I1315" s="5">
        <f t="shared" si="122"/>
        <v>0</v>
      </c>
    </row>
    <row r="1316" spans="1:9" x14ac:dyDescent="0.25">
      <c r="A1316">
        <v>1312</v>
      </c>
      <c r="B1316">
        <f t="shared" si="123"/>
        <v>0</v>
      </c>
      <c r="C1316" s="5">
        <f t="shared" si="120"/>
        <v>0</v>
      </c>
      <c r="D1316" s="5">
        <f t="shared" si="125"/>
        <v>0</v>
      </c>
      <c r="E1316" s="4">
        <f t="shared" si="124"/>
        <v>0</v>
      </c>
      <c r="F1316" s="5">
        <f>IF(C1316=0,0,IF(I1315+G1316&lt;=Summary!$B$20,'Loan Sch - No Offset'!I1315+G1316,Summary!$B$20))</f>
        <v>0</v>
      </c>
      <c r="G1316" s="4">
        <f>IF(E1316&lt;=0,0,E1316*Summary!$B$7/Summary!$B$10)</f>
        <v>0</v>
      </c>
      <c r="H1316" s="5">
        <f t="shared" si="121"/>
        <v>0</v>
      </c>
      <c r="I1316" s="5">
        <f t="shared" si="122"/>
        <v>0</v>
      </c>
    </row>
    <row r="1317" spans="1:9" x14ac:dyDescent="0.25">
      <c r="A1317">
        <v>1313</v>
      </c>
      <c r="B1317">
        <f t="shared" si="123"/>
        <v>0</v>
      </c>
      <c r="C1317" s="5">
        <f t="shared" si="120"/>
        <v>0</v>
      </c>
      <c r="D1317" s="5">
        <f t="shared" si="125"/>
        <v>0</v>
      </c>
      <c r="E1317" s="4">
        <f t="shared" si="124"/>
        <v>0</v>
      </c>
      <c r="F1317" s="5">
        <f>IF(C1317=0,0,IF(I1316+G1317&lt;=Summary!$B$20,'Loan Sch - No Offset'!I1316+G1317,Summary!$B$20))</f>
        <v>0</v>
      </c>
      <c r="G1317" s="4">
        <f>IF(E1317&lt;=0,0,E1317*Summary!$B$7/Summary!$B$10)</f>
        <v>0</v>
      </c>
      <c r="H1317" s="5">
        <f t="shared" si="121"/>
        <v>0</v>
      </c>
      <c r="I1317" s="5">
        <f t="shared" si="122"/>
        <v>0</v>
      </c>
    </row>
    <row r="1318" spans="1:9" x14ac:dyDescent="0.25">
      <c r="A1318">
        <v>1314</v>
      </c>
      <c r="B1318">
        <f t="shared" si="123"/>
        <v>0</v>
      </c>
      <c r="C1318" s="5">
        <f t="shared" si="120"/>
        <v>0</v>
      </c>
      <c r="D1318" s="5">
        <f t="shared" si="125"/>
        <v>0</v>
      </c>
      <c r="E1318" s="4">
        <f t="shared" si="124"/>
        <v>0</v>
      </c>
      <c r="F1318" s="5">
        <f>IF(C1318=0,0,IF(I1317+G1318&lt;=Summary!$B$20,'Loan Sch - No Offset'!I1317+G1318,Summary!$B$20))</f>
        <v>0</v>
      </c>
      <c r="G1318" s="4">
        <f>IF(E1318&lt;=0,0,E1318*Summary!$B$7/Summary!$B$10)</f>
        <v>0</v>
      </c>
      <c r="H1318" s="5">
        <f t="shared" si="121"/>
        <v>0</v>
      </c>
      <c r="I1318" s="5">
        <f t="shared" si="122"/>
        <v>0</v>
      </c>
    </row>
    <row r="1319" spans="1:9" x14ac:dyDescent="0.25">
      <c r="A1319">
        <v>1315</v>
      </c>
      <c r="B1319">
        <f t="shared" si="123"/>
        <v>0</v>
      </c>
      <c r="C1319" s="5">
        <f t="shared" si="120"/>
        <v>0</v>
      </c>
      <c r="D1319" s="5">
        <f t="shared" si="125"/>
        <v>0</v>
      </c>
      <c r="E1319" s="4">
        <f t="shared" si="124"/>
        <v>0</v>
      </c>
      <c r="F1319" s="5">
        <f>IF(C1319=0,0,IF(I1318+G1319&lt;=Summary!$B$20,'Loan Sch - No Offset'!I1318+G1319,Summary!$B$20))</f>
        <v>0</v>
      </c>
      <c r="G1319" s="4">
        <f>IF(E1319&lt;=0,0,E1319*Summary!$B$7/Summary!$B$10)</f>
        <v>0</v>
      </c>
      <c r="H1319" s="5">
        <f t="shared" si="121"/>
        <v>0</v>
      </c>
      <c r="I1319" s="5">
        <f t="shared" si="122"/>
        <v>0</v>
      </c>
    </row>
    <row r="1320" spans="1:9" x14ac:dyDescent="0.25">
      <c r="A1320">
        <v>1316</v>
      </c>
      <c r="B1320">
        <f t="shared" si="123"/>
        <v>0</v>
      </c>
      <c r="C1320" s="5">
        <f t="shared" si="120"/>
        <v>0</v>
      </c>
      <c r="D1320" s="5">
        <f t="shared" si="125"/>
        <v>0</v>
      </c>
      <c r="E1320" s="4">
        <f t="shared" si="124"/>
        <v>0</v>
      </c>
      <c r="F1320" s="5">
        <f>IF(C1320=0,0,IF(I1319+G1320&lt;=Summary!$B$20,'Loan Sch - No Offset'!I1319+G1320,Summary!$B$20))</f>
        <v>0</v>
      </c>
      <c r="G1320" s="4">
        <f>IF(E1320&lt;=0,0,E1320*Summary!$B$7/Summary!$B$10)</f>
        <v>0</v>
      </c>
      <c r="H1320" s="5">
        <f t="shared" si="121"/>
        <v>0</v>
      </c>
      <c r="I1320" s="5">
        <f t="shared" si="122"/>
        <v>0</v>
      </c>
    </row>
    <row r="1321" spans="1:9" x14ac:dyDescent="0.25">
      <c r="A1321">
        <v>1317</v>
      </c>
      <c r="B1321">
        <f t="shared" si="123"/>
        <v>0</v>
      </c>
      <c r="C1321" s="5">
        <f t="shared" si="120"/>
        <v>0</v>
      </c>
      <c r="D1321" s="5">
        <f t="shared" si="125"/>
        <v>0</v>
      </c>
      <c r="E1321" s="4">
        <f t="shared" si="124"/>
        <v>0</v>
      </c>
      <c r="F1321" s="5">
        <f>IF(C1321=0,0,IF(I1320+G1321&lt;=Summary!$B$20,'Loan Sch - No Offset'!I1320+G1321,Summary!$B$20))</f>
        <v>0</v>
      </c>
      <c r="G1321" s="4">
        <f>IF(E1321&lt;=0,0,E1321*Summary!$B$7/Summary!$B$10)</f>
        <v>0</v>
      </c>
      <c r="H1321" s="5">
        <f t="shared" si="121"/>
        <v>0</v>
      </c>
      <c r="I1321" s="5">
        <f t="shared" si="122"/>
        <v>0</v>
      </c>
    </row>
    <row r="1322" spans="1:9" x14ac:dyDescent="0.25">
      <c r="A1322">
        <v>1318</v>
      </c>
      <c r="B1322">
        <f t="shared" si="123"/>
        <v>0</v>
      </c>
      <c r="C1322" s="5">
        <f t="shared" si="120"/>
        <v>0</v>
      </c>
      <c r="D1322" s="5">
        <f t="shared" si="125"/>
        <v>0</v>
      </c>
      <c r="E1322" s="4">
        <f t="shared" si="124"/>
        <v>0</v>
      </c>
      <c r="F1322" s="5">
        <f>IF(C1322=0,0,IF(I1321+G1322&lt;=Summary!$B$20,'Loan Sch - No Offset'!I1321+G1322,Summary!$B$20))</f>
        <v>0</v>
      </c>
      <c r="G1322" s="4">
        <f>IF(E1322&lt;=0,0,E1322*Summary!$B$7/Summary!$B$10)</f>
        <v>0</v>
      </c>
      <c r="H1322" s="5">
        <f t="shared" si="121"/>
        <v>0</v>
      </c>
      <c r="I1322" s="5">
        <f t="shared" si="122"/>
        <v>0</v>
      </c>
    </row>
    <row r="1323" spans="1:9" x14ac:dyDescent="0.25">
      <c r="A1323">
        <v>1319</v>
      </c>
      <c r="B1323">
        <f t="shared" si="123"/>
        <v>0</v>
      </c>
      <c r="C1323" s="5">
        <f t="shared" si="120"/>
        <v>0</v>
      </c>
      <c r="D1323" s="5">
        <f t="shared" si="125"/>
        <v>0</v>
      </c>
      <c r="E1323" s="4">
        <f t="shared" si="124"/>
        <v>0</v>
      </c>
      <c r="F1323" s="5">
        <f>IF(C1323=0,0,IF(I1322+G1323&lt;=Summary!$B$20,'Loan Sch - No Offset'!I1322+G1323,Summary!$B$20))</f>
        <v>0</v>
      </c>
      <c r="G1323" s="4">
        <f>IF(E1323&lt;=0,0,E1323*Summary!$B$7/Summary!$B$10)</f>
        <v>0</v>
      </c>
      <c r="H1323" s="5">
        <f t="shared" si="121"/>
        <v>0</v>
      </c>
      <c r="I1323" s="5">
        <f t="shared" si="122"/>
        <v>0</v>
      </c>
    </row>
    <row r="1324" spans="1:9" x14ac:dyDescent="0.25">
      <c r="A1324">
        <v>1320</v>
      </c>
      <c r="B1324">
        <f t="shared" si="123"/>
        <v>0</v>
      </c>
      <c r="C1324" s="5">
        <f t="shared" si="120"/>
        <v>0</v>
      </c>
      <c r="D1324" s="5">
        <f t="shared" si="125"/>
        <v>0</v>
      </c>
      <c r="E1324" s="4">
        <f t="shared" si="124"/>
        <v>0</v>
      </c>
      <c r="F1324" s="5">
        <f>IF(C1324=0,0,IF(I1323+G1324&lt;=Summary!$B$20,'Loan Sch - No Offset'!I1323+G1324,Summary!$B$20))</f>
        <v>0</v>
      </c>
      <c r="G1324" s="4">
        <f>IF(E1324&lt;=0,0,E1324*Summary!$B$7/Summary!$B$10)</f>
        <v>0</v>
      </c>
      <c r="H1324" s="5">
        <f t="shared" si="121"/>
        <v>0</v>
      </c>
      <c r="I1324" s="5">
        <f t="shared" si="122"/>
        <v>0</v>
      </c>
    </row>
    <row r="1325" spans="1:9" x14ac:dyDescent="0.25">
      <c r="A1325">
        <v>1321</v>
      </c>
      <c r="B1325">
        <f t="shared" si="123"/>
        <v>0</v>
      </c>
      <c r="C1325" s="5">
        <f t="shared" si="120"/>
        <v>0</v>
      </c>
      <c r="D1325" s="5">
        <f t="shared" si="125"/>
        <v>0</v>
      </c>
      <c r="E1325" s="4">
        <f t="shared" si="124"/>
        <v>0</v>
      </c>
      <c r="F1325" s="5">
        <f>IF(C1325=0,0,IF(I1324+G1325&lt;=Summary!$B$20,'Loan Sch - No Offset'!I1324+G1325,Summary!$B$20))</f>
        <v>0</v>
      </c>
      <c r="G1325" s="4">
        <f>IF(E1325&lt;=0,0,E1325*Summary!$B$7/Summary!$B$10)</f>
        <v>0</v>
      </c>
      <c r="H1325" s="5">
        <f t="shared" si="121"/>
        <v>0</v>
      </c>
      <c r="I1325" s="5">
        <f t="shared" si="122"/>
        <v>0</v>
      </c>
    </row>
    <row r="1326" spans="1:9" x14ac:dyDescent="0.25">
      <c r="A1326">
        <v>1322</v>
      </c>
      <c r="B1326">
        <f t="shared" si="123"/>
        <v>0</v>
      </c>
      <c r="C1326" s="5">
        <f t="shared" si="120"/>
        <v>0</v>
      </c>
      <c r="D1326" s="5">
        <f t="shared" si="125"/>
        <v>0</v>
      </c>
      <c r="E1326" s="4">
        <f t="shared" si="124"/>
        <v>0</v>
      </c>
      <c r="F1326" s="5">
        <f>IF(C1326=0,0,IF(I1325+G1326&lt;=Summary!$B$20,'Loan Sch - No Offset'!I1325+G1326,Summary!$B$20))</f>
        <v>0</v>
      </c>
      <c r="G1326" s="4">
        <f>IF(E1326&lt;=0,0,E1326*Summary!$B$7/Summary!$B$10)</f>
        <v>0</v>
      </c>
      <c r="H1326" s="5">
        <f t="shared" si="121"/>
        <v>0</v>
      </c>
      <c r="I1326" s="5">
        <f t="shared" si="122"/>
        <v>0</v>
      </c>
    </row>
    <row r="1327" spans="1:9" x14ac:dyDescent="0.25">
      <c r="A1327">
        <v>1323</v>
      </c>
      <c r="B1327">
        <f t="shared" si="123"/>
        <v>0</v>
      </c>
      <c r="C1327" s="5">
        <f t="shared" si="120"/>
        <v>0</v>
      </c>
      <c r="D1327" s="5">
        <f t="shared" si="125"/>
        <v>0</v>
      </c>
      <c r="E1327" s="4">
        <f t="shared" si="124"/>
        <v>0</v>
      </c>
      <c r="F1327" s="5">
        <f>IF(C1327=0,0,IF(I1326+G1327&lt;=Summary!$B$20,'Loan Sch - No Offset'!I1326+G1327,Summary!$B$20))</f>
        <v>0</v>
      </c>
      <c r="G1327" s="4">
        <f>IF(E1327&lt;=0,0,E1327*Summary!$B$7/Summary!$B$10)</f>
        <v>0</v>
      </c>
      <c r="H1327" s="5">
        <f t="shared" si="121"/>
        <v>0</v>
      </c>
      <c r="I1327" s="5">
        <f t="shared" si="122"/>
        <v>0</v>
      </c>
    </row>
    <row r="1328" spans="1:9" x14ac:dyDescent="0.25">
      <c r="A1328">
        <v>1324</v>
      </c>
      <c r="B1328">
        <f t="shared" si="123"/>
        <v>0</v>
      </c>
      <c r="C1328" s="5">
        <f t="shared" si="120"/>
        <v>0</v>
      </c>
      <c r="D1328" s="5">
        <f t="shared" si="125"/>
        <v>0</v>
      </c>
      <c r="E1328" s="4">
        <f t="shared" si="124"/>
        <v>0</v>
      </c>
      <c r="F1328" s="5">
        <f>IF(C1328=0,0,IF(I1327+G1328&lt;=Summary!$B$20,'Loan Sch - No Offset'!I1327+G1328,Summary!$B$20))</f>
        <v>0</v>
      </c>
      <c r="G1328" s="4">
        <f>IF(E1328&lt;=0,0,E1328*Summary!$B$7/Summary!$B$10)</f>
        <v>0</v>
      </c>
      <c r="H1328" s="5">
        <f t="shared" si="121"/>
        <v>0</v>
      </c>
      <c r="I1328" s="5">
        <f t="shared" si="122"/>
        <v>0</v>
      </c>
    </row>
    <row r="1329" spans="1:9" x14ac:dyDescent="0.25">
      <c r="A1329">
        <v>1325</v>
      </c>
      <c r="B1329">
        <f t="shared" si="123"/>
        <v>0</v>
      </c>
      <c r="C1329" s="5">
        <f t="shared" si="120"/>
        <v>0</v>
      </c>
      <c r="D1329" s="5">
        <f t="shared" si="125"/>
        <v>0</v>
      </c>
      <c r="E1329" s="4">
        <f t="shared" si="124"/>
        <v>0</v>
      </c>
      <c r="F1329" s="5">
        <f>IF(C1329=0,0,IF(I1328+G1329&lt;=Summary!$B$20,'Loan Sch - No Offset'!I1328+G1329,Summary!$B$20))</f>
        <v>0</v>
      </c>
      <c r="G1329" s="4">
        <f>IF(E1329&lt;=0,0,E1329*Summary!$B$7/Summary!$B$10)</f>
        <v>0</v>
      </c>
      <c r="H1329" s="5">
        <f t="shared" si="121"/>
        <v>0</v>
      </c>
      <c r="I1329" s="5">
        <f t="shared" si="122"/>
        <v>0</v>
      </c>
    </row>
    <row r="1330" spans="1:9" x14ac:dyDescent="0.25">
      <c r="A1330">
        <v>1326</v>
      </c>
      <c r="B1330">
        <f t="shared" si="123"/>
        <v>0</v>
      </c>
      <c r="C1330" s="5">
        <f t="shared" si="120"/>
        <v>0</v>
      </c>
      <c r="D1330" s="5">
        <f t="shared" si="125"/>
        <v>0</v>
      </c>
      <c r="E1330" s="4">
        <f t="shared" si="124"/>
        <v>0</v>
      </c>
      <c r="F1330" s="5">
        <f>IF(C1330=0,0,IF(I1329+G1330&lt;=Summary!$B$20,'Loan Sch - No Offset'!I1329+G1330,Summary!$B$20))</f>
        <v>0</v>
      </c>
      <c r="G1330" s="4">
        <f>IF(E1330&lt;=0,0,E1330*Summary!$B$7/Summary!$B$10)</f>
        <v>0</v>
      </c>
      <c r="H1330" s="5">
        <f t="shared" si="121"/>
        <v>0</v>
      </c>
      <c r="I1330" s="5">
        <f t="shared" si="122"/>
        <v>0</v>
      </c>
    </row>
    <row r="1331" spans="1:9" x14ac:dyDescent="0.25">
      <c r="A1331">
        <v>1327</v>
      </c>
      <c r="B1331">
        <f t="shared" si="123"/>
        <v>0</v>
      </c>
      <c r="C1331" s="5">
        <f t="shared" si="120"/>
        <v>0</v>
      </c>
      <c r="D1331" s="5">
        <f t="shared" si="125"/>
        <v>0</v>
      </c>
      <c r="E1331" s="4">
        <f t="shared" si="124"/>
        <v>0</v>
      </c>
      <c r="F1331" s="5">
        <f>IF(C1331=0,0,IF(I1330+G1331&lt;=Summary!$B$20,'Loan Sch - No Offset'!I1330+G1331,Summary!$B$20))</f>
        <v>0</v>
      </c>
      <c r="G1331" s="4">
        <f>IF(E1331&lt;=0,0,E1331*Summary!$B$7/Summary!$B$10)</f>
        <v>0</v>
      </c>
      <c r="H1331" s="5">
        <f t="shared" si="121"/>
        <v>0</v>
      </c>
      <c r="I1331" s="5">
        <f t="shared" si="122"/>
        <v>0</v>
      </c>
    </row>
    <row r="1332" spans="1:9" x14ac:dyDescent="0.25">
      <c r="A1332">
        <v>1328</v>
      </c>
      <c r="B1332">
        <f t="shared" si="123"/>
        <v>0</v>
      </c>
      <c r="C1332" s="5">
        <f t="shared" si="120"/>
        <v>0</v>
      </c>
      <c r="D1332" s="5">
        <f t="shared" si="125"/>
        <v>0</v>
      </c>
      <c r="E1332" s="4">
        <f t="shared" si="124"/>
        <v>0</v>
      </c>
      <c r="F1332" s="5">
        <f>IF(C1332=0,0,IF(I1331+G1332&lt;=Summary!$B$20,'Loan Sch - No Offset'!I1331+G1332,Summary!$B$20))</f>
        <v>0</v>
      </c>
      <c r="G1332" s="4">
        <f>IF(E1332&lt;=0,0,E1332*Summary!$B$7/Summary!$B$10)</f>
        <v>0</v>
      </c>
      <c r="H1332" s="5">
        <f t="shared" si="121"/>
        <v>0</v>
      </c>
      <c r="I1332" s="5">
        <f t="shared" si="122"/>
        <v>0</v>
      </c>
    </row>
    <row r="1333" spans="1:9" x14ac:dyDescent="0.25">
      <c r="A1333">
        <v>1329</v>
      </c>
      <c r="B1333">
        <f t="shared" si="123"/>
        <v>0</v>
      </c>
      <c r="C1333" s="5">
        <f t="shared" ref="C1333:C1396" si="126">I1332</f>
        <v>0</v>
      </c>
      <c r="D1333" s="5">
        <f t="shared" si="125"/>
        <v>0</v>
      </c>
      <c r="E1333" s="4">
        <f t="shared" si="124"/>
        <v>0</v>
      </c>
      <c r="F1333" s="5">
        <f>IF(C1333=0,0,IF(I1332+G1333&lt;=Summary!$B$20,'Loan Sch - No Offset'!I1332+G1333,Summary!$B$20))</f>
        <v>0</v>
      </c>
      <c r="G1333" s="4">
        <f>IF(E1333&lt;=0,0,E1333*Summary!$B$7/Summary!$B$10)</f>
        <v>0</v>
      </c>
      <c r="H1333" s="5">
        <f t="shared" ref="H1333:H1396" si="127">F1333-G1333</f>
        <v>0</v>
      </c>
      <c r="I1333" s="5">
        <f t="shared" ref="I1333:I1396" si="128">IF(ROUND(C1333-H1333,0)=0,0,C1333-H1333)</f>
        <v>0</v>
      </c>
    </row>
    <row r="1334" spans="1:9" x14ac:dyDescent="0.25">
      <c r="A1334">
        <v>1330</v>
      </c>
      <c r="B1334">
        <f t="shared" si="123"/>
        <v>0</v>
      </c>
      <c r="C1334" s="5">
        <f t="shared" si="126"/>
        <v>0</v>
      </c>
      <c r="D1334" s="5">
        <f t="shared" si="125"/>
        <v>0</v>
      </c>
      <c r="E1334" s="4">
        <f t="shared" si="124"/>
        <v>0</v>
      </c>
      <c r="F1334" s="5">
        <f>IF(C1334=0,0,IF(I1333+G1334&lt;=Summary!$B$20,'Loan Sch - No Offset'!I1333+G1334,Summary!$B$20))</f>
        <v>0</v>
      </c>
      <c r="G1334" s="4">
        <f>IF(E1334&lt;=0,0,E1334*Summary!$B$7/Summary!$B$10)</f>
        <v>0</v>
      </c>
      <c r="H1334" s="5">
        <f t="shared" si="127"/>
        <v>0</v>
      </c>
      <c r="I1334" s="5">
        <f t="shared" si="128"/>
        <v>0</v>
      </c>
    </row>
    <row r="1335" spans="1:9" x14ac:dyDescent="0.25">
      <c r="A1335">
        <v>1331</v>
      </c>
      <c r="B1335">
        <f t="shared" si="123"/>
        <v>0</v>
      </c>
      <c r="C1335" s="5">
        <f t="shared" si="126"/>
        <v>0</v>
      </c>
      <c r="D1335" s="5">
        <f t="shared" si="125"/>
        <v>0</v>
      </c>
      <c r="E1335" s="4">
        <f t="shared" si="124"/>
        <v>0</v>
      </c>
      <c r="F1335" s="5">
        <f>IF(C1335=0,0,IF(I1334+G1335&lt;=Summary!$B$20,'Loan Sch - No Offset'!I1334+G1335,Summary!$B$20))</f>
        <v>0</v>
      </c>
      <c r="G1335" s="4">
        <f>IF(E1335&lt;=0,0,E1335*Summary!$B$7/Summary!$B$10)</f>
        <v>0</v>
      </c>
      <c r="H1335" s="5">
        <f t="shared" si="127"/>
        <v>0</v>
      </c>
      <c r="I1335" s="5">
        <f t="shared" si="128"/>
        <v>0</v>
      </c>
    </row>
    <row r="1336" spans="1:9" x14ac:dyDescent="0.25">
      <c r="A1336">
        <v>1332</v>
      </c>
      <c r="B1336">
        <f t="shared" si="123"/>
        <v>0</v>
      </c>
      <c r="C1336" s="5">
        <f t="shared" si="126"/>
        <v>0</v>
      </c>
      <c r="D1336" s="5">
        <f t="shared" si="125"/>
        <v>0</v>
      </c>
      <c r="E1336" s="4">
        <f t="shared" si="124"/>
        <v>0</v>
      </c>
      <c r="F1336" s="5">
        <f>IF(C1336=0,0,IF(I1335+G1336&lt;=Summary!$B$20,'Loan Sch - No Offset'!I1335+G1336,Summary!$B$20))</f>
        <v>0</v>
      </c>
      <c r="G1336" s="4">
        <f>IF(E1336&lt;=0,0,E1336*Summary!$B$7/Summary!$B$10)</f>
        <v>0</v>
      </c>
      <c r="H1336" s="5">
        <f t="shared" si="127"/>
        <v>0</v>
      </c>
      <c r="I1336" s="5">
        <f t="shared" si="128"/>
        <v>0</v>
      </c>
    </row>
    <row r="1337" spans="1:9" x14ac:dyDescent="0.25">
      <c r="A1337">
        <v>1333</v>
      </c>
      <c r="B1337">
        <f t="shared" si="123"/>
        <v>0</v>
      </c>
      <c r="C1337" s="5">
        <f t="shared" si="126"/>
        <v>0</v>
      </c>
      <c r="D1337" s="5">
        <f t="shared" si="125"/>
        <v>0</v>
      </c>
      <c r="E1337" s="4">
        <f t="shared" si="124"/>
        <v>0</v>
      </c>
      <c r="F1337" s="5">
        <f>IF(C1337=0,0,IF(I1336+G1337&lt;=Summary!$B$20,'Loan Sch - No Offset'!I1336+G1337,Summary!$B$20))</f>
        <v>0</v>
      </c>
      <c r="G1337" s="4">
        <f>IF(E1337&lt;=0,0,E1337*Summary!$B$7/Summary!$B$10)</f>
        <v>0</v>
      </c>
      <c r="H1337" s="5">
        <f t="shared" si="127"/>
        <v>0</v>
      </c>
      <c r="I1337" s="5">
        <f t="shared" si="128"/>
        <v>0</v>
      </c>
    </row>
    <row r="1338" spans="1:9" x14ac:dyDescent="0.25">
      <c r="A1338">
        <v>1334</v>
      </c>
      <c r="B1338">
        <f t="shared" si="123"/>
        <v>0</v>
      </c>
      <c r="C1338" s="5">
        <f t="shared" si="126"/>
        <v>0</v>
      </c>
      <c r="D1338" s="5">
        <f t="shared" si="125"/>
        <v>0</v>
      </c>
      <c r="E1338" s="4">
        <f t="shared" si="124"/>
        <v>0</v>
      </c>
      <c r="F1338" s="5">
        <f>IF(C1338=0,0,IF(I1337+G1338&lt;=Summary!$B$20,'Loan Sch - No Offset'!I1337+G1338,Summary!$B$20))</f>
        <v>0</v>
      </c>
      <c r="G1338" s="4">
        <f>IF(E1338&lt;=0,0,E1338*Summary!$B$7/Summary!$B$10)</f>
        <v>0</v>
      </c>
      <c r="H1338" s="5">
        <f t="shared" si="127"/>
        <v>0</v>
      </c>
      <c r="I1338" s="5">
        <f t="shared" si="128"/>
        <v>0</v>
      </c>
    </row>
    <row r="1339" spans="1:9" x14ac:dyDescent="0.25">
      <c r="A1339">
        <v>1335</v>
      </c>
      <c r="B1339">
        <f t="shared" si="123"/>
        <v>0</v>
      </c>
      <c r="C1339" s="5">
        <f t="shared" si="126"/>
        <v>0</v>
      </c>
      <c r="D1339" s="5">
        <f t="shared" si="125"/>
        <v>0</v>
      </c>
      <c r="E1339" s="4">
        <f t="shared" si="124"/>
        <v>0</v>
      </c>
      <c r="F1339" s="5">
        <f>IF(C1339=0,0,IF(I1338+G1339&lt;=Summary!$B$20,'Loan Sch - No Offset'!I1338+G1339,Summary!$B$20))</f>
        <v>0</v>
      </c>
      <c r="G1339" s="4">
        <f>IF(E1339&lt;=0,0,E1339*Summary!$B$7/Summary!$B$10)</f>
        <v>0</v>
      </c>
      <c r="H1339" s="5">
        <f t="shared" si="127"/>
        <v>0</v>
      </c>
      <c r="I1339" s="5">
        <f t="shared" si="128"/>
        <v>0</v>
      </c>
    </row>
    <row r="1340" spans="1:9" x14ac:dyDescent="0.25">
      <c r="A1340">
        <v>1336</v>
      </c>
      <c r="B1340">
        <f t="shared" si="123"/>
        <v>0</v>
      </c>
      <c r="C1340" s="5">
        <f t="shared" si="126"/>
        <v>0</v>
      </c>
      <c r="D1340" s="5">
        <f t="shared" si="125"/>
        <v>0</v>
      </c>
      <c r="E1340" s="4">
        <f t="shared" si="124"/>
        <v>0</v>
      </c>
      <c r="F1340" s="5">
        <f>IF(C1340=0,0,IF(I1339+G1340&lt;=Summary!$B$20,'Loan Sch - No Offset'!I1339+G1340,Summary!$B$20))</f>
        <v>0</v>
      </c>
      <c r="G1340" s="4">
        <f>IF(E1340&lt;=0,0,E1340*Summary!$B$7/Summary!$B$10)</f>
        <v>0</v>
      </c>
      <c r="H1340" s="5">
        <f t="shared" si="127"/>
        <v>0</v>
      </c>
      <c r="I1340" s="5">
        <f t="shared" si="128"/>
        <v>0</v>
      </c>
    </row>
    <row r="1341" spans="1:9" x14ac:dyDescent="0.25">
      <c r="A1341">
        <v>1337</v>
      </c>
      <c r="B1341">
        <f t="shared" si="123"/>
        <v>0</v>
      </c>
      <c r="C1341" s="5">
        <f t="shared" si="126"/>
        <v>0</v>
      </c>
      <c r="D1341" s="5">
        <f t="shared" si="125"/>
        <v>0</v>
      </c>
      <c r="E1341" s="4">
        <f t="shared" si="124"/>
        <v>0</v>
      </c>
      <c r="F1341" s="5">
        <f>IF(C1341=0,0,IF(I1340+G1341&lt;=Summary!$B$20,'Loan Sch - No Offset'!I1340+G1341,Summary!$B$20))</f>
        <v>0</v>
      </c>
      <c r="G1341" s="4">
        <f>IF(E1341&lt;=0,0,E1341*Summary!$B$7/Summary!$B$10)</f>
        <v>0</v>
      </c>
      <c r="H1341" s="5">
        <f t="shared" si="127"/>
        <v>0</v>
      </c>
      <c r="I1341" s="5">
        <f t="shared" si="128"/>
        <v>0</v>
      </c>
    </row>
    <row r="1342" spans="1:9" x14ac:dyDescent="0.25">
      <c r="A1342">
        <v>1338</v>
      </c>
      <c r="B1342">
        <f t="shared" si="123"/>
        <v>0</v>
      </c>
      <c r="C1342" s="5">
        <f t="shared" si="126"/>
        <v>0</v>
      </c>
      <c r="D1342" s="5">
        <f t="shared" si="125"/>
        <v>0</v>
      </c>
      <c r="E1342" s="4">
        <f t="shared" si="124"/>
        <v>0</v>
      </c>
      <c r="F1342" s="5">
        <f>IF(C1342=0,0,IF(I1341+G1342&lt;=Summary!$B$20,'Loan Sch - No Offset'!I1341+G1342,Summary!$B$20))</f>
        <v>0</v>
      </c>
      <c r="G1342" s="4">
        <f>IF(E1342&lt;=0,0,E1342*Summary!$B$7/Summary!$B$10)</f>
        <v>0</v>
      </c>
      <c r="H1342" s="5">
        <f t="shared" si="127"/>
        <v>0</v>
      </c>
      <c r="I1342" s="5">
        <f t="shared" si="128"/>
        <v>0</v>
      </c>
    </row>
    <row r="1343" spans="1:9" x14ac:dyDescent="0.25">
      <c r="A1343">
        <v>1339</v>
      </c>
      <c r="B1343">
        <f t="shared" si="123"/>
        <v>0</v>
      </c>
      <c r="C1343" s="5">
        <f t="shared" si="126"/>
        <v>0</v>
      </c>
      <c r="D1343" s="5">
        <f t="shared" si="125"/>
        <v>0</v>
      </c>
      <c r="E1343" s="4">
        <f t="shared" si="124"/>
        <v>0</v>
      </c>
      <c r="F1343" s="5">
        <f>IF(C1343=0,0,IF(I1342+G1343&lt;=Summary!$B$20,'Loan Sch - No Offset'!I1342+G1343,Summary!$B$20))</f>
        <v>0</v>
      </c>
      <c r="G1343" s="4">
        <f>IF(E1343&lt;=0,0,E1343*Summary!$B$7/Summary!$B$10)</f>
        <v>0</v>
      </c>
      <c r="H1343" s="5">
        <f t="shared" si="127"/>
        <v>0</v>
      </c>
      <c r="I1343" s="5">
        <f t="shared" si="128"/>
        <v>0</v>
      </c>
    </row>
    <row r="1344" spans="1:9" x14ac:dyDescent="0.25">
      <c r="A1344">
        <v>1340</v>
      </c>
      <c r="B1344">
        <f t="shared" si="123"/>
        <v>0</v>
      </c>
      <c r="C1344" s="5">
        <f t="shared" si="126"/>
        <v>0</v>
      </c>
      <c r="D1344" s="5">
        <f t="shared" si="125"/>
        <v>0</v>
      </c>
      <c r="E1344" s="4">
        <f t="shared" si="124"/>
        <v>0</v>
      </c>
      <c r="F1344" s="5">
        <f>IF(C1344=0,0,IF(I1343+G1344&lt;=Summary!$B$20,'Loan Sch - No Offset'!I1343+G1344,Summary!$B$20))</f>
        <v>0</v>
      </c>
      <c r="G1344" s="4">
        <f>IF(E1344&lt;=0,0,E1344*Summary!$B$7/Summary!$B$10)</f>
        <v>0</v>
      </c>
      <c r="H1344" s="5">
        <f t="shared" si="127"/>
        <v>0</v>
      </c>
      <c r="I1344" s="5">
        <f t="shared" si="128"/>
        <v>0</v>
      </c>
    </row>
    <row r="1345" spans="1:9" x14ac:dyDescent="0.25">
      <c r="A1345">
        <v>1341</v>
      </c>
      <c r="B1345">
        <f t="shared" si="123"/>
        <v>0</v>
      </c>
      <c r="C1345" s="5">
        <f t="shared" si="126"/>
        <v>0</v>
      </c>
      <c r="D1345" s="5">
        <f t="shared" si="125"/>
        <v>0</v>
      </c>
      <c r="E1345" s="4">
        <f t="shared" si="124"/>
        <v>0</v>
      </c>
      <c r="F1345" s="5">
        <f>IF(C1345=0,0,IF(I1344+G1345&lt;=Summary!$B$20,'Loan Sch - No Offset'!I1344+G1345,Summary!$B$20))</f>
        <v>0</v>
      </c>
      <c r="G1345" s="4">
        <f>IF(E1345&lt;=0,0,E1345*Summary!$B$7/Summary!$B$10)</f>
        <v>0</v>
      </c>
      <c r="H1345" s="5">
        <f t="shared" si="127"/>
        <v>0</v>
      </c>
      <c r="I1345" s="5">
        <f t="shared" si="128"/>
        <v>0</v>
      </c>
    </row>
    <row r="1346" spans="1:9" x14ac:dyDescent="0.25">
      <c r="A1346">
        <v>1342</v>
      </c>
      <c r="B1346">
        <f t="shared" si="123"/>
        <v>0</v>
      </c>
      <c r="C1346" s="5">
        <f t="shared" si="126"/>
        <v>0</v>
      </c>
      <c r="D1346" s="5">
        <f t="shared" si="125"/>
        <v>0</v>
      </c>
      <c r="E1346" s="4">
        <f t="shared" si="124"/>
        <v>0</v>
      </c>
      <c r="F1346" s="5">
        <f>IF(C1346=0,0,IF(I1345+G1346&lt;=Summary!$B$20,'Loan Sch - No Offset'!I1345+G1346,Summary!$B$20))</f>
        <v>0</v>
      </c>
      <c r="G1346" s="4">
        <f>IF(E1346&lt;=0,0,E1346*Summary!$B$7/Summary!$B$10)</f>
        <v>0</v>
      </c>
      <c r="H1346" s="5">
        <f t="shared" si="127"/>
        <v>0</v>
      </c>
      <c r="I1346" s="5">
        <f t="shared" si="128"/>
        <v>0</v>
      </c>
    </row>
    <row r="1347" spans="1:9" x14ac:dyDescent="0.25">
      <c r="A1347">
        <v>1343</v>
      </c>
      <c r="B1347">
        <f t="shared" si="123"/>
        <v>0</v>
      </c>
      <c r="C1347" s="5">
        <f t="shared" si="126"/>
        <v>0</v>
      </c>
      <c r="D1347" s="5">
        <f t="shared" si="125"/>
        <v>0</v>
      </c>
      <c r="E1347" s="4">
        <f t="shared" si="124"/>
        <v>0</v>
      </c>
      <c r="F1347" s="5">
        <f>IF(C1347=0,0,IF(I1346+G1347&lt;=Summary!$B$20,'Loan Sch - No Offset'!I1346+G1347,Summary!$B$20))</f>
        <v>0</v>
      </c>
      <c r="G1347" s="4">
        <f>IF(E1347&lt;=0,0,E1347*Summary!$B$7/Summary!$B$10)</f>
        <v>0</v>
      </c>
      <c r="H1347" s="5">
        <f t="shared" si="127"/>
        <v>0</v>
      </c>
      <c r="I1347" s="5">
        <f t="shared" si="128"/>
        <v>0</v>
      </c>
    </row>
    <row r="1348" spans="1:9" x14ac:dyDescent="0.25">
      <c r="A1348">
        <v>1344</v>
      </c>
      <c r="B1348">
        <f t="shared" si="123"/>
        <v>0</v>
      </c>
      <c r="C1348" s="5">
        <f t="shared" si="126"/>
        <v>0</v>
      </c>
      <c r="D1348" s="5">
        <f t="shared" si="125"/>
        <v>0</v>
      </c>
      <c r="E1348" s="4">
        <f t="shared" si="124"/>
        <v>0</v>
      </c>
      <c r="F1348" s="5">
        <f>IF(C1348=0,0,IF(I1347+G1348&lt;=Summary!$B$20,'Loan Sch - No Offset'!I1347+G1348,Summary!$B$20))</f>
        <v>0</v>
      </c>
      <c r="G1348" s="4">
        <f>IF(E1348&lt;=0,0,E1348*Summary!$B$7/Summary!$B$10)</f>
        <v>0</v>
      </c>
      <c r="H1348" s="5">
        <f t="shared" si="127"/>
        <v>0</v>
      </c>
      <c r="I1348" s="5">
        <f t="shared" si="128"/>
        <v>0</v>
      </c>
    </row>
    <row r="1349" spans="1:9" x14ac:dyDescent="0.25">
      <c r="A1349">
        <v>1345</v>
      </c>
      <c r="B1349">
        <f t="shared" si="123"/>
        <v>0</v>
      </c>
      <c r="C1349" s="5">
        <f t="shared" si="126"/>
        <v>0</v>
      </c>
      <c r="D1349" s="5">
        <f t="shared" si="125"/>
        <v>0</v>
      </c>
      <c r="E1349" s="4">
        <f t="shared" si="124"/>
        <v>0</v>
      </c>
      <c r="F1349" s="5">
        <f>IF(C1349=0,0,IF(I1348+G1349&lt;=Summary!$B$20,'Loan Sch - No Offset'!I1348+G1349,Summary!$B$20))</f>
        <v>0</v>
      </c>
      <c r="G1349" s="4">
        <f>IF(E1349&lt;=0,0,E1349*Summary!$B$7/Summary!$B$10)</f>
        <v>0</v>
      </c>
      <c r="H1349" s="5">
        <f t="shared" si="127"/>
        <v>0</v>
      </c>
      <c r="I1349" s="5">
        <f t="shared" si="128"/>
        <v>0</v>
      </c>
    </row>
    <row r="1350" spans="1:9" x14ac:dyDescent="0.25">
      <c r="A1350">
        <v>1346</v>
      </c>
      <c r="B1350">
        <f t="shared" ref="B1350:B1413" si="129">IF(C1350=0,0,A1350)</f>
        <v>0</v>
      </c>
      <c r="C1350" s="5">
        <f t="shared" si="126"/>
        <v>0</v>
      </c>
      <c r="D1350" s="5">
        <f t="shared" si="125"/>
        <v>0</v>
      </c>
      <c r="E1350" s="4">
        <f t="shared" ref="E1350:E1413" si="130">C1350-D1350</f>
        <v>0</v>
      </c>
      <c r="F1350" s="5">
        <f>IF(C1350=0,0,IF(I1349+G1350&lt;=Summary!$B$20,'Loan Sch - No Offset'!I1349+G1350,Summary!$B$20))</f>
        <v>0</v>
      </c>
      <c r="G1350" s="4">
        <f>IF(E1350&lt;=0,0,E1350*Summary!$B$7/Summary!$B$10)</f>
        <v>0</v>
      </c>
      <c r="H1350" s="5">
        <f t="shared" si="127"/>
        <v>0</v>
      </c>
      <c r="I1350" s="5">
        <f t="shared" si="128"/>
        <v>0</v>
      </c>
    </row>
    <row r="1351" spans="1:9" x14ac:dyDescent="0.25">
      <c r="A1351">
        <v>1347</v>
      </c>
      <c r="B1351">
        <f t="shared" si="129"/>
        <v>0</v>
      </c>
      <c r="C1351" s="5">
        <f t="shared" si="126"/>
        <v>0</v>
      </c>
      <c r="D1351" s="5">
        <f t="shared" ref="D1351:D1414" si="131">IF(C1351=0,0,D1350)</f>
        <v>0</v>
      </c>
      <c r="E1351" s="4">
        <f t="shared" si="130"/>
        <v>0</v>
      </c>
      <c r="F1351" s="5">
        <f>IF(C1351=0,0,IF(I1350+G1351&lt;=Summary!$B$20,'Loan Sch - No Offset'!I1350+G1351,Summary!$B$20))</f>
        <v>0</v>
      </c>
      <c r="G1351" s="4">
        <f>IF(E1351&lt;=0,0,E1351*Summary!$B$7/Summary!$B$10)</f>
        <v>0</v>
      </c>
      <c r="H1351" s="5">
        <f t="shared" si="127"/>
        <v>0</v>
      </c>
      <c r="I1351" s="5">
        <f t="shared" si="128"/>
        <v>0</v>
      </c>
    </row>
    <row r="1352" spans="1:9" x14ac:dyDescent="0.25">
      <c r="A1352">
        <v>1348</v>
      </c>
      <c r="B1352">
        <f t="shared" si="129"/>
        <v>0</v>
      </c>
      <c r="C1352" s="5">
        <f t="shared" si="126"/>
        <v>0</v>
      </c>
      <c r="D1352" s="5">
        <f t="shared" si="131"/>
        <v>0</v>
      </c>
      <c r="E1352" s="4">
        <f t="shared" si="130"/>
        <v>0</v>
      </c>
      <c r="F1352" s="5">
        <f>IF(C1352=0,0,IF(I1351+G1352&lt;=Summary!$B$20,'Loan Sch - No Offset'!I1351+G1352,Summary!$B$20))</f>
        <v>0</v>
      </c>
      <c r="G1352" s="4">
        <f>IF(E1352&lt;=0,0,E1352*Summary!$B$7/Summary!$B$10)</f>
        <v>0</v>
      </c>
      <c r="H1352" s="5">
        <f t="shared" si="127"/>
        <v>0</v>
      </c>
      <c r="I1352" s="5">
        <f t="shared" si="128"/>
        <v>0</v>
      </c>
    </row>
    <row r="1353" spans="1:9" x14ac:dyDescent="0.25">
      <c r="A1353">
        <v>1349</v>
      </c>
      <c r="B1353">
        <f t="shared" si="129"/>
        <v>0</v>
      </c>
      <c r="C1353" s="5">
        <f t="shared" si="126"/>
        <v>0</v>
      </c>
      <c r="D1353" s="5">
        <f t="shared" si="131"/>
        <v>0</v>
      </c>
      <c r="E1353" s="4">
        <f t="shared" si="130"/>
        <v>0</v>
      </c>
      <c r="F1353" s="5">
        <f>IF(C1353=0,0,IF(I1352+G1353&lt;=Summary!$B$20,'Loan Sch - No Offset'!I1352+G1353,Summary!$B$20))</f>
        <v>0</v>
      </c>
      <c r="G1353" s="4">
        <f>IF(E1353&lt;=0,0,E1353*Summary!$B$7/Summary!$B$10)</f>
        <v>0</v>
      </c>
      <c r="H1353" s="5">
        <f t="shared" si="127"/>
        <v>0</v>
      </c>
      <c r="I1353" s="5">
        <f t="shared" si="128"/>
        <v>0</v>
      </c>
    </row>
    <row r="1354" spans="1:9" x14ac:dyDescent="0.25">
      <c r="A1354">
        <v>1350</v>
      </c>
      <c r="B1354">
        <f t="shared" si="129"/>
        <v>0</v>
      </c>
      <c r="C1354" s="5">
        <f t="shared" si="126"/>
        <v>0</v>
      </c>
      <c r="D1354" s="5">
        <f t="shared" si="131"/>
        <v>0</v>
      </c>
      <c r="E1354" s="4">
        <f t="shared" si="130"/>
        <v>0</v>
      </c>
      <c r="F1354" s="5">
        <f>IF(C1354=0,0,IF(I1353+G1354&lt;=Summary!$B$20,'Loan Sch - No Offset'!I1353+G1354,Summary!$B$20))</f>
        <v>0</v>
      </c>
      <c r="G1354" s="4">
        <f>IF(E1354&lt;=0,0,E1354*Summary!$B$7/Summary!$B$10)</f>
        <v>0</v>
      </c>
      <c r="H1354" s="5">
        <f t="shared" si="127"/>
        <v>0</v>
      </c>
      <c r="I1354" s="5">
        <f t="shared" si="128"/>
        <v>0</v>
      </c>
    </row>
    <row r="1355" spans="1:9" x14ac:dyDescent="0.25">
      <c r="A1355">
        <v>1351</v>
      </c>
      <c r="B1355">
        <f t="shared" si="129"/>
        <v>0</v>
      </c>
      <c r="C1355" s="5">
        <f t="shared" si="126"/>
        <v>0</v>
      </c>
      <c r="D1355" s="5">
        <f t="shared" si="131"/>
        <v>0</v>
      </c>
      <c r="E1355" s="4">
        <f t="shared" si="130"/>
        <v>0</v>
      </c>
      <c r="F1355" s="5">
        <f>IF(C1355=0,0,IF(I1354+G1355&lt;=Summary!$B$20,'Loan Sch - No Offset'!I1354+G1355,Summary!$B$20))</f>
        <v>0</v>
      </c>
      <c r="G1355" s="4">
        <f>IF(E1355&lt;=0,0,E1355*Summary!$B$7/Summary!$B$10)</f>
        <v>0</v>
      </c>
      <c r="H1355" s="5">
        <f t="shared" si="127"/>
        <v>0</v>
      </c>
      <c r="I1355" s="5">
        <f t="shared" si="128"/>
        <v>0</v>
      </c>
    </row>
    <row r="1356" spans="1:9" x14ac:dyDescent="0.25">
      <c r="A1356">
        <v>1352</v>
      </c>
      <c r="B1356">
        <f t="shared" si="129"/>
        <v>0</v>
      </c>
      <c r="C1356" s="5">
        <f t="shared" si="126"/>
        <v>0</v>
      </c>
      <c r="D1356" s="5">
        <f t="shared" si="131"/>
        <v>0</v>
      </c>
      <c r="E1356" s="4">
        <f t="shared" si="130"/>
        <v>0</v>
      </c>
      <c r="F1356" s="5">
        <f>IF(C1356=0,0,IF(I1355+G1356&lt;=Summary!$B$20,'Loan Sch - No Offset'!I1355+G1356,Summary!$B$20))</f>
        <v>0</v>
      </c>
      <c r="G1356" s="4">
        <f>IF(E1356&lt;=0,0,E1356*Summary!$B$7/Summary!$B$10)</f>
        <v>0</v>
      </c>
      <c r="H1356" s="5">
        <f t="shared" si="127"/>
        <v>0</v>
      </c>
      <c r="I1356" s="5">
        <f t="shared" si="128"/>
        <v>0</v>
      </c>
    </row>
    <row r="1357" spans="1:9" x14ac:dyDescent="0.25">
      <c r="A1357">
        <v>1353</v>
      </c>
      <c r="B1357">
        <f t="shared" si="129"/>
        <v>0</v>
      </c>
      <c r="C1357" s="5">
        <f t="shared" si="126"/>
        <v>0</v>
      </c>
      <c r="D1357" s="5">
        <f t="shared" si="131"/>
        <v>0</v>
      </c>
      <c r="E1357" s="4">
        <f t="shared" si="130"/>
        <v>0</v>
      </c>
      <c r="F1357" s="5">
        <f>IF(C1357=0,0,IF(I1356+G1357&lt;=Summary!$B$20,'Loan Sch - No Offset'!I1356+G1357,Summary!$B$20))</f>
        <v>0</v>
      </c>
      <c r="G1357" s="4">
        <f>IF(E1357&lt;=0,0,E1357*Summary!$B$7/Summary!$B$10)</f>
        <v>0</v>
      </c>
      <c r="H1357" s="5">
        <f t="shared" si="127"/>
        <v>0</v>
      </c>
      <c r="I1357" s="5">
        <f t="shared" si="128"/>
        <v>0</v>
      </c>
    </row>
    <row r="1358" spans="1:9" x14ac:dyDescent="0.25">
      <c r="A1358">
        <v>1354</v>
      </c>
      <c r="B1358">
        <f t="shared" si="129"/>
        <v>0</v>
      </c>
      <c r="C1358" s="5">
        <f t="shared" si="126"/>
        <v>0</v>
      </c>
      <c r="D1358" s="5">
        <f t="shared" si="131"/>
        <v>0</v>
      </c>
      <c r="E1358" s="4">
        <f t="shared" si="130"/>
        <v>0</v>
      </c>
      <c r="F1358" s="5">
        <f>IF(C1358=0,0,IF(I1357+G1358&lt;=Summary!$B$20,'Loan Sch - No Offset'!I1357+G1358,Summary!$B$20))</f>
        <v>0</v>
      </c>
      <c r="G1358" s="4">
        <f>IF(E1358&lt;=0,0,E1358*Summary!$B$7/Summary!$B$10)</f>
        <v>0</v>
      </c>
      <c r="H1358" s="5">
        <f t="shared" si="127"/>
        <v>0</v>
      </c>
      <c r="I1358" s="5">
        <f t="shared" si="128"/>
        <v>0</v>
      </c>
    </row>
    <row r="1359" spans="1:9" x14ac:dyDescent="0.25">
      <c r="A1359">
        <v>1355</v>
      </c>
      <c r="B1359">
        <f t="shared" si="129"/>
        <v>0</v>
      </c>
      <c r="C1359" s="5">
        <f t="shared" si="126"/>
        <v>0</v>
      </c>
      <c r="D1359" s="5">
        <f t="shared" si="131"/>
        <v>0</v>
      </c>
      <c r="E1359" s="4">
        <f t="shared" si="130"/>
        <v>0</v>
      </c>
      <c r="F1359" s="5">
        <f>IF(C1359=0,0,IF(I1358+G1359&lt;=Summary!$B$20,'Loan Sch - No Offset'!I1358+G1359,Summary!$B$20))</f>
        <v>0</v>
      </c>
      <c r="G1359" s="4">
        <f>IF(E1359&lt;=0,0,E1359*Summary!$B$7/Summary!$B$10)</f>
        <v>0</v>
      </c>
      <c r="H1359" s="5">
        <f t="shared" si="127"/>
        <v>0</v>
      </c>
      <c r="I1359" s="5">
        <f t="shared" si="128"/>
        <v>0</v>
      </c>
    </row>
    <row r="1360" spans="1:9" x14ac:dyDescent="0.25">
      <c r="A1360">
        <v>1356</v>
      </c>
      <c r="B1360">
        <f t="shared" si="129"/>
        <v>0</v>
      </c>
      <c r="C1360" s="5">
        <f t="shared" si="126"/>
        <v>0</v>
      </c>
      <c r="D1360" s="5">
        <f t="shared" si="131"/>
        <v>0</v>
      </c>
      <c r="E1360" s="4">
        <f t="shared" si="130"/>
        <v>0</v>
      </c>
      <c r="F1360" s="5">
        <f>IF(C1360=0,0,IF(I1359+G1360&lt;=Summary!$B$20,'Loan Sch - No Offset'!I1359+G1360,Summary!$B$20))</f>
        <v>0</v>
      </c>
      <c r="G1360" s="4">
        <f>IF(E1360&lt;=0,0,E1360*Summary!$B$7/Summary!$B$10)</f>
        <v>0</v>
      </c>
      <c r="H1360" s="5">
        <f t="shared" si="127"/>
        <v>0</v>
      </c>
      <c r="I1360" s="5">
        <f t="shared" si="128"/>
        <v>0</v>
      </c>
    </row>
    <row r="1361" spans="1:9" x14ac:dyDescent="0.25">
      <c r="A1361">
        <v>1357</v>
      </c>
      <c r="B1361">
        <f t="shared" si="129"/>
        <v>0</v>
      </c>
      <c r="C1361" s="5">
        <f t="shared" si="126"/>
        <v>0</v>
      </c>
      <c r="D1361" s="5">
        <f t="shared" si="131"/>
        <v>0</v>
      </c>
      <c r="E1361" s="4">
        <f t="shared" si="130"/>
        <v>0</v>
      </c>
      <c r="F1361" s="5">
        <f>IF(C1361=0,0,IF(I1360+G1361&lt;=Summary!$B$20,'Loan Sch - No Offset'!I1360+G1361,Summary!$B$20))</f>
        <v>0</v>
      </c>
      <c r="G1361" s="4">
        <f>IF(E1361&lt;=0,0,E1361*Summary!$B$7/Summary!$B$10)</f>
        <v>0</v>
      </c>
      <c r="H1361" s="5">
        <f t="shared" si="127"/>
        <v>0</v>
      </c>
      <c r="I1361" s="5">
        <f t="shared" si="128"/>
        <v>0</v>
      </c>
    </row>
    <row r="1362" spans="1:9" x14ac:dyDescent="0.25">
      <c r="A1362">
        <v>1358</v>
      </c>
      <c r="B1362">
        <f t="shared" si="129"/>
        <v>0</v>
      </c>
      <c r="C1362" s="5">
        <f t="shared" si="126"/>
        <v>0</v>
      </c>
      <c r="D1362" s="5">
        <f t="shared" si="131"/>
        <v>0</v>
      </c>
      <c r="E1362" s="4">
        <f t="shared" si="130"/>
        <v>0</v>
      </c>
      <c r="F1362" s="5">
        <f>IF(C1362=0,0,IF(I1361+G1362&lt;=Summary!$B$20,'Loan Sch - No Offset'!I1361+G1362,Summary!$B$20))</f>
        <v>0</v>
      </c>
      <c r="G1362" s="4">
        <f>IF(E1362&lt;=0,0,E1362*Summary!$B$7/Summary!$B$10)</f>
        <v>0</v>
      </c>
      <c r="H1362" s="5">
        <f t="shared" si="127"/>
        <v>0</v>
      </c>
      <c r="I1362" s="5">
        <f t="shared" si="128"/>
        <v>0</v>
      </c>
    </row>
    <row r="1363" spans="1:9" x14ac:dyDescent="0.25">
      <c r="A1363">
        <v>1359</v>
      </c>
      <c r="B1363">
        <f t="shared" si="129"/>
        <v>0</v>
      </c>
      <c r="C1363" s="5">
        <f t="shared" si="126"/>
        <v>0</v>
      </c>
      <c r="D1363" s="5">
        <f t="shared" si="131"/>
        <v>0</v>
      </c>
      <c r="E1363" s="4">
        <f t="shared" si="130"/>
        <v>0</v>
      </c>
      <c r="F1363" s="5">
        <f>IF(C1363=0,0,IF(I1362+G1363&lt;=Summary!$B$20,'Loan Sch - No Offset'!I1362+G1363,Summary!$B$20))</f>
        <v>0</v>
      </c>
      <c r="G1363" s="4">
        <f>IF(E1363&lt;=0,0,E1363*Summary!$B$7/Summary!$B$10)</f>
        <v>0</v>
      </c>
      <c r="H1363" s="5">
        <f t="shared" si="127"/>
        <v>0</v>
      </c>
      <c r="I1363" s="5">
        <f t="shared" si="128"/>
        <v>0</v>
      </c>
    </row>
    <row r="1364" spans="1:9" x14ac:dyDescent="0.25">
      <c r="A1364">
        <v>1360</v>
      </c>
      <c r="B1364">
        <f t="shared" si="129"/>
        <v>0</v>
      </c>
      <c r="C1364" s="5">
        <f t="shared" si="126"/>
        <v>0</v>
      </c>
      <c r="D1364" s="5">
        <f t="shared" si="131"/>
        <v>0</v>
      </c>
      <c r="E1364" s="4">
        <f t="shared" si="130"/>
        <v>0</v>
      </c>
      <c r="F1364" s="5">
        <f>IF(C1364=0,0,IF(I1363+G1364&lt;=Summary!$B$20,'Loan Sch - No Offset'!I1363+G1364,Summary!$B$20))</f>
        <v>0</v>
      </c>
      <c r="G1364" s="4">
        <f>IF(E1364&lt;=0,0,E1364*Summary!$B$7/Summary!$B$10)</f>
        <v>0</v>
      </c>
      <c r="H1364" s="5">
        <f t="shared" si="127"/>
        <v>0</v>
      </c>
      <c r="I1364" s="5">
        <f t="shared" si="128"/>
        <v>0</v>
      </c>
    </row>
    <row r="1365" spans="1:9" x14ac:dyDescent="0.25">
      <c r="A1365">
        <v>1361</v>
      </c>
      <c r="B1365">
        <f t="shared" si="129"/>
        <v>0</v>
      </c>
      <c r="C1365" s="5">
        <f t="shared" si="126"/>
        <v>0</v>
      </c>
      <c r="D1365" s="5">
        <f t="shared" si="131"/>
        <v>0</v>
      </c>
      <c r="E1365" s="4">
        <f t="shared" si="130"/>
        <v>0</v>
      </c>
      <c r="F1365" s="5">
        <f>IF(C1365=0,0,IF(I1364+G1365&lt;=Summary!$B$20,'Loan Sch - No Offset'!I1364+G1365,Summary!$B$20))</f>
        <v>0</v>
      </c>
      <c r="G1365" s="4">
        <f>IF(E1365&lt;=0,0,E1365*Summary!$B$7/Summary!$B$10)</f>
        <v>0</v>
      </c>
      <c r="H1365" s="5">
        <f t="shared" si="127"/>
        <v>0</v>
      </c>
      <c r="I1365" s="5">
        <f t="shared" si="128"/>
        <v>0</v>
      </c>
    </row>
    <row r="1366" spans="1:9" x14ac:dyDescent="0.25">
      <c r="A1366">
        <v>1362</v>
      </c>
      <c r="B1366">
        <f t="shared" si="129"/>
        <v>0</v>
      </c>
      <c r="C1366" s="5">
        <f t="shared" si="126"/>
        <v>0</v>
      </c>
      <c r="D1366" s="5">
        <f t="shared" si="131"/>
        <v>0</v>
      </c>
      <c r="E1366" s="4">
        <f t="shared" si="130"/>
        <v>0</v>
      </c>
      <c r="F1366" s="5">
        <f>IF(C1366=0,0,IF(I1365+G1366&lt;=Summary!$B$20,'Loan Sch - No Offset'!I1365+G1366,Summary!$B$20))</f>
        <v>0</v>
      </c>
      <c r="G1366" s="4">
        <f>IF(E1366&lt;=0,0,E1366*Summary!$B$7/Summary!$B$10)</f>
        <v>0</v>
      </c>
      <c r="H1366" s="5">
        <f t="shared" si="127"/>
        <v>0</v>
      </c>
      <c r="I1366" s="5">
        <f t="shared" si="128"/>
        <v>0</v>
      </c>
    </row>
    <row r="1367" spans="1:9" x14ac:dyDescent="0.25">
      <c r="A1367">
        <v>1363</v>
      </c>
      <c r="B1367">
        <f t="shared" si="129"/>
        <v>0</v>
      </c>
      <c r="C1367" s="5">
        <f t="shared" si="126"/>
        <v>0</v>
      </c>
      <c r="D1367" s="5">
        <f t="shared" si="131"/>
        <v>0</v>
      </c>
      <c r="E1367" s="4">
        <f t="shared" si="130"/>
        <v>0</v>
      </c>
      <c r="F1367" s="5">
        <f>IF(C1367=0,0,IF(I1366+G1367&lt;=Summary!$B$20,'Loan Sch - No Offset'!I1366+G1367,Summary!$B$20))</f>
        <v>0</v>
      </c>
      <c r="G1367" s="4">
        <f>IF(E1367&lt;=0,0,E1367*Summary!$B$7/Summary!$B$10)</f>
        <v>0</v>
      </c>
      <c r="H1367" s="5">
        <f t="shared" si="127"/>
        <v>0</v>
      </c>
      <c r="I1367" s="5">
        <f t="shared" si="128"/>
        <v>0</v>
      </c>
    </row>
    <row r="1368" spans="1:9" x14ac:dyDescent="0.25">
      <c r="A1368">
        <v>1364</v>
      </c>
      <c r="B1368">
        <f t="shared" si="129"/>
        <v>0</v>
      </c>
      <c r="C1368" s="5">
        <f t="shared" si="126"/>
        <v>0</v>
      </c>
      <c r="D1368" s="5">
        <f t="shared" si="131"/>
        <v>0</v>
      </c>
      <c r="E1368" s="4">
        <f t="shared" si="130"/>
        <v>0</v>
      </c>
      <c r="F1368" s="5">
        <f>IF(C1368=0,0,IF(I1367+G1368&lt;=Summary!$B$20,'Loan Sch - No Offset'!I1367+G1368,Summary!$B$20))</f>
        <v>0</v>
      </c>
      <c r="G1368" s="4">
        <f>IF(E1368&lt;=0,0,E1368*Summary!$B$7/Summary!$B$10)</f>
        <v>0</v>
      </c>
      <c r="H1368" s="5">
        <f t="shared" si="127"/>
        <v>0</v>
      </c>
      <c r="I1368" s="5">
        <f t="shared" si="128"/>
        <v>0</v>
      </c>
    </row>
    <row r="1369" spans="1:9" x14ac:dyDescent="0.25">
      <c r="A1369">
        <v>1365</v>
      </c>
      <c r="B1369">
        <f t="shared" si="129"/>
        <v>0</v>
      </c>
      <c r="C1369" s="5">
        <f t="shared" si="126"/>
        <v>0</v>
      </c>
      <c r="D1369" s="5">
        <f t="shared" si="131"/>
        <v>0</v>
      </c>
      <c r="E1369" s="4">
        <f t="shared" si="130"/>
        <v>0</v>
      </c>
      <c r="F1369" s="5">
        <f>IF(C1369=0,0,IF(I1368+G1369&lt;=Summary!$B$20,'Loan Sch - No Offset'!I1368+G1369,Summary!$B$20))</f>
        <v>0</v>
      </c>
      <c r="G1369" s="4">
        <f>IF(E1369&lt;=0,0,E1369*Summary!$B$7/Summary!$B$10)</f>
        <v>0</v>
      </c>
      <c r="H1369" s="5">
        <f t="shared" si="127"/>
        <v>0</v>
      </c>
      <c r="I1369" s="5">
        <f t="shared" si="128"/>
        <v>0</v>
      </c>
    </row>
    <row r="1370" spans="1:9" x14ac:dyDescent="0.25">
      <c r="A1370">
        <v>1366</v>
      </c>
      <c r="B1370">
        <f t="shared" si="129"/>
        <v>0</v>
      </c>
      <c r="C1370" s="5">
        <f t="shared" si="126"/>
        <v>0</v>
      </c>
      <c r="D1370" s="5">
        <f t="shared" si="131"/>
        <v>0</v>
      </c>
      <c r="E1370" s="4">
        <f t="shared" si="130"/>
        <v>0</v>
      </c>
      <c r="F1370" s="5">
        <f>IF(C1370=0,0,IF(I1369+G1370&lt;=Summary!$B$20,'Loan Sch - No Offset'!I1369+G1370,Summary!$B$20))</f>
        <v>0</v>
      </c>
      <c r="G1370" s="4">
        <f>IF(E1370&lt;=0,0,E1370*Summary!$B$7/Summary!$B$10)</f>
        <v>0</v>
      </c>
      <c r="H1370" s="5">
        <f t="shared" si="127"/>
        <v>0</v>
      </c>
      <c r="I1370" s="5">
        <f t="shared" si="128"/>
        <v>0</v>
      </c>
    </row>
    <row r="1371" spans="1:9" x14ac:dyDescent="0.25">
      <c r="A1371">
        <v>1367</v>
      </c>
      <c r="B1371">
        <f t="shared" si="129"/>
        <v>0</v>
      </c>
      <c r="C1371" s="5">
        <f t="shared" si="126"/>
        <v>0</v>
      </c>
      <c r="D1371" s="5">
        <f t="shared" si="131"/>
        <v>0</v>
      </c>
      <c r="E1371" s="4">
        <f t="shared" si="130"/>
        <v>0</v>
      </c>
      <c r="F1371" s="5">
        <f>IF(C1371=0,0,IF(I1370+G1371&lt;=Summary!$B$20,'Loan Sch - No Offset'!I1370+G1371,Summary!$B$20))</f>
        <v>0</v>
      </c>
      <c r="G1371" s="4">
        <f>IF(E1371&lt;=0,0,E1371*Summary!$B$7/Summary!$B$10)</f>
        <v>0</v>
      </c>
      <c r="H1371" s="5">
        <f t="shared" si="127"/>
        <v>0</v>
      </c>
      <c r="I1371" s="5">
        <f t="shared" si="128"/>
        <v>0</v>
      </c>
    </row>
    <row r="1372" spans="1:9" x14ac:dyDescent="0.25">
      <c r="A1372">
        <v>1368</v>
      </c>
      <c r="B1372">
        <f t="shared" si="129"/>
        <v>0</v>
      </c>
      <c r="C1372" s="5">
        <f t="shared" si="126"/>
        <v>0</v>
      </c>
      <c r="D1372" s="5">
        <f t="shared" si="131"/>
        <v>0</v>
      </c>
      <c r="E1372" s="4">
        <f t="shared" si="130"/>
        <v>0</v>
      </c>
      <c r="F1372" s="5">
        <f>IF(C1372=0,0,IF(I1371+G1372&lt;=Summary!$B$20,'Loan Sch - No Offset'!I1371+G1372,Summary!$B$20))</f>
        <v>0</v>
      </c>
      <c r="G1372" s="4">
        <f>IF(E1372&lt;=0,0,E1372*Summary!$B$7/Summary!$B$10)</f>
        <v>0</v>
      </c>
      <c r="H1372" s="5">
        <f t="shared" si="127"/>
        <v>0</v>
      </c>
      <c r="I1372" s="5">
        <f t="shared" si="128"/>
        <v>0</v>
      </c>
    </row>
    <row r="1373" spans="1:9" x14ac:dyDescent="0.25">
      <c r="A1373">
        <v>1369</v>
      </c>
      <c r="B1373">
        <f t="shared" si="129"/>
        <v>0</v>
      </c>
      <c r="C1373" s="5">
        <f t="shared" si="126"/>
        <v>0</v>
      </c>
      <c r="D1373" s="5">
        <f t="shared" si="131"/>
        <v>0</v>
      </c>
      <c r="E1373" s="4">
        <f t="shared" si="130"/>
        <v>0</v>
      </c>
      <c r="F1373" s="5">
        <f>IF(C1373=0,0,IF(I1372+G1373&lt;=Summary!$B$20,'Loan Sch - No Offset'!I1372+G1373,Summary!$B$20))</f>
        <v>0</v>
      </c>
      <c r="G1373" s="4">
        <f>IF(E1373&lt;=0,0,E1373*Summary!$B$7/Summary!$B$10)</f>
        <v>0</v>
      </c>
      <c r="H1373" s="5">
        <f t="shared" si="127"/>
        <v>0</v>
      </c>
      <c r="I1373" s="5">
        <f t="shared" si="128"/>
        <v>0</v>
      </c>
    </row>
    <row r="1374" spans="1:9" x14ac:dyDescent="0.25">
      <c r="A1374">
        <v>1370</v>
      </c>
      <c r="B1374">
        <f t="shared" si="129"/>
        <v>0</v>
      </c>
      <c r="C1374" s="5">
        <f t="shared" si="126"/>
        <v>0</v>
      </c>
      <c r="D1374" s="5">
        <f t="shared" si="131"/>
        <v>0</v>
      </c>
      <c r="E1374" s="4">
        <f t="shared" si="130"/>
        <v>0</v>
      </c>
      <c r="F1374" s="5">
        <f>IF(C1374=0,0,IF(I1373+G1374&lt;=Summary!$B$20,'Loan Sch - No Offset'!I1373+G1374,Summary!$B$20))</f>
        <v>0</v>
      </c>
      <c r="G1374" s="4">
        <f>IF(E1374&lt;=0,0,E1374*Summary!$B$7/Summary!$B$10)</f>
        <v>0</v>
      </c>
      <c r="H1374" s="5">
        <f t="shared" si="127"/>
        <v>0</v>
      </c>
      <c r="I1374" s="5">
        <f t="shared" si="128"/>
        <v>0</v>
      </c>
    </row>
    <row r="1375" spans="1:9" x14ac:dyDescent="0.25">
      <c r="A1375">
        <v>1371</v>
      </c>
      <c r="B1375">
        <f t="shared" si="129"/>
        <v>0</v>
      </c>
      <c r="C1375" s="5">
        <f t="shared" si="126"/>
        <v>0</v>
      </c>
      <c r="D1375" s="5">
        <f t="shared" si="131"/>
        <v>0</v>
      </c>
      <c r="E1375" s="4">
        <f t="shared" si="130"/>
        <v>0</v>
      </c>
      <c r="F1375" s="5">
        <f>IF(C1375=0,0,IF(I1374+G1375&lt;=Summary!$B$20,'Loan Sch - No Offset'!I1374+G1375,Summary!$B$20))</f>
        <v>0</v>
      </c>
      <c r="G1375" s="4">
        <f>IF(E1375&lt;=0,0,E1375*Summary!$B$7/Summary!$B$10)</f>
        <v>0</v>
      </c>
      <c r="H1375" s="5">
        <f t="shared" si="127"/>
        <v>0</v>
      </c>
      <c r="I1375" s="5">
        <f t="shared" si="128"/>
        <v>0</v>
      </c>
    </row>
    <row r="1376" spans="1:9" x14ac:dyDescent="0.25">
      <c r="A1376">
        <v>1372</v>
      </c>
      <c r="B1376">
        <f t="shared" si="129"/>
        <v>0</v>
      </c>
      <c r="C1376" s="5">
        <f t="shared" si="126"/>
        <v>0</v>
      </c>
      <c r="D1376" s="5">
        <f t="shared" si="131"/>
        <v>0</v>
      </c>
      <c r="E1376" s="4">
        <f t="shared" si="130"/>
        <v>0</v>
      </c>
      <c r="F1376" s="5">
        <f>IF(C1376=0,0,IF(I1375+G1376&lt;=Summary!$B$20,'Loan Sch - No Offset'!I1375+G1376,Summary!$B$20))</f>
        <v>0</v>
      </c>
      <c r="G1376" s="4">
        <f>IF(E1376&lt;=0,0,E1376*Summary!$B$7/Summary!$B$10)</f>
        <v>0</v>
      </c>
      <c r="H1376" s="5">
        <f t="shared" si="127"/>
        <v>0</v>
      </c>
      <c r="I1376" s="5">
        <f t="shared" si="128"/>
        <v>0</v>
      </c>
    </row>
    <row r="1377" spans="1:9" x14ac:dyDescent="0.25">
      <c r="A1377">
        <v>1373</v>
      </c>
      <c r="B1377">
        <f t="shared" si="129"/>
        <v>0</v>
      </c>
      <c r="C1377" s="5">
        <f t="shared" si="126"/>
        <v>0</v>
      </c>
      <c r="D1377" s="5">
        <f t="shared" si="131"/>
        <v>0</v>
      </c>
      <c r="E1377" s="4">
        <f t="shared" si="130"/>
        <v>0</v>
      </c>
      <c r="F1377" s="5">
        <f>IF(C1377=0,0,IF(I1376+G1377&lt;=Summary!$B$20,'Loan Sch - No Offset'!I1376+G1377,Summary!$B$20))</f>
        <v>0</v>
      </c>
      <c r="G1377" s="4">
        <f>IF(E1377&lt;=0,0,E1377*Summary!$B$7/Summary!$B$10)</f>
        <v>0</v>
      </c>
      <c r="H1377" s="5">
        <f t="shared" si="127"/>
        <v>0</v>
      </c>
      <c r="I1377" s="5">
        <f t="shared" si="128"/>
        <v>0</v>
      </c>
    </row>
    <row r="1378" spans="1:9" x14ac:dyDescent="0.25">
      <c r="A1378">
        <v>1374</v>
      </c>
      <c r="B1378">
        <f t="shared" si="129"/>
        <v>0</v>
      </c>
      <c r="C1378" s="5">
        <f t="shared" si="126"/>
        <v>0</v>
      </c>
      <c r="D1378" s="5">
        <f t="shared" si="131"/>
        <v>0</v>
      </c>
      <c r="E1378" s="4">
        <f t="shared" si="130"/>
        <v>0</v>
      </c>
      <c r="F1378" s="5">
        <f>IF(C1378=0,0,IF(I1377+G1378&lt;=Summary!$B$20,'Loan Sch - No Offset'!I1377+G1378,Summary!$B$20))</f>
        <v>0</v>
      </c>
      <c r="G1378" s="4">
        <f>IF(E1378&lt;=0,0,E1378*Summary!$B$7/Summary!$B$10)</f>
        <v>0</v>
      </c>
      <c r="H1378" s="5">
        <f t="shared" si="127"/>
        <v>0</v>
      </c>
      <c r="I1378" s="5">
        <f t="shared" si="128"/>
        <v>0</v>
      </c>
    </row>
    <row r="1379" spans="1:9" x14ac:dyDescent="0.25">
      <c r="A1379">
        <v>1375</v>
      </c>
      <c r="B1379">
        <f t="shared" si="129"/>
        <v>0</v>
      </c>
      <c r="C1379" s="5">
        <f t="shared" si="126"/>
        <v>0</v>
      </c>
      <c r="D1379" s="5">
        <f t="shared" si="131"/>
        <v>0</v>
      </c>
      <c r="E1379" s="4">
        <f t="shared" si="130"/>
        <v>0</v>
      </c>
      <c r="F1379" s="5">
        <f>IF(C1379=0,0,IF(I1378+G1379&lt;=Summary!$B$20,'Loan Sch - No Offset'!I1378+G1379,Summary!$B$20))</f>
        <v>0</v>
      </c>
      <c r="G1379" s="4">
        <f>IF(E1379&lt;=0,0,E1379*Summary!$B$7/Summary!$B$10)</f>
        <v>0</v>
      </c>
      <c r="H1379" s="5">
        <f t="shared" si="127"/>
        <v>0</v>
      </c>
      <c r="I1379" s="5">
        <f t="shared" si="128"/>
        <v>0</v>
      </c>
    </row>
    <row r="1380" spans="1:9" x14ac:dyDescent="0.25">
      <c r="A1380">
        <v>1376</v>
      </c>
      <c r="B1380">
        <f t="shared" si="129"/>
        <v>0</v>
      </c>
      <c r="C1380" s="5">
        <f t="shared" si="126"/>
        <v>0</v>
      </c>
      <c r="D1380" s="5">
        <f t="shared" si="131"/>
        <v>0</v>
      </c>
      <c r="E1380" s="4">
        <f t="shared" si="130"/>
        <v>0</v>
      </c>
      <c r="F1380" s="5">
        <f>IF(C1380=0,0,IF(I1379+G1380&lt;=Summary!$B$20,'Loan Sch - No Offset'!I1379+G1380,Summary!$B$20))</f>
        <v>0</v>
      </c>
      <c r="G1380" s="4">
        <f>IF(E1380&lt;=0,0,E1380*Summary!$B$7/Summary!$B$10)</f>
        <v>0</v>
      </c>
      <c r="H1380" s="5">
        <f t="shared" si="127"/>
        <v>0</v>
      </c>
      <c r="I1380" s="5">
        <f t="shared" si="128"/>
        <v>0</v>
      </c>
    </row>
    <row r="1381" spans="1:9" x14ac:dyDescent="0.25">
      <c r="A1381">
        <v>1377</v>
      </c>
      <c r="B1381">
        <f t="shared" si="129"/>
        <v>0</v>
      </c>
      <c r="C1381" s="5">
        <f t="shared" si="126"/>
        <v>0</v>
      </c>
      <c r="D1381" s="5">
        <f t="shared" si="131"/>
        <v>0</v>
      </c>
      <c r="E1381" s="4">
        <f t="shared" si="130"/>
        <v>0</v>
      </c>
      <c r="F1381" s="5">
        <f>IF(C1381=0,0,IF(I1380+G1381&lt;=Summary!$B$20,'Loan Sch - No Offset'!I1380+G1381,Summary!$B$20))</f>
        <v>0</v>
      </c>
      <c r="G1381" s="4">
        <f>IF(E1381&lt;=0,0,E1381*Summary!$B$7/Summary!$B$10)</f>
        <v>0</v>
      </c>
      <c r="H1381" s="5">
        <f t="shared" si="127"/>
        <v>0</v>
      </c>
      <c r="I1381" s="5">
        <f t="shared" si="128"/>
        <v>0</v>
      </c>
    </row>
    <row r="1382" spans="1:9" x14ac:dyDescent="0.25">
      <c r="A1382">
        <v>1378</v>
      </c>
      <c r="B1382">
        <f t="shared" si="129"/>
        <v>0</v>
      </c>
      <c r="C1382" s="5">
        <f t="shared" si="126"/>
        <v>0</v>
      </c>
      <c r="D1382" s="5">
        <f t="shared" si="131"/>
        <v>0</v>
      </c>
      <c r="E1382" s="4">
        <f t="shared" si="130"/>
        <v>0</v>
      </c>
      <c r="F1382" s="5">
        <f>IF(C1382=0,0,IF(I1381+G1382&lt;=Summary!$B$20,'Loan Sch - No Offset'!I1381+G1382,Summary!$B$20))</f>
        <v>0</v>
      </c>
      <c r="G1382" s="4">
        <f>IF(E1382&lt;=0,0,E1382*Summary!$B$7/Summary!$B$10)</f>
        <v>0</v>
      </c>
      <c r="H1382" s="5">
        <f t="shared" si="127"/>
        <v>0</v>
      </c>
      <c r="I1382" s="5">
        <f t="shared" si="128"/>
        <v>0</v>
      </c>
    </row>
    <row r="1383" spans="1:9" x14ac:dyDescent="0.25">
      <c r="A1383">
        <v>1379</v>
      </c>
      <c r="B1383">
        <f t="shared" si="129"/>
        <v>0</v>
      </c>
      <c r="C1383" s="5">
        <f t="shared" si="126"/>
        <v>0</v>
      </c>
      <c r="D1383" s="5">
        <f t="shared" si="131"/>
        <v>0</v>
      </c>
      <c r="E1383" s="4">
        <f t="shared" si="130"/>
        <v>0</v>
      </c>
      <c r="F1383" s="5">
        <f>IF(C1383=0,0,IF(I1382+G1383&lt;=Summary!$B$20,'Loan Sch - No Offset'!I1382+G1383,Summary!$B$20))</f>
        <v>0</v>
      </c>
      <c r="G1383" s="4">
        <f>IF(E1383&lt;=0,0,E1383*Summary!$B$7/Summary!$B$10)</f>
        <v>0</v>
      </c>
      <c r="H1383" s="5">
        <f t="shared" si="127"/>
        <v>0</v>
      </c>
      <c r="I1383" s="5">
        <f t="shared" si="128"/>
        <v>0</v>
      </c>
    </row>
    <row r="1384" spans="1:9" x14ac:dyDescent="0.25">
      <c r="A1384">
        <v>1380</v>
      </c>
      <c r="B1384">
        <f t="shared" si="129"/>
        <v>0</v>
      </c>
      <c r="C1384" s="5">
        <f t="shared" si="126"/>
        <v>0</v>
      </c>
      <c r="D1384" s="5">
        <f t="shared" si="131"/>
        <v>0</v>
      </c>
      <c r="E1384" s="4">
        <f t="shared" si="130"/>
        <v>0</v>
      </c>
      <c r="F1384" s="5">
        <f>IF(C1384=0,0,IF(I1383+G1384&lt;=Summary!$B$20,'Loan Sch - No Offset'!I1383+G1384,Summary!$B$20))</f>
        <v>0</v>
      </c>
      <c r="G1384" s="4">
        <f>IF(E1384&lt;=0,0,E1384*Summary!$B$7/Summary!$B$10)</f>
        <v>0</v>
      </c>
      <c r="H1384" s="5">
        <f t="shared" si="127"/>
        <v>0</v>
      </c>
      <c r="I1384" s="5">
        <f t="shared" si="128"/>
        <v>0</v>
      </c>
    </row>
    <row r="1385" spans="1:9" x14ac:dyDescent="0.25">
      <c r="A1385">
        <v>1381</v>
      </c>
      <c r="B1385">
        <f t="shared" si="129"/>
        <v>0</v>
      </c>
      <c r="C1385" s="5">
        <f t="shared" si="126"/>
        <v>0</v>
      </c>
      <c r="D1385" s="5">
        <f t="shared" si="131"/>
        <v>0</v>
      </c>
      <c r="E1385" s="4">
        <f t="shared" si="130"/>
        <v>0</v>
      </c>
      <c r="F1385" s="5">
        <f>IF(C1385=0,0,IF(I1384+G1385&lt;=Summary!$B$20,'Loan Sch - No Offset'!I1384+G1385,Summary!$B$20))</f>
        <v>0</v>
      </c>
      <c r="G1385" s="4">
        <f>IF(E1385&lt;=0,0,E1385*Summary!$B$7/Summary!$B$10)</f>
        <v>0</v>
      </c>
      <c r="H1385" s="5">
        <f t="shared" si="127"/>
        <v>0</v>
      </c>
      <c r="I1385" s="5">
        <f t="shared" si="128"/>
        <v>0</v>
      </c>
    </row>
    <row r="1386" spans="1:9" x14ac:dyDescent="0.25">
      <c r="A1386">
        <v>1382</v>
      </c>
      <c r="B1386">
        <f t="shared" si="129"/>
        <v>0</v>
      </c>
      <c r="C1386" s="5">
        <f t="shared" si="126"/>
        <v>0</v>
      </c>
      <c r="D1386" s="5">
        <f t="shared" si="131"/>
        <v>0</v>
      </c>
      <c r="E1386" s="4">
        <f t="shared" si="130"/>
        <v>0</v>
      </c>
      <c r="F1386" s="5">
        <f>IF(C1386=0,0,IF(I1385+G1386&lt;=Summary!$B$20,'Loan Sch - No Offset'!I1385+G1386,Summary!$B$20))</f>
        <v>0</v>
      </c>
      <c r="G1386" s="4">
        <f>IF(E1386&lt;=0,0,E1386*Summary!$B$7/Summary!$B$10)</f>
        <v>0</v>
      </c>
      <c r="H1386" s="5">
        <f t="shared" si="127"/>
        <v>0</v>
      </c>
      <c r="I1386" s="5">
        <f t="shared" si="128"/>
        <v>0</v>
      </c>
    </row>
    <row r="1387" spans="1:9" x14ac:dyDescent="0.25">
      <c r="A1387">
        <v>1383</v>
      </c>
      <c r="B1387">
        <f t="shared" si="129"/>
        <v>0</v>
      </c>
      <c r="C1387" s="5">
        <f t="shared" si="126"/>
        <v>0</v>
      </c>
      <c r="D1387" s="5">
        <f t="shared" si="131"/>
        <v>0</v>
      </c>
      <c r="E1387" s="4">
        <f t="shared" si="130"/>
        <v>0</v>
      </c>
      <c r="F1387" s="5">
        <f>IF(C1387=0,0,IF(I1386+G1387&lt;=Summary!$B$20,'Loan Sch - No Offset'!I1386+G1387,Summary!$B$20))</f>
        <v>0</v>
      </c>
      <c r="G1387" s="4">
        <f>IF(E1387&lt;=0,0,E1387*Summary!$B$7/Summary!$B$10)</f>
        <v>0</v>
      </c>
      <c r="H1387" s="5">
        <f t="shared" si="127"/>
        <v>0</v>
      </c>
      <c r="I1387" s="5">
        <f t="shared" si="128"/>
        <v>0</v>
      </c>
    </row>
    <row r="1388" spans="1:9" x14ac:dyDescent="0.25">
      <c r="A1388">
        <v>1384</v>
      </c>
      <c r="B1388">
        <f t="shared" si="129"/>
        <v>0</v>
      </c>
      <c r="C1388" s="5">
        <f t="shared" si="126"/>
        <v>0</v>
      </c>
      <c r="D1388" s="5">
        <f t="shared" si="131"/>
        <v>0</v>
      </c>
      <c r="E1388" s="4">
        <f t="shared" si="130"/>
        <v>0</v>
      </c>
      <c r="F1388" s="5">
        <f>IF(C1388=0,0,IF(I1387+G1388&lt;=Summary!$B$20,'Loan Sch - No Offset'!I1387+G1388,Summary!$B$20))</f>
        <v>0</v>
      </c>
      <c r="G1388" s="4">
        <f>IF(E1388&lt;=0,0,E1388*Summary!$B$7/Summary!$B$10)</f>
        <v>0</v>
      </c>
      <c r="H1388" s="5">
        <f t="shared" si="127"/>
        <v>0</v>
      </c>
      <c r="I1388" s="5">
        <f t="shared" si="128"/>
        <v>0</v>
      </c>
    </row>
    <row r="1389" spans="1:9" x14ac:dyDescent="0.25">
      <c r="A1389">
        <v>1385</v>
      </c>
      <c r="B1389">
        <f t="shared" si="129"/>
        <v>0</v>
      </c>
      <c r="C1389" s="5">
        <f t="shared" si="126"/>
        <v>0</v>
      </c>
      <c r="D1389" s="5">
        <f t="shared" si="131"/>
        <v>0</v>
      </c>
      <c r="E1389" s="4">
        <f t="shared" si="130"/>
        <v>0</v>
      </c>
      <c r="F1389" s="5">
        <f>IF(C1389=0,0,IF(I1388+G1389&lt;=Summary!$B$20,'Loan Sch - No Offset'!I1388+G1389,Summary!$B$20))</f>
        <v>0</v>
      </c>
      <c r="G1389" s="4">
        <f>IF(E1389&lt;=0,0,E1389*Summary!$B$7/Summary!$B$10)</f>
        <v>0</v>
      </c>
      <c r="H1389" s="5">
        <f t="shared" si="127"/>
        <v>0</v>
      </c>
      <c r="I1389" s="5">
        <f t="shared" si="128"/>
        <v>0</v>
      </c>
    </row>
    <row r="1390" spans="1:9" x14ac:dyDescent="0.25">
      <c r="A1390">
        <v>1386</v>
      </c>
      <c r="B1390">
        <f t="shared" si="129"/>
        <v>0</v>
      </c>
      <c r="C1390" s="5">
        <f t="shared" si="126"/>
        <v>0</v>
      </c>
      <c r="D1390" s="5">
        <f t="shared" si="131"/>
        <v>0</v>
      </c>
      <c r="E1390" s="4">
        <f t="shared" si="130"/>
        <v>0</v>
      </c>
      <c r="F1390" s="5">
        <f>IF(C1390=0,0,IF(I1389+G1390&lt;=Summary!$B$20,'Loan Sch - No Offset'!I1389+G1390,Summary!$B$20))</f>
        <v>0</v>
      </c>
      <c r="G1390" s="4">
        <f>IF(E1390&lt;=0,0,E1390*Summary!$B$7/Summary!$B$10)</f>
        <v>0</v>
      </c>
      <c r="H1390" s="5">
        <f t="shared" si="127"/>
        <v>0</v>
      </c>
      <c r="I1390" s="5">
        <f t="shared" si="128"/>
        <v>0</v>
      </c>
    </row>
    <row r="1391" spans="1:9" x14ac:dyDescent="0.25">
      <c r="A1391">
        <v>1387</v>
      </c>
      <c r="B1391">
        <f t="shared" si="129"/>
        <v>0</v>
      </c>
      <c r="C1391" s="5">
        <f t="shared" si="126"/>
        <v>0</v>
      </c>
      <c r="D1391" s="5">
        <f t="shared" si="131"/>
        <v>0</v>
      </c>
      <c r="E1391" s="4">
        <f t="shared" si="130"/>
        <v>0</v>
      </c>
      <c r="F1391" s="5">
        <f>IF(C1391=0,0,IF(I1390+G1391&lt;=Summary!$B$20,'Loan Sch - No Offset'!I1390+G1391,Summary!$B$20))</f>
        <v>0</v>
      </c>
      <c r="G1391" s="4">
        <f>IF(E1391&lt;=0,0,E1391*Summary!$B$7/Summary!$B$10)</f>
        <v>0</v>
      </c>
      <c r="H1391" s="5">
        <f t="shared" si="127"/>
        <v>0</v>
      </c>
      <c r="I1391" s="5">
        <f t="shared" si="128"/>
        <v>0</v>
      </c>
    </row>
    <row r="1392" spans="1:9" x14ac:dyDescent="0.25">
      <c r="A1392">
        <v>1388</v>
      </c>
      <c r="B1392">
        <f t="shared" si="129"/>
        <v>0</v>
      </c>
      <c r="C1392" s="5">
        <f t="shared" si="126"/>
        <v>0</v>
      </c>
      <c r="D1392" s="5">
        <f t="shared" si="131"/>
        <v>0</v>
      </c>
      <c r="E1392" s="4">
        <f t="shared" si="130"/>
        <v>0</v>
      </c>
      <c r="F1392" s="5">
        <f>IF(C1392=0,0,IF(I1391+G1392&lt;=Summary!$B$20,'Loan Sch - No Offset'!I1391+G1392,Summary!$B$20))</f>
        <v>0</v>
      </c>
      <c r="G1392" s="4">
        <f>IF(E1392&lt;=0,0,E1392*Summary!$B$7/Summary!$B$10)</f>
        <v>0</v>
      </c>
      <c r="H1392" s="5">
        <f t="shared" si="127"/>
        <v>0</v>
      </c>
      <c r="I1392" s="5">
        <f t="shared" si="128"/>
        <v>0</v>
      </c>
    </row>
    <row r="1393" spans="1:9" x14ac:dyDescent="0.25">
      <c r="A1393">
        <v>1389</v>
      </c>
      <c r="B1393">
        <f t="shared" si="129"/>
        <v>0</v>
      </c>
      <c r="C1393" s="5">
        <f t="shared" si="126"/>
        <v>0</v>
      </c>
      <c r="D1393" s="5">
        <f t="shared" si="131"/>
        <v>0</v>
      </c>
      <c r="E1393" s="4">
        <f t="shared" si="130"/>
        <v>0</v>
      </c>
      <c r="F1393" s="5">
        <f>IF(C1393=0,0,IF(I1392+G1393&lt;=Summary!$B$20,'Loan Sch - No Offset'!I1392+G1393,Summary!$B$20))</f>
        <v>0</v>
      </c>
      <c r="G1393" s="4">
        <f>IF(E1393&lt;=0,0,E1393*Summary!$B$7/Summary!$B$10)</f>
        <v>0</v>
      </c>
      <c r="H1393" s="5">
        <f t="shared" si="127"/>
        <v>0</v>
      </c>
      <c r="I1393" s="5">
        <f t="shared" si="128"/>
        <v>0</v>
      </c>
    </row>
    <row r="1394" spans="1:9" x14ac:dyDescent="0.25">
      <c r="A1394">
        <v>1390</v>
      </c>
      <c r="B1394">
        <f t="shared" si="129"/>
        <v>0</v>
      </c>
      <c r="C1394" s="5">
        <f t="shared" si="126"/>
        <v>0</v>
      </c>
      <c r="D1394" s="5">
        <f t="shared" si="131"/>
        <v>0</v>
      </c>
      <c r="E1394" s="4">
        <f t="shared" si="130"/>
        <v>0</v>
      </c>
      <c r="F1394" s="5">
        <f>IF(C1394=0,0,IF(I1393+G1394&lt;=Summary!$B$20,'Loan Sch - No Offset'!I1393+G1394,Summary!$B$20))</f>
        <v>0</v>
      </c>
      <c r="G1394" s="4">
        <f>IF(E1394&lt;=0,0,E1394*Summary!$B$7/Summary!$B$10)</f>
        <v>0</v>
      </c>
      <c r="H1394" s="5">
        <f t="shared" si="127"/>
        <v>0</v>
      </c>
      <c r="I1394" s="5">
        <f t="shared" si="128"/>
        <v>0</v>
      </c>
    </row>
    <row r="1395" spans="1:9" x14ac:dyDescent="0.25">
      <c r="A1395">
        <v>1391</v>
      </c>
      <c r="B1395">
        <f t="shared" si="129"/>
        <v>0</v>
      </c>
      <c r="C1395" s="5">
        <f t="shared" si="126"/>
        <v>0</v>
      </c>
      <c r="D1395" s="5">
        <f t="shared" si="131"/>
        <v>0</v>
      </c>
      <c r="E1395" s="4">
        <f t="shared" si="130"/>
        <v>0</v>
      </c>
      <c r="F1395" s="5">
        <f>IF(C1395=0,0,IF(I1394+G1395&lt;=Summary!$B$20,'Loan Sch - No Offset'!I1394+G1395,Summary!$B$20))</f>
        <v>0</v>
      </c>
      <c r="G1395" s="4">
        <f>IF(E1395&lt;=0,0,E1395*Summary!$B$7/Summary!$B$10)</f>
        <v>0</v>
      </c>
      <c r="H1395" s="5">
        <f t="shared" si="127"/>
        <v>0</v>
      </c>
      <c r="I1395" s="5">
        <f t="shared" si="128"/>
        <v>0</v>
      </c>
    </row>
    <row r="1396" spans="1:9" x14ac:dyDescent="0.25">
      <c r="A1396">
        <v>1392</v>
      </c>
      <c r="B1396">
        <f t="shared" si="129"/>
        <v>0</v>
      </c>
      <c r="C1396" s="5">
        <f t="shared" si="126"/>
        <v>0</v>
      </c>
      <c r="D1396" s="5">
        <f t="shared" si="131"/>
        <v>0</v>
      </c>
      <c r="E1396" s="4">
        <f t="shared" si="130"/>
        <v>0</v>
      </c>
      <c r="F1396" s="5">
        <f>IF(C1396=0,0,IF(I1395+G1396&lt;=Summary!$B$20,'Loan Sch - No Offset'!I1395+G1396,Summary!$B$20))</f>
        <v>0</v>
      </c>
      <c r="G1396" s="4">
        <f>IF(E1396&lt;=0,0,E1396*Summary!$B$7/Summary!$B$10)</f>
        <v>0</v>
      </c>
      <c r="H1396" s="5">
        <f t="shared" si="127"/>
        <v>0</v>
      </c>
      <c r="I1396" s="5">
        <f t="shared" si="128"/>
        <v>0</v>
      </c>
    </row>
    <row r="1397" spans="1:9" x14ac:dyDescent="0.25">
      <c r="A1397">
        <v>1393</v>
      </c>
      <c r="B1397">
        <f t="shared" si="129"/>
        <v>0</v>
      </c>
      <c r="C1397" s="5">
        <f t="shared" ref="C1397:C1460" si="132">I1396</f>
        <v>0</v>
      </c>
      <c r="D1397" s="5">
        <f t="shared" si="131"/>
        <v>0</v>
      </c>
      <c r="E1397" s="4">
        <f t="shared" si="130"/>
        <v>0</v>
      </c>
      <c r="F1397" s="5">
        <f>IF(C1397=0,0,IF(I1396+G1397&lt;=Summary!$B$20,'Loan Sch - No Offset'!I1396+G1397,Summary!$B$20))</f>
        <v>0</v>
      </c>
      <c r="G1397" s="4">
        <f>IF(E1397&lt;=0,0,E1397*Summary!$B$7/Summary!$B$10)</f>
        <v>0</v>
      </c>
      <c r="H1397" s="5">
        <f t="shared" ref="H1397:H1460" si="133">F1397-G1397</f>
        <v>0</v>
      </c>
      <c r="I1397" s="5">
        <f t="shared" ref="I1397:I1460" si="134">IF(ROUND(C1397-H1397,0)=0,0,C1397-H1397)</f>
        <v>0</v>
      </c>
    </row>
    <row r="1398" spans="1:9" x14ac:dyDescent="0.25">
      <c r="A1398">
        <v>1394</v>
      </c>
      <c r="B1398">
        <f t="shared" si="129"/>
        <v>0</v>
      </c>
      <c r="C1398" s="5">
        <f t="shared" si="132"/>
        <v>0</v>
      </c>
      <c r="D1398" s="5">
        <f t="shared" si="131"/>
        <v>0</v>
      </c>
      <c r="E1398" s="4">
        <f t="shared" si="130"/>
        <v>0</v>
      </c>
      <c r="F1398" s="5">
        <f>IF(C1398=0,0,IF(I1397+G1398&lt;=Summary!$B$20,'Loan Sch - No Offset'!I1397+G1398,Summary!$B$20))</f>
        <v>0</v>
      </c>
      <c r="G1398" s="4">
        <f>IF(E1398&lt;=0,0,E1398*Summary!$B$7/Summary!$B$10)</f>
        <v>0</v>
      </c>
      <c r="H1398" s="5">
        <f t="shared" si="133"/>
        <v>0</v>
      </c>
      <c r="I1398" s="5">
        <f t="shared" si="134"/>
        <v>0</v>
      </c>
    </row>
    <row r="1399" spans="1:9" x14ac:dyDescent="0.25">
      <c r="A1399">
        <v>1395</v>
      </c>
      <c r="B1399">
        <f t="shared" si="129"/>
        <v>0</v>
      </c>
      <c r="C1399" s="5">
        <f t="shared" si="132"/>
        <v>0</v>
      </c>
      <c r="D1399" s="5">
        <f t="shared" si="131"/>
        <v>0</v>
      </c>
      <c r="E1399" s="4">
        <f t="shared" si="130"/>
        <v>0</v>
      </c>
      <c r="F1399" s="5">
        <f>IF(C1399=0,0,IF(I1398+G1399&lt;=Summary!$B$20,'Loan Sch - No Offset'!I1398+G1399,Summary!$B$20))</f>
        <v>0</v>
      </c>
      <c r="G1399" s="4">
        <f>IF(E1399&lt;=0,0,E1399*Summary!$B$7/Summary!$B$10)</f>
        <v>0</v>
      </c>
      <c r="H1399" s="5">
        <f t="shared" si="133"/>
        <v>0</v>
      </c>
      <c r="I1399" s="5">
        <f t="shared" si="134"/>
        <v>0</v>
      </c>
    </row>
    <row r="1400" spans="1:9" x14ac:dyDescent="0.25">
      <c r="A1400">
        <v>1396</v>
      </c>
      <c r="B1400">
        <f t="shared" si="129"/>
        <v>0</v>
      </c>
      <c r="C1400" s="5">
        <f t="shared" si="132"/>
        <v>0</v>
      </c>
      <c r="D1400" s="5">
        <f t="shared" si="131"/>
        <v>0</v>
      </c>
      <c r="E1400" s="4">
        <f t="shared" si="130"/>
        <v>0</v>
      </c>
      <c r="F1400" s="5">
        <f>IF(C1400=0,0,IF(I1399+G1400&lt;=Summary!$B$20,'Loan Sch - No Offset'!I1399+G1400,Summary!$B$20))</f>
        <v>0</v>
      </c>
      <c r="G1400" s="4">
        <f>IF(E1400&lt;=0,0,E1400*Summary!$B$7/Summary!$B$10)</f>
        <v>0</v>
      </c>
      <c r="H1400" s="5">
        <f t="shared" si="133"/>
        <v>0</v>
      </c>
      <c r="I1400" s="5">
        <f t="shared" si="134"/>
        <v>0</v>
      </c>
    </row>
    <row r="1401" spans="1:9" x14ac:dyDescent="0.25">
      <c r="A1401">
        <v>1397</v>
      </c>
      <c r="B1401">
        <f t="shared" si="129"/>
        <v>0</v>
      </c>
      <c r="C1401" s="5">
        <f t="shared" si="132"/>
        <v>0</v>
      </c>
      <c r="D1401" s="5">
        <f t="shared" si="131"/>
        <v>0</v>
      </c>
      <c r="E1401" s="4">
        <f t="shared" si="130"/>
        <v>0</v>
      </c>
      <c r="F1401" s="5">
        <f>IF(C1401=0,0,IF(I1400+G1401&lt;=Summary!$B$20,'Loan Sch - No Offset'!I1400+G1401,Summary!$B$20))</f>
        <v>0</v>
      </c>
      <c r="G1401" s="4">
        <f>IF(E1401&lt;=0,0,E1401*Summary!$B$7/Summary!$B$10)</f>
        <v>0</v>
      </c>
      <c r="H1401" s="5">
        <f t="shared" si="133"/>
        <v>0</v>
      </c>
      <c r="I1401" s="5">
        <f t="shared" si="134"/>
        <v>0</v>
      </c>
    </row>
    <row r="1402" spans="1:9" x14ac:dyDescent="0.25">
      <c r="A1402">
        <v>1398</v>
      </c>
      <c r="B1402">
        <f t="shared" si="129"/>
        <v>0</v>
      </c>
      <c r="C1402" s="5">
        <f t="shared" si="132"/>
        <v>0</v>
      </c>
      <c r="D1402" s="5">
        <f t="shared" si="131"/>
        <v>0</v>
      </c>
      <c r="E1402" s="4">
        <f t="shared" si="130"/>
        <v>0</v>
      </c>
      <c r="F1402" s="5">
        <f>IF(C1402=0,0,IF(I1401+G1402&lt;=Summary!$B$20,'Loan Sch - No Offset'!I1401+G1402,Summary!$B$20))</f>
        <v>0</v>
      </c>
      <c r="G1402" s="4">
        <f>IF(E1402&lt;=0,0,E1402*Summary!$B$7/Summary!$B$10)</f>
        <v>0</v>
      </c>
      <c r="H1402" s="5">
        <f t="shared" si="133"/>
        <v>0</v>
      </c>
      <c r="I1402" s="5">
        <f t="shared" si="134"/>
        <v>0</v>
      </c>
    </row>
    <row r="1403" spans="1:9" x14ac:dyDescent="0.25">
      <c r="A1403">
        <v>1399</v>
      </c>
      <c r="B1403">
        <f t="shared" si="129"/>
        <v>0</v>
      </c>
      <c r="C1403" s="5">
        <f t="shared" si="132"/>
        <v>0</v>
      </c>
      <c r="D1403" s="5">
        <f t="shared" si="131"/>
        <v>0</v>
      </c>
      <c r="E1403" s="4">
        <f t="shared" si="130"/>
        <v>0</v>
      </c>
      <c r="F1403" s="5">
        <f>IF(C1403=0,0,IF(I1402+G1403&lt;=Summary!$B$20,'Loan Sch - No Offset'!I1402+G1403,Summary!$B$20))</f>
        <v>0</v>
      </c>
      <c r="G1403" s="4">
        <f>IF(E1403&lt;=0,0,E1403*Summary!$B$7/Summary!$B$10)</f>
        <v>0</v>
      </c>
      <c r="H1403" s="5">
        <f t="shared" si="133"/>
        <v>0</v>
      </c>
      <c r="I1403" s="5">
        <f t="shared" si="134"/>
        <v>0</v>
      </c>
    </row>
    <row r="1404" spans="1:9" x14ac:dyDescent="0.25">
      <c r="A1404">
        <v>1400</v>
      </c>
      <c r="B1404">
        <f t="shared" si="129"/>
        <v>0</v>
      </c>
      <c r="C1404" s="5">
        <f t="shared" si="132"/>
        <v>0</v>
      </c>
      <c r="D1404" s="5">
        <f t="shared" si="131"/>
        <v>0</v>
      </c>
      <c r="E1404" s="4">
        <f t="shared" si="130"/>
        <v>0</v>
      </c>
      <c r="F1404" s="5">
        <f>IF(C1404=0,0,IF(I1403+G1404&lt;=Summary!$B$20,'Loan Sch - No Offset'!I1403+G1404,Summary!$B$20))</f>
        <v>0</v>
      </c>
      <c r="G1404" s="4">
        <f>IF(E1404&lt;=0,0,E1404*Summary!$B$7/Summary!$B$10)</f>
        <v>0</v>
      </c>
      <c r="H1404" s="5">
        <f t="shared" si="133"/>
        <v>0</v>
      </c>
      <c r="I1404" s="5">
        <f t="shared" si="134"/>
        <v>0</v>
      </c>
    </row>
    <row r="1405" spans="1:9" x14ac:dyDescent="0.25">
      <c r="A1405">
        <v>1401</v>
      </c>
      <c r="B1405">
        <f t="shared" si="129"/>
        <v>0</v>
      </c>
      <c r="C1405" s="5">
        <f t="shared" si="132"/>
        <v>0</v>
      </c>
      <c r="D1405" s="5">
        <f t="shared" si="131"/>
        <v>0</v>
      </c>
      <c r="E1405" s="4">
        <f t="shared" si="130"/>
        <v>0</v>
      </c>
      <c r="F1405" s="5">
        <f>IF(C1405=0,0,IF(I1404+G1405&lt;=Summary!$B$20,'Loan Sch - No Offset'!I1404+G1405,Summary!$B$20))</f>
        <v>0</v>
      </c>
      <c r="G1405" s="4">
        <f>IF(E1405&lt;=0,0,E1405*Summary!$B$7/Summary!$B$10)</f>
        <v>0</v>
      </c>
      <c r="H1405" s="5">
        <f t="shared" si="133"/>
        <v>0</v>
      </c>
      <c r="I1405" s="5">
        <f t="shared" si="134"/>
        <v>0</v>
      </c>
    </row>
    <row r="1406" spans="1:9" x14ac:dyDescent="0.25">
      <c r="A1406">
        <v>1402</v>
      </c>
      <c r="B1406">
        <f t="shared" si="129"/>
        <v>0</v>
      </c>
      <c r="C1406" s="5">
        <f t="shared" si="132"/>
        <v>0</v>
      </c>
      <c r="D1406" s="5">
        <f t="shared" si="131"/>
        <v>0</v>
      </c>
      <c r="E1406" s="4">
        <f t="shared" si="130"/>
        <v>0</v>
      </c>
      <c r="F1406" s="5">
        <f>IF(C1406=0,0,IF(I1405+G1406&lt;=Summary!$B$20,'Loan Sch - No Offset'!I1405+G1406,Summary!$B$20))</f>
        <v>0</v>
      </c>
      <c r="G1406" s="4">
        <f>IF(E1406&lt;=0,0,E1406*Summary!$B$7/Summary!$B$10)</f>
        <v>0</v>
      </c>
      <c r="H1406" s="5">
        <f t="shared" si="133"/>
        <v>0</v>
      </c>
      <c r="I1406" s="5">
        <f t="shared" si="134"/>
        <v>0</v>
      </c>
    </row>
    <row r="1407" spans="1:9" x14ac:dyDescent="0.25">
      <c r="A1407">
        <v>1403</v>
      </c>
      <c r="B1407">
        <f t="shared" si="129"/>
        <v>0</v>
      </c>
      <c r="C1407" s="5">
        <f t="shared" si="132"/>
        <v>0</v>
      </c>
      <c r="D1407" s="5">
        <f t="shared" si="131"/>
        <v>0</v>
      </c>
      <c r="E1407" s="4">
        <f t="shared" si="130"/>
        <v>0</v>
      </c>
      <c r="F1407" s="5">
        <f>IF(C1407=0,0,IF(I1406+G1407&lt;=Summary!$B$20,'Loan Sch - No Offset'!I1406+G1407,Summary!$B$20))</f>
        <v>0</v>
      </c>
      <c r="G1407" s="4">
        <f>IF(E1407&lt;=0,0,E1407*Summary!$B$7/Summary!$B$10)</f>
        <v>0</v>
      </c>
      <c r="H1407" s="5">
        <f t="shared" si="133"/>
        <v>0</v>
      </c>
      <c r="I1407" s="5">
        <f t="shared" si="134"/>
        <v>0</v>
      </c>
    </row>
    <row r="1408" spans="1:9" x14ac:dyDescent="0.25">
      <c r="A1408">
        <v>1404</v>
      </c>
      <c r="B1408">
        <f t="shared" si="129"/>
        <v>0</v>
      </c>
      <c r="C1408" s="5">
        <f t="shared" si="132"/>
        <v>0</v>
      </c>
      <c r="D1408" s="5">
        <f t="shared" si="131"/>
        <v>0</v>
      </c>
      <c r="E1408" s="4">
        <f t="shared" si="130"/>
        <v>0</v>
      </c>
      <c r="F1408" s="5">
        <f>IF(C1408=0,0,IF(I1407+G1408&lt;=Summary!$B$20,'Loan Sch - No Offset'!I1407+G1408,Summary!$B$20))</f>
        <v>0</v>
      </c>
      <c r="G1408" s="4">
        <f>IF(E1408&lt;=0,0,E1408*Summary!$B$7/Summary!$B$10)</f>
        <v>0</v>
      </c>
      <c r="H1408" s="5">
        <f t="shared" si="133"/>
        <v>0</v>
      </c>
      <c r="I1408" s="5">
        <f t="shared" si="134"/>
        <v>0</v>
      </c>
    </row>
    <row r="1409" spans="1:9" x14ac:dyDescent="0.25">
      <c r="A1409">
        <v>1405</v>
      </c>
      <c r="B1409">
        <f t="shared" si="129"/>
        <v>0</v>
      </c>
      <c r="C1409" s="5">
        <f t="shared" si="132"/>
        <v>0</v>
      </c>
      <c r="D1409" s="5">
        <f t="shared" si="131"/>
        <v>0</v>
      </c>
      <c r="E1409" s="4">
        <f t="shared" si="130"/>
        <v>0</v>
      </c>
      <c r="F1409" s="5">
        <f>IF(C1409=0,0,IF(I1408+G1409&lt;=Summary!$B$20,'Loan Sch - No Offset'!I1408+G1409,Summary!$B$20))</f>
        <v>0</v>
      </c>
      <c r="G1409" s="4">
        <f>IF(E1409&lt;=0,0,E1409*Summary!$B$7/Summary!$B$10)</f>
        <v>0</v>
      </c>
      <c r="H1409" s="5">
        <f t="shared" si="133"/>
        <v>0</v>
      </c>
      <c r="I1409" s="5">
        <f t="shared" si="134"/>
        <v>0</v>
      </c>
    </row>
    <row r="1410" spans="1:9" x14ac:dyDescent="0.25">
      <c r="A1410">
        <v>1406</v>
      </c>
      <c r="B1410">
        <f t="shared" si="129"/>
        <v>0</v>
      </c>
      <c r="C1410" s="5">
        <f t="shared" si="132"/>
        <v>0</v>
      </c>
      <c r="D1410" s="5">
        <f t="shared" si="131"/>
        <v>0</v>
      </c>
      <c r="E1410" s="4">
        <f t="shared" si="130"/>
        <v>0</v>
      </c>
      <c r="F1410" s="5">
        <f>IF(C1410=0,0,IF(I1409+G1410&lt;=Summary!$B$20,'Loan Sch - No Offset'!I1409+G1410,Summary!$B$20))</f>
        <v>0</v>
      </c>
      <c r="G1410" s="4">
        <f>IF(E1410&lt;=0,0,E1410*Summary!$B$7/Summary!$B$10)</f>
        <v>0</v>
      </c>
      <c r="H1410" s="5">
        <f t="shared" si="133"/>
        <v>0</v>
      </c>
      <c r="I1410" s="5">
        <f t="shared" si="134"/>
        <v>0</v>
      </c>
    </row>
    <row r="1411" spans="1:9" x14ac:dyDescent="0.25">
      <c r="A1411">
        <v>1407</v>
      </c>
      <c r="B1411">
        <f t="shared" si="129"/>
        <v>0</v>
      </c>
      <c r="C1411" s="5">
        <f t="shared" si="132"/>
        <v>0</v>
      </c>
      <c r="D1411" s="5">
        <f t="shared" si="131"/>
        <v>0</v>
      </c>
      <c r="E1411" s="4">
        <f t="shared" si="130"/>
        <v>0</v>
      </c>
      <c r="F1411" s="5">
        <f>IF(C1411=0,0,IF(I1410+G1411&lt;=Summary!$B$20,'Loan Sch - No Offset'!I1410+G1411,Summary!$B$20))</f>
        <v>0</v>
      </c>
      <c r="G1411" s="4">
        <f>IF(E1411&lt;=0,0,E1411*Summary!$B$7/Summary!$B$10)</f>
        <v>0</v>
      </c>
      <c r="H1411" s="5">
        <f t="shared" si="133"/>
        <v>0</v>
      </c>
      <c r="I1411" s="5">
        <f t="shared" si="134"/>
        <v>0</v>
      </c>
    </row>
    <row r="1412" spans="1:9" x14ac:dyDescent="0.25">
      <c r="A1412">
        <v>1408</v>
      </c>
      <c r="B1412">
        <f t="shared" si="129"/>
        <v>0</v>
      </c>
      <c r="C1412" s="5">
        <f t="shared" si="132"/>
        <v>0</v>
      </c>
      <c r="D1412" s="5">
        <f t="shared" si="131"/>
        <v>0</v>
      </c>
      <c r="E1412" s="4">
        <f t="shared" si="130"/>
        <v>0</v>
      </c>
      <c r="F1412" s="5">
        <f>IF(C1412=0,0,IF(I1411+G1412&lt;=Summary!$B$20,'Loan Sch - No Offset'!I1411+G1412,Summary!$B$20))</f>
        <v>0</v>
      </c>
      <c r="G1412" s="4">
        <f>IF(E1412&lt;=0,0,E1412*Summary!$B$7/Summary!$B$10)</f>
        <v>0</v>
      </c>
      <c r="H1412" s="5">
        <f t="shared" si="133"/>
        <v>0</v>
      </c>
      <c r="I1412" s="5">
        <f t="shared" si="134"/>
        <v>0</v>
      </c>
    </row>
    <row r="1413" spans="1:9" x14ac:dyDescent="0.25">
      <c r="A1413">
        <v>1409</v>
      </c>
      <c r="B1413">
        <f t="shared" si="129"/>
        <v>0</v>
      </c>
      <c r="C1413" s="5">
        <f t="shared" si="132"/>
        <v>0</v>
      </c>
      <c r="D1413" s="5">
        <f t="shared" si="131"/>
        <v>0</v>
      </c>
      <c r="E1413" s="4">
        <f t="shared" si="130"/>
        <v>0</v>
      </c>
      <c r="F1413" s="5">
        <f>IF(C1413=0,0,IF(I1412+G1413&lt;=Summary!$B$20,'Loan Sch - No Offset'!I1412+G1413,Summary!$B$20))</f>
        <v>0</v>
      </c>
      <c r="G1413" s="4">
        <f>IF(E1413&lt;=0,0,E1413*Summary!$B$7/Summary!$B$10)</f>
        <v>0</v>
      </c>
      <c r="H1413" s="5">
        <f t="shared" si="133"/>
        <v>0</v>
      </c>
      <c r="I1413" s="5">
        <f t="shared" si="134"/>
        <v>0</v>
      </c>
    </row>
    <row r="1414" spans="1:9" x14ac:dyDescent="0.25">
      <c r="A1414">
        <v>1410</v>
      </c>
      <c r="B1414">
        <f t="shared" ref="B1414:B1477" si="135">IF(C1414=0,0,A1414)</f>
        <v>0</v>
      </c>
      <c r="C1414" s="5">
        <f t="shared" si="132"/>
        <v>0</v>
      </c>
      <c r="D1414" s="5">
        <f t="shared" si="131"/>
        <v>0</v>
      </c>
      <c r="E1414" s="4">
        <f t="shared" ref="E1414:E1477" si="136">C1414-D1414</f>
        <v>0</v>
      </c>
      <c r="F1414" s="5">
        <f>IF(C1414=0,0,IF(I1413+G1414&lt;=Summary!$B$20,'Loan Sch - No Offset'!I1413+G1414,Summary!$B$20))</f>
        <v>0</v>
      </c>
      <c r="G1414" s="4">
        <f>IF(E1414&lt;=0,0,E1414*Summary!$B$7/Summary!$B$10)</f>
        <v>0</v>
      </c>
      <c r="H1414" s="5">
        <f t="shared" si="133"/>
        <v>0</v>
      </c>
      <c r="I1414" s="5">
        <f t="shared" si="134"/>
        <v>0</v>
      </c>
    </row>
    <row r="1415" spans="1:9" x14ac:dyDescent="0.25">
      <c r="A1415">
        <v>1411</v>
      </c>
      <c r="B1415">
        <f t="shared" si="135"/>
        <v>0</v>
      </c>
      <c r="C1415" s="5">
        <f t="shared" si="132"/>
        <v>0</v>
      </c>
      <c r="D1415" s="5">
        <f t="shared" ref="D1415:D1478" si="137">IF(C1415=0,0,D1414)</f>
        <v>0</v>
      </c>
      <c r="E1415" s="4">
        <f t="shared" si="136"/>
        <v>0</v>
      </c>
      <c r="F1415" s="5">
        <f>IF(C1415=0,0,IF(I1414+G1415&lt;=Summary!$B$20,'Loan Sch - No Offset'!I1414+G1415,Summary!$B$20))</f>
        <v>0</v>
      </c>
      <c r="G1415" s="4">
        <f>IF(E1415&lt;=0,0,E1415*Summary!$B$7/Summary!$B$10)</f>
        <v>0</v>
      </c>
      <c r="H1415" s="5">
        <f t="shared" si="133"/>
        <v>0</v>
      </c>
      <c r="I1415" s="5">
        <f t="shared" si="134"/>
        <v>0</v>
      </c>
    </row>
    <row r="1416" spans="1:9" x14ac:dyDescent="0.25">
      <c r="A1416">
        <v>1412</v>
      </c>
      <c r="B1416">
        <f t="shared" si="135"/>
        <v>0</v>
      </c>
      <c r="C1416" s="5">
        <f t="shared" si="132"/>
        <v>0</v>
      </c>
      <c r="D1416" s="5">
        <f t="shared" si="137"/>
        <v>0</v>
      </c>
      <c r="E1416" s="4">
        <f t="shared" si="136"/>
        <v>0</v>
      </c>
      <c r="F1416" s="5">
        <f>IF(C1416=0,0,IF(I1415+G1416&lt;=Summary!$B$20,'Loan Sch - No Offset'!I1415+G1416,Summary!$B$20))</f>
        <v>0</v>
      </c>
      <c r="G1416" s="4">
        <f>IF(E1416&lt;=0,0,E1416*Summary!$B$7/Summary!$B$10)</f>
        <v>0</v>
      </c>
      <c r="H1416" s="5">
        <f t="shared" si="133"/>
        <v>0</v>
      </c>
      <c r="I1416" s="5">
        <f t="shared" si="134"/>
        <v>0</v>
      </c>
    </row>
    <row r="1417" spans="1:9" x14ac:dyDescent="0.25">
      <c r="A1417">
        <v>1413</v>
      </c>
      <c r="B1417">
        <f t="shared" si="135"/>
        <v>0</v>
      </c>
      <c r="C1417" s="5">
        <f t="shared" si="132"/>
        <v>0</v>
      </c>
      <c r="D1417" s="5">
        <f t="shared" si="137"/>
        <v>0</v>
      </c>
      <c r="E1417" s="4">
        <f t="shared" si="136"/>
        <v>0</v>
      </c>
      <c r="F1417" s="5">
        <f>IF(C1417=0,0,IF(I1416+G1417&lt;=Summary!$B$20,'Loan Sch - No Offset'!I1416+G1417,Summary!$B$20))</f>
        <v>0</v>
      </c>
      <c r="G1417" s="4">
        <f>IF(E1417&lt;=0,0,E1417*Summary!$B$7/Summary!$B$10)</f>
        <v>0</v>
      </c>
      <c r="H1417" s="5">
        <f t="shared" si="133"/>
        <v>0</v>
      </c>
      <c r="I1417" s="5">
        <f t="shared" si="134"/>
        <v>0</v>
      </c>
    </row>
    <row r="1418" spans="1:9" x14ac:dyDescent="0.25">
      <c r="A1418">
        <v>1414</v>
      </c>
      <c r="B1418">
        <f t="shared" si="135"/>
        <v>0</v>
      </c>
      <c r="C1418" s="5">
        <f t="shared" si="132"/>
        <v>0</v>
      </c>
      <c r="D1418" s="5">
        <f t="shared" si="137"/>
        <v>0</v>
      </c>
      <c r="E1418" s="4">
        <f t="shared" si="136"/>
        <v>0</v>
      </c>
      <c r="F1418" s="5">
        <f>IF(C1418=0,0,IF(I1417+G1418&lt;=Summary!$B$20,'Loan Sch - No Offset'!I1417+G1418,Summary!$B$20))</f>
        <v>0</v>
      </c>
      <c r="G1418" s="4">
        <f>IF(E1418&lt;=0,0,E1418*Summary!$B$7/Summary!$B$10)</f>
        <v>0</v>
      </c>
      <c r="H1418" s="5">
        <f t="shared" si="133"/>
        <v>0</v>
      </c>
      <c r="I1418" s="5">
        <f t="shared" si="134"/>
        <v>0</v>
      </c>
    </row>
    <row r="1419" spans="1:9" x14ac:dyDescent="0.25">
      <c r="A1419">
        <v>1415</v>
      </c>
      <c r="B1419">
        <f t="shared" si="135"/>
        <v>0</v>
      </c>
      <c r="C1419" s="5">
        <f t="shared" si="132"/>
        <v>0</v>
      </c>
      <c r="D1419" s="5">
        <f t="shared" si="137"/>
        <v>0</v>
      </c>
      <c r="E1419" s="4">
        <f t="shared" si="136"/>
        <v>0</v>
      </c>
      <c r="F1419" s="5">
        <f>IF(C1419=0,0,IF(I1418+G1419&lt;=Summary!$B$20,'Loan Sch - No Offset'!I1418+G1419,Summary!$B$20))</f>
        <v>0</v>
      </c>
      <c r="G1419" s="4">
        <f>IF(E1419&lt;=0,0,E1419*Summary!$B$7/Summary!$B$10)</f>
        <v>0</v>
      </c>
      <c r="H1419" s="5">
        <f t="shared" si="133"/>
        <v>0</v>
      </c>
      <c r="I1419" s="5">
        <f t="shared" si="134"/>
        <v>0</v>
      </c>
    </row>
    <row r="1420" spans="1:9" x14ac:dyDescent="0.25">
      <c r="A1420">
        <v>1416</v>
      </c>
      <c r="B1420">
        <f t="shared" si="135"/>
        <v>0</v>
      </c>
      <c r="C1420" s="5">
        <f t="shared" si="132"/>
        <v>0</v>
      </c>
      <c r="D1420" s="5">
        <f t="shared" si="137"/>
        <v>0</v>
      </c>
      <c r="E1420" s="4">
        <f t="shared" si="136"/>
        <v>0</v>
      </c>
      <c r="F1420" s="5">
        <f>IF(C1420=0,0,IF(I1419+G1420&lt;=Summary!$B$20,'Loan Sch - No Offset'!I1419+G1420,Summary!$B$20))</f>
        <v>0</v>
      </c>
      <c r="G1420" s="4">
        <f>IF(E1420&lt;=0,0,E1420*Summary!$B$7/Summary!$B$10)</f>
        <v>0</v>
      </c>
      <c r="H1420" s="5">
        <f t="shared" si="133"/>
        <v>0</v>
      </c>
      <c r="I1420" s="5">
        <f t="shared" si="134"/>
        <v>0</v>
      </c>
    </row>
    <row r="1421" spans="1:9" x14ac:dyDescent="0.25">
      <c r="A1421">
        <v>1417</v>
      </c>
      <c r="B1421">
        <f t="shared" si="135"/>
        <v>0</v>
      </c>
      <c r="C1421" s="5">
        <f t="shared" si="132"/>
        <v>0</v>
      </c>
      <c r="D1421" s="5">
        <f t="shared" si="137"/>
        <v>0</v>
      </c>
      <c r="E1421" s="4">
        <f t="shared" si="136"/>
        <v>0</v>
      </c>
      <c r="F1421" s="5">
        <f>IF(C1421=0,0,IF(I1420+G1421&lt;=Summary!$B$20,'Loan Sch - No Offset'!I1420+G1421,Summary!$B$20))</f>
        <v>0</v>
      </c>
      <c r="G1421" s="4">
        <f>IF(E1421&lt;=0,0,E1421*Summary!$B$7/Summary!$B$10)</f>
        <v>0</v>
      </c>
      <c r="H1421" s="5">
        <f t="shared" si="133"/>
        <v>0</v>
      </c>
      <c r="I1421" s="5">
        <f t="shared" si="134"/>
        <v>0</v>
      </c>
    </row>
    <row r="1422" spans="1:9" x14ac:dyDescent="0.25">
      <c r="A1422">
        <v>1418</v>
      </c>
      <c r="B1422">
        <f t="shared" si="135"/>
        <v>0</v>
      </c>
      <c r="C1422" s="5">
        <f t="shared" si="132"/>
        <v>0</v>
      </c>
      <c r="D1422" s="5">
        <f t="shared" si="137"/>
        <v>0</v>
      </c>
      <c r="E1422" s="4">
        <f t="shared" si="136"/>
        <v>0</v>
      </c>
      <c r="F1422" s="5">
        <f>IF(C1422=0,0,IF(I1421+G1422&lt;=Summary!$B$20,'Loan Sch - No Offset'!I1421+G1422,Summary!$B$20))</f>
        <v>0</v>
      </c>
      <c r="G1422" s="4">
        <f>IF(E1422&lt;=0,0,E1422*Summary!$B$7/Summary!$B$10)</f>
        <v>0</v>
      </c>
      <c r="H1422" s="5">
        <f t="shared" si="133"/>
        <v>0</v>
      </c>
      <c r="I1422" s="5">
        <f t="shared" si="134"/>
        <v>0</v>
      </c>
    </row>
    <row r="1423" spans="1:9" x14ac:dyDescent="0.25">
      <c r="A1423">
        <v>1419</v>
      </c>
      <c r="B1423">
        <f t="shared" si="135"/>
        <v>0</v>
      </c>
      <c r="C1423" s="5">
        <f t="shared" si="132"/>
        <v>0</v>
      </c>
      <c r="D1423" s="5">
        <f t="shared" si="137"/>
        <v>0</v>
      </c>
      <c r="E1423" s="4">
        <f t="shared" si="136"/>
        <v>0</v>
      </c>
      <c r="F1423" s="5">
        <f>IF(C1423=0,0,IF(I1422+G1423&lt;=Summary!$B$20,'Loan Sch - No Offset'!I1422+G1423,Summary!$B$20))</f>
        <v>0</v>
      </c>
      <c r="G1423" s="4">
        <f>IF(E1423&lt;=0,0,E1423*Summary!$B$7/Summary!$B$10)</f>
        <v>0</v>
      </c>
      <c r="H1423" s="5">
        <f t="shared" si="133"/>
        <v>0</v>
      </c>
      <c r="I1423" s="5">
        <f t="shared" si="134"/>
        <v>0</v>
      </c>
    </row>
    <row r="1424" spans="1:9" x14ac:dyDescent="0.25">
      <c r="A1424">
        <v>1420</v>
      </c>
      <c r="B1424">
        <f t="shared" si="135"/>
        <v>0</v>
      </c>
      <c r="C1424" s="5">
        <f t="shared" si="132"/>
        <v>0</v>
      </c>
      <c r="D1424" s="5">
        <f t="shared" si="137"/>
        <v>0</v>
      </c>
      <c r="E1424" s="4">
        <f t="shared" si="136"/>
        <v>0</v>
      </c>
      <c r="F1424" s="5">
        <f>IF(C1424=0,0,IF(I1423+G1424&lt;=Summary!$B$20,'Loan Sch - No Offset'!I1423+G1424,Summary!$B$20))</f>
        <v>0</v>
      </c>
      <c r="G1424" s="4">
        <f>IF(E1424&lt;=0,0,E1424*Summary!$B$7/Summary!$B$10)</f>
        <v>0</v>
      </c>
      <c r="H1424" s="5">
        <f t="shared" si="133"/>
        <v>0</v>
      </c>
      <c r="I1424" s="5">
        <f t="shared" si="134"/>
        <v>0</v>
      </c>
    </row>
    <row r="1425" spans="1:9" x14ac:dyDescent="0.25">
      <c r="A1425">
        <v>1421</v>
      </c>
      <c r="B1425">
        <f t="shared" si="135"/>
        <v>0</v>
      </c>
      <c r="C1425" s="5">
        <f t="shared" si="132"/>
        <v>0</v>
      </c>
      <c r="D1425" s="5">
        <f t="shared" si="137"/>
        <v>0</v>
      </c>
      <c r="E1425" s="4">
        <f t="shared" si="136"/>
        <v>0</v>
      </c>
      <c r="F1425" s="5">
        <f>IF(C1425=0,0,IF(I1424+G1425&lt;=Summary!$B$20,'Loan Sch - No Offset'!I1424+G1425,Summary!$B$20))</f>
        <v>0</v>
      </c>
      <c r="G1425" s="4">
        <f>IF(E1425&lt;=0,0,E1425*Summary!$B$7/Summary!$B$10)</f>
        <v>0</v>
      </c>
      <c r="H1425" s="5">
        <f t="shared" si="133"/>
        <v>0</v>
      </c>
      <c r="I1425" s="5">
        <f t="shared" si="134"/>
        <v>0</v>
      </c>
    </row>
    <row r="1426" spans="1:9" x14ac:dyDescent="0.25">
      <c r="A1426">
        <v>1422</v>
      </c>
      <c r="B1426">
        <f t="shared" si="135"/>
        <v>0</v>
      </c>
      <c r="C1426" s="5">
        <f t="shared" si="132"/>
        <v>0</v>
      </c>
      <c r="D1426" s="5">
        <f t="shared" si="137"/>
        <v>0</v>
      </c>
      <c r="E1426" s="4">
        <f t="shared" si="136"/>
        <v>0</v>
      </c>
      <c r="F1426" s="5">
        <f>IF(C1426=0,0,IF(I1425+G1426&lt;=Summary!$B$20,'Loan Sch - No Offset'!I1425+G1426,Summary!$B$20))</f>
        <v>0</v>
      </c>
      <c r="G1426" s="4">
        <f>IF(E1426&lt;=0,0,E1426*Summary!$B$7/Summary!$B$10)</f>
        <v>0</v>
      </c>
      <c r="H1426" s="5">
        <f t="shared" si="133"/>
        <v>0</v>
      </c>
      <c r="I1426" s="5">
        <f t="shared" si="134"/>
        <v>0</v>
      </c>
    </row>
    <row r="1427" spans="1:9" x14ac:dyDescent="0.25">
      <c r="A1427">
        <v>1423</v>
      </c>
      <c r="B1427">
        <f t="shared" si="135"/>
        <v>0</v>
      </c>
      <c r="C1427" s="5">
        <f t="shared" si="132"/>
        <v>0</v>
      </c>
      <c r="D1427" s="5">
        <f t="shared" si="137"/>
        <v>0</v>
      </c>
      <c r="E1427" s="4">
        <f t="shared" si="136"/>
        <v>0</v>
      </c>
      <c r="F1427" s="5">
        <f>IF(C1427=0,0,IF(I1426+G1427&lt;=Summary!$B$20,'Loan Sch - No Offset'!I1426+G1427,Summary!$B$20))</f>
        <v>0</v>
      </c>
      <c r="G1427" s="4">
        <f>IF(E1427&lt;=0,0,E1427*Summary!$B$7/Summary!$B$10)</f>
        <v>0</v>
      </c>
      <c r="H1427" s="5">
        <f t="shared" si="133"/>
        <v>0</v>
      </c>
      <c r="I1427" s="5">
        <f t="shared" si="134"/>
        <v>0</v>
      </c>
    </row>
    <row r="1428" spans="1:9" x14ac:dyDescent="0.25">
      <c r="A1428">
        <v>1424</v>
      </c>
      <c r="B1428">
        <f t="shared" si="135"/>
        <v>0</v>
      </c>
      <c r="C1428" s="5">
        <f t="shared" si="132"/>
        <v>0</v>
      </c>
      <c r="D1428" s="5">
        <f t="shared" si="137"/>
        <v>0</v>
      </c>
      <c r="E1428" s="4">
        <f t="shared" si="136"/>
        <v>0</v>
      </c>
      <c r="F1428" s="5">
        <f>IF(C1428=0,0,IF(I1427+G1428&lt;=Summary!$B$20,'Loan Sch - No Offset'!I1427+G1428,Summary!$B$20))</f>
        <v>0</v>
      </c>
      <c r="G1428" s="4">
        <f>IF(E1428&lt;=0,0,E1428*Summary!$B$7/Summary!$B$10)</f>
        <v>0</v>
      </c>
      <c r="H1428" s="5">
        <f t="shared" si="133"/>
        <v>0</v>
      </c>
      <c r="I1428" s="5">
        <f t="shared" si="134"/>
        <v>0</v>
      </c>
    </row>
    <row r="1429" spans="1:9" x14ac:dyDescent="0.25">
      <c r="A1429">
        <v>1425</v>
      </c>
      <c r="B1429">
        <f t="shared" si="135"/>
        <v>0</v>
      </c>
      <c r="C1429" s="5">
        <f t="shared" si="132"/>
        <v>0</v>
      </c>
      <c r="D1429" s="5">
        <f t="shared" si="137"/>
        <v>0</v>
      </c>
      <c r="E1429" s="4">
        <f t="shared" si="136"/>
        <v>0</v>
      </c>
      <c r="F1429" s="5">
        <f>IF(C1429=0,0,IF(I1428+G1429&lt;=Summary!$B$20,'Loan Sch - No Offset'!I1428+G1429,Summary!$B$20))</f>
        <v>0</v>
      </c>
      <c r="G1429" s="4">
        <f>IF(E1429&lt;=0,0,E1429*Summary!$B$7/Summary!$B$10)</f>
        <v>0</v>
      </c>
      <c r="H1429" s="5">
        <f t="shared" si="133"/>
        <v>0</v>
      </c>
      <c r="I1429" s="5">
        <f t="shared" si="134"/>
        <v>0</v>
      </c>
    </row>
    <row r="1430" spans="1:9" x14ac:dyDescent="0.25">
      <c r="A1430">
        <v>1426</v>
      </c>
      <c r="B1430">
        <f t="shared" si="135"/>
        <v>0</v>
      </c>
      <c r="C1430" s="5">
        <f t="shared" si="132"/>
        <v>0</v>
      </c>
      <c r="D1430" s="5">
        <f t="shared" si="137"/>
        <v>0</v>
      </c>
      <c r="E1430" s="4">
        <f t="shared" si="136"/>
        <v>0</v>
      </c>
      <c r="F1430" s="5">
        <f>IF(C1430=0,0,IF(I1429+G1430&lt;=Summary!$B$20,'Loan Sch - No Offset'!I1429+G1430,Summary!$B$20))</f>
        <v>0</v>
      </c>
      <c r="G1430" s="4">
        <f>IF(E1430&lt;=0,0,E1430*Summary!$B$7/Summary!$B$10)</f>
        <v>0</v>
      </c>
      <c r="H1430" s="5">
        <f t="shared" si="133"/>
        <v>0</v>
      </c>
      <c r="I1430" s="5">
        <f t="shared" si="134"/>
        <v>0</v>
      </c>
    </row>
    <row r="1431" spans="1:9" x14ac:dyDescent="0.25">
      <c r="A1431">
        <v>1427</v>
      </c>
      <c r="B1431">
        <f t="shared" si="135"/>
        <v>0</v>
      </c>
      <c r="C1431" s="5">
        <f t="shared" si="132"/>
        <v>0</v>
      </c>
      <c r="D1431" s="5">
        <f t="shared" si="137"/>
        <v>0</v>
      </c>
      <c r="E1431" s="4">
        <f t="shared" si="136"/>
        <v>0</v>
      </c>
      <c r="F1431" s="5">
        <f>IF(C1431=0,0,IF(I1430+G1431&lt;=Summary!$B$20,'Loan Sch - No Offset'!I1430+G1431,Summary!$B$20))</f>
        <v>0</v>
      </c>
      <c r="G1431" s="4">
        <f>IF(E1431&lt;=0,0,E1431*Summary!$B$7/Summary!$B$10)</f>
        <v>0</v>
      </c>
      <c r="H1431" s="5">
        <f t="shared" si="133"/>
        <v>0</v>
      </c>
      <c r="I1431" s="5">
        <f t="shared" si="134"/>
        <v>0</v>
      </c>
    </row>
    <row r="1432" spans="1:9" x14ac:dyDescent="0.25">
      <c r="A1432">
        <v>1428</v>
      </c>
      <c r="B1432">
        <f t="shared" si="135"/>
        <v>0</v>
      </c>
      <c r="C1432" s="5">
        <f t="shared" si="132"/>
        <v>0</v>
      </c>
      <c r="D1432" s="5">
        <f t="shared" si="137"/>
        <v>0</v>
      </c>
      <c r="E1432" s="4">
        <f t="shared" si="136"/>
        <v>0</v>
      </c>
      <c r="F1432" s="5">
        <f>IF(C1432=0,0,IF(I1431+G1432&lt;=Summary!$B$20,'Loan Sch - No Offset'!I1431+G1432,Summary!$B$20))</f>
        <v>0</v>
      </c>
      <c r="G1432" s="4">
        <f>IF(E1432&lt;=0,0,E1432*Summary!$B$7/Summary!$B$10)</f>
        <v>0</v>
      </c>
      <c r="H1432" s="5">
        <f t="shared" si="133"/>
        <v>0</v>
      </c>
      <c r="I1432" s="5">
        <f t="shared" si="134"/>
        <v>0</v>
      </c>
    </row>
    <row r="1433" spans="1:9" x14ac:dyDescent="0.25">
      <c r="A1433">
        <v>1429</v>
      </c>
      <c r="B1433">
        <f t="shared" si="135"/>
        <v>0</v>
      </c>
      <c r="C1433" s="5">
        <f t="shared" si="132"/>
        <v>0</v>
      </c>
      <c r="D1433" s="5">
        <f t="shared" si="137"/>
        <v>0</v>
      </c>
      <c r="E1433" s="4">
        <f t="shared" si="136"/>
        <v>0</v>
      </c>
      <c r="F1433" s="5">
        <f>IF(C1433=0,0,IF(I1432+G1433&lt;=Summary!$B$20,'Loan Sch - No Offset'!I1432+G1433,Summary!$B$20))</f>
        <v>0</v>
      </c>
      <c r="G1433" s="4">
        <f>IF(E1433&lt;=0,0,E1433*Summary!$B$7/Summary!$B$10)</f>
        <v>0</v>
      </c>
      <c r="H1433" s="5">
        <f t="shared" si="133"/>
        <v>0</v>
      </c>
      <c r="I1433" s="5">
        <f t="shared" si="134"/>
        <v>0</v>
      </c>
    </row>
    <row r="1434" spans="1:9" x14ac:dyDescent="0.25">
      <c r="A1434">
        <v>1430</v>
      </c>
      <c r="B1434">
        <f t="shared" si="135"/>
        <v>0</v>
      </c>
      <c r="C1434" s="5">
        <f t="shared" si="132"/>
        <v>0</v>
      </c>
      <c r="D1434" s="5">
        <f t="shared" si="137"/>
        <v>0</v>
      </c>
      <c r="E1434" s="4">
        <f t="shared" si="136"/>
        <v>0</v>
      </c>
      <c r="F1434" s="5">
        <f>IF(C1434=0,0,IF(I1433+G1434&lt;=Summary!$B$20,'Loan Sch - No Offset'!I1433+G1434,Summary!$B$20))</f>
        <v>0</v>
      </c>
      <c r="G1434" s="4">
        <f>IF(E1434&lt;=0,0,E1434*Summary!$B$7/Summary!$B$10)</f>
        <v>0</v>
      </c>
      <c r="H1434" s="5">
        <f t="shared" si="133"/>
        <v>0</v>
      </c>
      <c r="I1434" s="5">
        <f t="shared" si="134"/>
        <v>0</v>
      </c>
    </row>
    <row r="1435" spans="1:9" x14ac:dyDescent="0.25">
      <c r="A1435">
        <v>1431</v>
      </c>
      <c r="B1435">
        <f t="shared" si="135"/>
        <v>0</v>
      </c>
      <c r="C1435" s="5">
        <f t="shared" si="132"/>
        <v>0</v>
      </c>
      <c r="D1435" s="5">
        <f t="shared" si="137"/>
        <v>0</v>
      </c>
      <c r="E1435" s="4">
        <f t="shared" si="136"/>
        <v>0</v>
      </c>
      <c r="F1435" s="5">
        <f>IF(C1435=0,0,IF(I1434+G1435&lt;=Summary!$B$20,'Loan Sch - No Offset'!I1434+G1435,Summary!$B$20))</f>
        <v>0</v>
      </c>
      <c r="G1435" s="4">
        <f>IF(E1435&lt;=0,0,E1435*Summary!$B$7/Summary!$B$10)</f>
        <v>0</v>
      </c>
      <c r="H1435" s="5">
        <f t="shared" si="133"/>
        <v>0</v>
      </c>
      <c r="I1435" s="5">
        <f t="shared" si="134"/>
        <v>0</v>
      </c>
    </row>
    <row r="1436" spans="1:9" x14ac:dyDescent="0.25">
      <c r="A1436">
        <v>1432</v>
      </c>
      <c r="B1436">
        <f t="shared" si="135"/>
        <v>0</v>
      </c>
      <c r="C1436" s="5">
        <f t="shared" si="132"/>
        <v>0</v>
      </c>
      <c r="D1436" s="5">
        <f t="shared" si="137"/>
        <v>0</v>
      </c>
      <c r="E1436" s="4">
        <f t="shared" si="136"/>
        <v>0</v>
      </c>
      <c r="F1436" s="5">
        <f>IF(C1436=0,0,IF(I1435+G1436&lt;=Summary!$B$20,'Loan Sch - No Offset'!I1435+G1436,Summary!$B$20))</f>
        <v>0</v>
      </c>
      <c r="G1436" s="4">
        <f>IF(E1436&lt;=0,0,E1436*Summary!$B$7/Summary!$B$10)</f>
        <v>0</v>
      </c>
      <c r="H1436" s="5">
        <f t="shared" si="133"/>
        <v>0</v>
      </c>
      <c r="I1436" s="5">
        <f t="shared" si="134"/>
        <v>0</v>
      </c>
    </row>
    <row r="1437" spans="1:9" x14ac:dyDescent="0.25">
      <c r="A1437">
        <v>1433</v>
      </c>
      <c r="B1437">
        <f t="shared" si="135"/>
        <v>0</v>
      </c>
      <c r="C1437" s="5">
        <f t="shared" si="132"/>
        <v>0</v>
      </c>
      <c r="D1437" s="5">
        <f t="shared" si="137"/>
        <v>0</v>
      </c>
      <c r="E1437" s="4">
        <f t="shared" si="136"/>
        <v>0</v>
      </c>
      <c r="F1437" s="5">
        <f>IF(C1437=0,0,IF(I1436+G1437&lt;=Summary!$B$20,'Loan Sch - No Offset'!I1436+G1437,Summary!$B$20))</f>
        <v>0</v>
      </c>
      <c r="G1437" s="4">
        <f>IF(E1437&lt;=0,0,E1437*Summary!$B$7/Summary!$B$10)</f>
        <v>0</v>
      </c>
      <c r="H1437" s="5">
        <f t="shared" si="133"/>
        <v>0</v>
      </c>
      <c r="I1437" s="5">
        <f t="shared" si="134"/>
        <v>0</v>
      </c>
    </row>
    <row r="1438" spans="1:9" x14ac:dyDescent="0.25">
      <c r="A1438">
        <v>1434</v>
      </c>
      <c r="B1438">
        <f t="shared" si="135"/>
        <v>0</v>
      </c>
      <c r="C1438" s="5">
        <f t="shared" si="132"/>
        <v>0</v>
      </c>
      <c r="D1438" s="5">
        <f t="shared" si="137"/>
        <v>0</v>
      </c>
      <c r="E1438" s="4">
        <f t="shared" si="136"/>
        <v>0</v>
      </c>
      <c r="F1438" s="5">
        <f>IF(C1438=0,0,IF(I1437+G1438&lt;=Summary!$B$20,'Loan Sch - No Offset'!I1437+G1438,Summary!$B$20))</f>
        <v>0</v>
      </c>
      <c r="G1438" s="4">
        <f>IF(E1438&lt;=0,0,E1438*Summary!$B$7/Summary!$B$10)</f>
        <v>0</v>
      </c>
      <c r="H1438" s="5">
        <f t="shared" si="133"/>
        <v>0</v>
      </c>
      <c r="I1438" s="5">
        <f t="shared" si="134"/>
        <v>0</v>
      </c>
    </row>
    <row r="1439" spans="1:9" x14ac:dyDescent="0.25">
      <c r="A1439">
        <v>1435</v>
      </c>
      <c r="B1439">
        <f t="shared" si="135"/>
        <v>0</v>
      </c>
      <c r="C1439" s="5">
        <f t="shared" si="132"/>
        <v>0</v>
      </c>
      <c r="D1439" s="5">
        <f t="shared" si="137"/>
        <v>0</v>
      </c>
      <c r="E1439" s="4">
        <f t="shared" si="136"/>
        <v>0</v>
      </c>
      <c r="F1439" s="5">
        <f>IF(C1439=0,0,IF(I1438+G1439&lt;=Summary!$B$20,'Loan Sch - No Offset'!I1438+G1439,Summary!$B$20))</f>
        <v>0</v>
      </c>
      <c r="G1439" s="4">
        <f>IF(E1439&lt;=0,0,E1439*Summary!$B$7/Summary!$B$10)</f>
        <v>0</v>
      </c>
      <c r="H1439" s="5">
        <f t="shared" si="133"/>
        <v>0</v>
      </c>
      <c r="I1439" s="5">
        <f t="shared" si="134"/>
        <v>0</v>
      </c>
    </row>
    <row r="1440" spans="1:9" x14ac:dyDescent="0.25">
      <c r="A1440">
        <v>1436</v>
      </c>
      <c r="B1440">
        <f t="shared" si="135"/>
        <v>0</v>
      </c>
      <c r="C1440" s="5">
        <f t="shared" si="132"/>
        <v>0</v>
      </c>
      <c r="D1440" s="5">
        <f t="shared" si="137"/>
        <v>0</v>
      </c>
      <c r="E1440" s="4">
        <f t="shared" si="136"/>
        <v>0</v>
      </c>
      <c r="F1440" s="5">
        <f>IF(C1440=0,0,IF(I1439+G1440&lt;=Summary!$B$20,'Loan Sch - No Offset'!I1439+G1440,Summary!$B$20))</f>
        <v>0</v>
      </c>
      <c r="G1440" s="4">
        <f>IF(E1440&lt;=0,0,E1440*Summary!$B$7/Summary!$B$10)</f>
        <v>0</v>
      </c>
      <c r="H1440" s="5">
        <f t="shared" si="133"/>
        <v>0</v>
      </c>
      <c r="I1440" s="5">
        <f t="shared" si="134"/>
        <v>0</v>
      </c>
    </row>
    <row r="1441" spans="1:9" x14ac:dyDescent="0.25">
      <c r="A1441">
        <v>1437</v>
      </c>
      <c r="B1441">
        <f t="shared" si="135"/>
        <v>0</v>
      </c>
      <c r="C1441" s="5">
        <f t="shared" si="132"/>
        <v>0</v>
      </c>
      <c r="D1441" s="5">
        <f t="shared" si="137"/>
        <v>0</v>
      </c>
      <c r="E1441" s="4">
        <f t="shared" si="136"/>
        <v>0</v>
      </c>
      <c r="F1441" s="5">
        <f>IF(C1441=0,0,IF(I1440+G1441&lt;=Summary!$B$20,'Loan Sch - No Offset'!I1440+G1441,Summary!$B$20))</f>
        <v>0</v>
      </c>
      <c r="G1441" s="4">
        <f>IF(E1441&lt;=0,0,E1441*Summary!$B$7/Summary!$B$10)</f>
        <v>0</v>
      </c>
      <c r="H1441" s="5">
        <f t="shared" si="133"/>
        <v>0</v>
      </c>
      <c r="I1441" s="5">
        <f t="shared" si="134"/>
        <v>0</v>
      </c>
    </row>
    <row r="1442" spans="1:9" x14ac:dyDescent="0.25">
      <c r="A1442">
        <v>1438</v>
      </c>
      <c r="B1442">
        <f t="shared" si="135"/>
        <v>0</v>
      </c>
      <c r="C1442" s="5">
        <f t="shared" si="132"/>
        <v>0</v>
      </c>
      <c r="D1442" s="5">
        <f t="shared" si="137"/>
        <v>0</v>
      </c>
      <c r="E1442" s="4">
        <f t="shared" si="136"/>
        <v>0</v>
      </c>
      <c r="F1442" s="5">
        <f>IF(C1442=0,0,IF(I1441+G1442&lt;=Summary!$B$20,'Loan Sch - No Offset'!I1441+G1442,Summary!$B$20))</f>
        <v>0</v>
      </c>
      <c r="G1442" s="4">
        <f>IF(E1442&lt;=0,0,E1442*Summary!$B$7/Summary!$B$10)</f>
        <v>0</v>
      </c>
      <c r="H1442" s="5">
        <f t="shared" si="133"/>
        <v>0</v>
      </c>
      <c r="I1442" s="5">
        <f t="shared" si="134"/>
        <v>0</v>
      </c>
    </row>
    <row r="1443" spans="1:9" x14ac:dyDescent="0.25">
      <c r="A1443">
        <v>1439</v>
      </c>
      <c r="B1443">
        <f t="shared" si="135"/>
        <v>0</v>
      </c>
      <c r="C1443" s="5">
        <f t="shared" si="132"/>
        <v>0</v>
      </c>
      <c r="D1443" s="5">
        <f t="shared" si="137"/>
        <v>0</v>
      </c>
      <c r="E1443" s="4">
        <f t="shared" si="136"/>
        <v>0</v>
      </c>
      <c r="F1443" s="5">
        <f>IF(C1443=0,0,IF(I1442+G1443&lt;=Summary!$B$20,'Loan Sch - No Offset'!I1442+G1443,Summary!$B$20))</f>
        <v>0</v>
      </c>
      <c r="G1443" s="4">
        <f>IF(E1443&lt;=0,0,E1443*Summary!$B$7/Summary!$B$10)</f>
        <v>0</v>
      </c>
      <c r="H1443" s="5">
        <f t="shared" si="133"/>
        <v>0</v>
      </c>
      <c r="I1443" s="5">
        <f t="shared" si="134"/>
        <v>0</v>
      </c>
    </row>
    <row r="1444" spans="1:9" x14ac:dyDescent="0.25">
      <c r="A1444">
        <v>1440</v>
      </c>
      <c r="B1444">
        <f t="shared" si="135"/>
        <v>0</v>
      </c>
      <c r="C1444" s="5">
        <f t="shared" si="132"/>
        <v>0</v>
      </c>
      <c r="D1444" s="5">
        <f t="shared" si="137"/>
        <v>0</v>
      </c>
      <c r="E1444" s="4">
        <f t="shared" si="136"/>
        <v>0</v>
      </c>
      <c r="F1444" s="5">
        <f>IF(C1444=0,0,IF(I1443+G1444&lt;=Summary!$B$20,'Loan Sch - No Offset'!I1443+G1444,Summary!$B$20))</f>
        <v>0</v>
      </c>
      <c r="G1444" s="4">
        <f>IF(E1444&lt;=0,0,E1444*Summary!$B$7/Summary!$B$10)</f>
        <v>0</v>
      </c>
      <c r="H1444" s="5">
        <f t="shared" si="133"/>
        <v>0</v>
      </c>
      <c r="I1444" s="5">
        <f t="shared" si="134"/>
        <v>0</v>
      </c>
    </row>
    <row r="1445" spans="1:9" x14ac:dyDescent="0.25">
      <c r="A1445">
        <v>1441</v>
      </c>
      <c r="B1445">
        <f t="shared" si="135"/>
        <v>0</v>
      </c>
      <c r="C1445" s="5">
        <f t="shared" si="132"/>
        <v>0</v>
      </c>
      <c r="D1445" s="5">
        <f t="shared" si="137"/>
        <v>0</v>
      </c>
      <c r="E1445" s="4">
        <f t="shared" si="136"/>
        <v>0</v>
      </c>
      <c r="F1445" s="5">
        <f>IF(C1445=0,0,IF(I1444+G1445&lt;=Summary!$B$20,'Loan Sch - No Offset'!I1444+G1445,Summary!$B$20))</f>
        <v>0</v>
      </c>
      <c r="G1445" s="4">
        <f>IF(E1445&lt;=0,0,E1445*Summary!$B$7/Summary!$B$10)</f>
        <v>0</v>
      </c>
      <c r="H1445" s="5">
        <f t="shared" si="133"/>
        <v>0</v>
      </c>
      <c r="I1445" s="5">
        <f t="shared" si="134"/>
        <v>0</v>
      </c>
    </row>
    <row r="1446" spans="1:9" x14ac:dyDescent="0.25">
      <c r="A1446">
        <v>1442</v>
      </c>
      <c r="B1446">
        <f t="shared" si="135"/>
        <v>0</v>
      </c>
      <c r="C1446" s="5">
        <f t="shared" si="132"/>
        <v>0</v>
      </c>
      <c r="D1446" s="5">
        <f t="shared" si="137"/>
        <v>0</v>
      </c>
      <c r="E1446" s="4">
        <f t="shared" si="136"/>
        <v>0</v>
      </c>
      <c r="F1446" s="5">
        <f>IF(C1446=0,0,IF(I1445+G1446&lt;=Summary!$B$20,'Loan Sch - No Offset'!I1445+G1446,Summary!$B$20))</f>
        <v>0</v>
      </c>
      <c r="G1446" s="4">
        <f>IF(E1446&lt;=0,0,E1446*Summary!$B$7/Summary!$B$10)</f>
        <v>0</v>
      </c>
      <c r="H1446" s="5">
        <f t="shared" si="133"/>
        <v>0</v>
      </c>
      <c r="I1446" s="5">
        <f t="shared" si="134"/>
        <v>0</v>
      </c>
    </row>
    <row r="1447" spans="1:9" x14ac:dyDescent="0.25">
      <c r="A1447">
        <v>1443</v>
      </c>
      <c r="B1447">
        <f t="shared" si="135"/>
        <v>0</v>
      </c>
      <c r="C1447" s="5">
        <f t="shared" si="132"/>
        <v>0</v>
      </c>
      <c r="D1447" s="5">
        <f t="shared" si="137"/>
        <v>0</v>
      </c>
      <c r="E1447" s="4">
        <f t="shared" si="136"/>
        <v>0</v>
      </c>
      <c r="F1447" s="5">
        <f>IF(C1447=0,0,IF(I1446+G1447&lt;=Summary!$B$20,'Loan Sch - No Offset'!I1446+G1447,Summary!$B$20))</f>
        <v>0</v>
      </c>
      <c r="G1447" s="4">
        <f>IF(E1447&lt;=0,0,E1447*Summary!$B$7/Summary!$B$10)</f>
        <v>0</v>
      </c>
      <c r="H1447" s="5">
        <f t="shared" si="133"/>
        <v>0</v>
      </c>
      <c r="I1447" s="5">
        <f t="shared" si="134"/>
        <v>0</v>
      </c>
    </row>
    <row r="1448" spans="1:9" x14ac:dyDescent="0.25">
      <c r="A1448">
        <v>1444</v>
      </c>
      <c r="B1448">
        <f t="shared" si="135"/>
        <v>0</v>
      </c>
      <c r="C1448" s="5">
        <f t="shared" si="132"/>
        <v>0</v>
      </c>
      <c r="D1448" s="5">
        <f t="shared" si="137"/>
        <v>0</v>
      </c>
      <c r="E1448" s="4">
        <f t="shared" si="136"/>
        <v>0</v>
      </c>
      <c r="F1448" s="5">
        <f>IF(C1448=0,0,IF(I1447+G1448&lt;=Summary!$B$20,'Loan Sch - No Offset'!I1447+G1448,Summary!$B$20))</f>
        <v>0</v>
      </c>
      <c r="G1448" s="4">
        <f>IF(E1448&lt;=0,0,E1448*Summary!$B$7/Summary!$B$10)</f>
        <v>0</v>
      </c>
      <c r="H1448" s="5">
        <f t="shared" si="133"/>
        <v>0</v>
      </c>
      <c r="I1448" s="5">
        <f t="shared" si="134"/>
        <v>0</v>
      </c>
    </row>
    <row r="1449" spans="1:9" x14ac:dyDescent="0.25">
      <c r="A1449">
        <v>1445</v>
      </c>
      <c r="B1449">
        <f t="shared" si="135"/>
        <v>0</v>
      </c>
      <c r="C1449" s="5">
        <f t="shared" si="132"/>
        <v>0</v>
      </c>
      <c r="D1449" s="5">
        <f t="shared" si="137"/>
        <v>0</v>
      </c>
      <c r="E1449" s="4">
        <f t="shared" si="136"/>
        <v>0</v>
      </c>
      <c r="F1449" s="5">
        <f>IF(C1449=0,0,IF(I1448+G1449&lt;=Summary!$B$20,'Loan Sch - No Offset'!I1448+G1449,Summary!$B$20))</f>
        <v>0</v>
      </c>
      <c r="G1449" s="4">
        <f>IF(E1449&lt;=0,0,E1449*Summary!$B$7/Summary!$B$10)</f>
        <v>0</v>
      </c>
      <c r="H1449" s="5">
        <f t="shared" si="133"/>
        <v>0</v>
      </c>
      <c r="I1449" s="5">
        <f t="shared" si="134"/>
        <v>0</v>
      </c>
    </row>
    <row r="1450" spans="1:9" x14ac:dyDescent="0.25">
      <c r="A1450">
        <v>1446</v>
      </c>
      <c r="B1450">
        <f t="shared" si="135"/>
        <v>0</v>
      </c>
      <c r="C1450" s="5">
        <f t="shared" si="132"/>
        <v>0</v>
      </c>
      <c r="D1450" s="5">
        <f t="shared" si="137"/>
        <v>0</v>
      </c>
      <c r="E1450" s="4">
        <f t="shared" si="136"/>
        <v>0</v>
      </c>
      <c r="F1450" s="5">
        <f>IF(C1450=0,0,IF(I1449+G1450&lt;=Summary!$B$20,'Loan Sch - No Offset'!I1449+G1450,Summary!$B$20))</f>
        <v>0</v>
      </c>
      <c r="G1450" s="4">
        <f>IF(E1450&lt;=0,0,E1450*Summary!$B$7/Summary!$B$10)</f>
        <v>0</v>
      </c>
      <c r="H1450" s="5">
        <f t="shared" si="133"/>
        <v>0</v>
      </c>
      <c r="I1450" s="5">
        <f t="shared" si="134"/>
        <v>0</v>
      </c>
    </row>
    <row r="1451" spans="1:9" x14ac:dyDescent="0.25">
      <c r="A1451">
        <v>1447</v>
      </c>
      <c r="B1451">
        <f t="shared" si="135"/>
        <v>0</v>
      </c>
      <c r="C1451" s="5">
        <f t="shared" si="132"/>
        <v>0</v>
      </c>
      <c r="D1451" s="5">
        <f t="shared" si="137"/>
        <v>0</v>
      </c>
      <c r="E1451" s="4">
        <f t="shared" si="136"/>
        <v>0</v>
      </c>
      <c r="F1451" s="5">
        <f>IF(C1451=0,0,IF(I1450+G1451&lt;=Summary!$B$20,'Loan Sch - No Offset'!I1450+G1451,Summary!$B$20))</f>
        <v>0</v>
      </c>
      <c r="G1451" s="4">
        <f>IF(E1451&lt;=0,0,E1451*Summary!$B$7/Summary!$B$10)</f>
        <v>0</v>
      </c>
      <c r="H1451" s="5">
        <f t="shared" si="133"/>
        <v>0</v>
      </c>
      <c r="I1451" s="5">
        <f t="shared" si="134"/>
        <v>0</v>
      </c>
    </row>
    <row r="1452" spans="1:9" x14ac:dyDescent="0.25">
      <c r="A1452">
        <v>1448</v>
      </c>
      <c r="B1452">
        <f t="shared" si="135"/>
        <v>0</v>
      </c>
      <c r="C1452" s="5">
        <f t="shared" si="132"/>
        <v>0</v>
      </c>
      <c r="D1452" s="5">
        <f t="shared" si="137"/>
        <v>0</v>
      </c>
      <c r="E1452" s="4">
        <f t="shared" si="136"/>
        <v>0</v>
      </c>
      <c r="F1452" s="5">
        <f>IF(C1452=0,0,IF(I1451+G1452&lt;=Summary!$B$20,'Loan Sch - No Offset'!I1451+G1452,Summary!$B$20))</f>
        <v>0</v>
      </c>
      <c r="G1452" s="4">
        <f>IF(E1452&lt;=0,0,E1452*Summary!$B$7/Summary!$B$10)</f>
        <v>0</v>
      </c>
      <c r="H1452" s="5">
        <f t="shared" si="133"/>
        <v>0</v>
      </c>
      <c r="I1452" s="5">
        <f t="shared" si="134"/>
        <v>0</v>
      </c>
    </row>
    <row r="1453" spans="1:9" x14ac:dyDescent="0.25">
      <c r="A1453">
        <v>1449</v>
      </c>
      <c r="B1453">
        <f t="shared" si="135"/>
        <v>0</v>
      </c>
      <c r="C1453" s="5">
        <f t="shared" si="132"/>
        <v>0</v>
      </c>
      <c r="D1453" s="5">
        <f t="shared" si="137"/>
        <v>0</v>
      </c>
      <c r="E1453" s="4">
        <f t="shared" si="136"/>
        <v>0</v>
      </c>
      <c r="F1453" s="5">
        <f>IF(C1453=0,0,IF(I1452+G1453&lt;=Summary!$B$20,'Loan Sch - No Offset'!I1452+G1453,Summary!$B$20))</f>
        <v>0</v>
      </c>
      <c r="G1453" s="4">
        <f>IF(E1453&lt;=0,0,E1453*Summary!$B$7/Summary!$B$10)</f>
        <v>0</v>
      </c>
      <c r="H1453" s="5">
        <f t="shared" si="133"/>
        <v>0</v>
      </c>
      <c r="I1453" s="5">
        <f t="shared" si="134"/>
        <v>0</v>
      </c>
    </row>
    <row r="1454" spans="1:9" x14ac:dyDescent="0.25">
      <c r="A1454">
        <v>1450</v>
      </c>
      <c r="B1454">
        <f t="shared" si="135"/>
        <v>0</v>
      </c>
      <c r="C1454" s="5">
        <f t="shared" si="132"/>
        <v>0</v>
      </c>
      <c r="D1454" s="5">
        <f t="shared" si="137"/>
        <v>0</v>
      </c>
      <c r="E1454" s="4">
        <f t="shared" si="136"/>
        <v>0</v>
      </c>
      <c r="F1454" s="5">
        <f>IF(C1454=0,0,IF(I1453+G1454&lt;=Summary!$B$20,'Loan Sch - No Offset'!I1453+G1454,Summary!$B$20))</f>
        <v>0</v>
      </c>
      <c r="G1454" s="4">
        <f>IF(E1454&lt;=0,0,E1454*Summary!$B$7/Summary!$B$10)</f>
        <v>0</v>
      </c>
      <c r="H1454" s="5">
        <f t="shared" si="133"/>
        <v>0</v>
      </c>
      <c r="I1454" s="5">
        <f t="shared" si="134"/>
        <v>0</v>
      </c>
    </row>
    <row r="1455" spans="1:9" x14ac:dyDescent="0.25">
      <c r="A1455">
        <v>1451</v>
      </c>
      <c r="B1455">
        <f t="shared" si="135"/>
        <v>0</v>
      </c>
      <c r="C1455" s="5">
        <f t="shared" si="132"/>
        <v>0</v>
      </c>
      <c r="D1455" s="5">
        <f t="shared" si="137"/>
        <v>0</v>
      </c>
      <c r="E1455" s="4">
        <f t="shared" si="136"/>
        <v>0</v>
      </c>
      <c r="F1455" s="5">
        <f>IF(C1455=0,0,IF(I1454+G1455&lt;=Summary!$B$20,'Loan Sch - No Offset'!I1454+G1455,Summary!$B$20))</f>
        <v>0</v>
      </c>
      <c r="G1455" s="4">
        <f>IF(E1455&lt;=0,0,E1455*Summary!$B$7/Summary!$B$10)</f>
        <v>0</v>
      </c>
      <c r="H1455" s="5">
        <f t="shared" si="133"/>
        <v>0</v>
      </c>
      <c r="I1455" s="5">
        <f t="shared" si="134"/>
        <v>0</v>
      </c>
    </row>
    <row r="1456" spans="1:9" x14ac:dyDescent="0.25">
      <c r="A1456">
        <v>1452</v>
      </c>
      <c r="B1456">
        <f t="shared" si="135"/>
        <v>0</v>
      </c>
      <c r="C1456" s="5">
        <f t="shared" si="132"/>
        <v>0</v>
      </c>
      <c r="D1456" s="5">
        <f t="shared" si="137"/>
        <v>0</v>
      </c>
      <c r="E1456" s="4">
        <f t="shared" si="136"/>
        <v>0</v>
      </c>
      <c r="F1456" s="5">
        <f>IF(C1456=0,0,IF(I1455+G1456&lt;=Summary!$B$20,'Loan Sch - No Offset'!I1455+G1456,Summary!$B$20))</f>
        <v>0</v>
      </c>
      <c r="G1456" s="4">
        <f>IF(E1456&lt;=0,0,E1456*Summary!$B$7/Summary!$B$10)</f>
        <v>0</v>
      </c>
      <c r="H1456" s="5">
        <f t="shared" si="133"/>
        <v>0</v>
      </c>
      <c r="I1456" s="5">
        <f t="shared" si="134"/>
        <v>0</v>
      </c>
    </row>
    <row r="1457" spans="1:9" x14ac:dyDescent="0.25">
      <c r="A1457">
        <v>1453</v>
      </c>
      <c r="B1457">
        <f t="shared" si="135"/>
        <v>0</v>
      </c>
      <c r="C1457" s="5">
        <f t="shared" si="132"/>
        <v>0</v>
      </c>
      <c r="D1457" s="5">
        <f t="shared" si="137"/>
        <v>0</v>
      </c>
      <c r="E1457" s="4">
        <f t="shared" si="136"/>
        <v>0</v>
      </c>
      <c r="F1457" s="5">
        <f>IF(C1457=0,0,IF(I1456+G1457&lt;=Summary!$B$20,'Loan Sch - No Offset'!I1456+G1457,Summary!$B$20))</f>
        <v>0</v>
      </c>
      <c r="G1457" s="4">
        <f>IF(E1457&lt;=0,0,E1457*Summary!$B$7/Summary!$B$10)</f>
        <v>0</v>
      </c>
      <c r="H1457" s="5">
        <f t="shared" si="133"/>
        <v>0</v>
      </c>
      <c r="I1457" s="5">
        <f t="shared" si="134"/>
        <v>0</v>
      </c>
    </row>
    <row r="1458" spans="1:9" x14ac:dyDescent="0.25">
      <c r="A1458">
        <v>1454</v>
      </c>
      <c r="B1458">
        <f t="shared" si="135"/>
        <v>0</v>
      </c>
      <c r="C1458" s="5">
        <f t="shared" si="132"/>
        <v>0</v>
      </c>
      <c r="D1458" s="5">
        <f t="shared" si="137"/>
        <v>0</v>
      </c>
      <c r="E1458" s="4">
        <f t="shared" si="136"/>
        <v>0</v>
      </c>
      <c r="F1458" s="5">
        <f>IF(C1458=0,0,IF(I1457+G1458&lt;=Summary!$B$20,'Loan Sch - No Offset'!I1457+G1458,Summary!$B$20))</f>
        <v>0</v>
      </c>
      <c r="G1458" s="4">
        <f>IF(E1458&lt;=0,0,E1458*Summary!$B$7/Summary!$B$10)</f>
        <v>0</v>
      </c>
      <c r="H1458" s="5">
        <f t="shared" si="133"/>
        <v>0</v>
      </c>
      <c r="I1458" s="5">
        <f t="shared" si="134"/>
        <v>0</v>
      </c>
    </row>
    <row r="1459" spans="1:9" x14ac:dyDescent="0.25">
      <c r="A1459">
        <v>1455</v>
      </c>
      <c r="B1459">
        <f t="shared" si="135"/>
        <v>0</v>
      </c>
      <c r="C1459" s="5">
        <f t="shared" si="132"/>
        <v>0</v>
      </c>
      <c r="D1459" s="5">
        <f t="shared" si="137"/>
        <v>0</v>
      </c>
      <c r="E1459" s="4">
        <f t="shared" si="136"/>
        <v>0</v>
      </c>
      <c r="F1459" s="5">
        <f>IF(C1459=0,0,IF(I1458+G1459&lt;=Summary!$B$20,'Loan Sch - No Offset'!I1458+G1459,Summary!$B$20))</f>
        <v>0</v>
      </c>
      <c r="G1459" s="4">
        <f>IF(E1459&lt;=0,0,E1459*Summary!$B$7/Summary!$B$10)</f>
        <v>0</v>
      </c>
      <c r="H1459" s="5">
        <f t="shared" si="133"/>
        <v>0</v>
      </c>
      <c r="I1459" s="5">
        <f t="shared" si="134"/>
        <v>0</v>
      </c>
    </row>
    <row r="1460" spans="1:9" x14ac:dyDescent="0.25">
      <c r="A1460">
        <v>1456</v>
      </c>
      <c r="B1460">
        <f t="shared" si="135"/>
        <v>0</v>
      </c>
      <c r="C1460" s="5">
        <f t="shared" si="132"/>
        <v>0</v>
      </c>
      <c r="D1460" s="5">
        <f t="shared" si="137"/>
        <v>0</v>
      </c>
      <c r="E1460" s="4">
        <f t="shared" si="136"/>
        <v>0</v>
      </c>
      <c r="F1460" s="5">
        <f>IF(C1460=0,0,IF(I1459+G1460&lt;=Summary!$B$20,'Loan Sch - No Offset'!I1459+G1460,Summary!$B$20))</f>
        <v>0</v>
      </c>
      <c r="G1460" s="4">
        <f>IF(E1460&lt;=0,0,E1460*Summary!$B$7/Summary!$B$10)</f>
        <v>0</v>
      </c>
      <c r="H1460" s="5">
        <f t="shared" si="133"/>
        <v>0</v>
      </c>
      <c r="I1460" s="5">
        <f t="shared" si="134"/>
        <v>0</v>
      </c>
    </row>
    <row r="1461" spans="1:9" x14ac:dyDescent="0.25">
      <c r="A1461">
        <v>1457</v>
      </c>
      <c r="B1461">
        <f t="shared" si="135"/>
        <v>0</v>
      </c>
      <c r="C1461" s="5">
        <f t="shared" ref="C1461:C1524" si="138">I1460</f>
        <v>0</v>
      </c>
      <c r="D1461" s="5">
        <f t="shared" si="137"/>
        <v>0</v>
      </c>
      <c r="E1461" s="4">
        <f t="shared" si="136"/>
        <v>0</v>
      </c>
      <c r="F1461" s="5">
        <f>IF(C1461=0,0,IF(I1460+G1461&lt;=Summary!$B$20,'Loan Sch - No Offset'!I1460+G1461,Summary!$B$20))</f>
        <v>0</v>
      </c>
      <c r="G1461" s="4">
        <f>IF(E1461&lt;=0,0,E1461*Summary!$B$7/Summary!$B$10)</f>
        <v>0</v>
      </c>
      <c r="H1461" s="5">
        <f t="shared" ref="H1461:H1524" si="139">F1461-G1461</f>
        <v>0</v>
      </c>
      <c r="I1461" s="5">
        <f t="shared" ref="I1461:I1524" si="140">IF(ROUND(C1461-H1461,0)=0,0,C1461-H1461)</f>
        <v>0</v>
      </c>
    </row>
    <row r="1462" spans="1:9" x14ac:dyDescent="0.25">
      <c r="A1462">
        <v>1458</v>
      </c>
      <c r="B1462">
        <f t="shared" si="135"/>
        <v>0</v>
      </c>
      <c r="C1462" s="5">
        <f t="shared" si="138"/>
        <v>0</v>
      </c>
      <c r="D1462" s="5">
        <f t="shared" si="137"/>
        <v>0</v>
      </c>
      <c r="E1462" s="4">
        <f t="shared" si="136"/>
        <v>0</v>
      </c>
      <c r="F1462" s="5">
        <f>IF(C1462=0,0,IF(I1461+G1462&lt;=Summary!$B$20,'Loan Sch - No Offset'!I1461+G1462,Summary!$B$20))</f>
        <v>0</v>
      </c>
      <c r="G1462" s="4">
        <f>IF(E1462&lt;=0,0,E1462*Summary!$B$7/Summary!$B$10)</f>
        <v>0</v>
      </c>
      <c r="H1462" s="5">
        <f t="shared" si="139"/>
        <v>0</v>
      </c>
      <c r="I1462" s="5">
        <f t="shared" si="140"/>
        <v>0</v>
      </c>
    </row>
    <row r="1463" spans="1:9" x14ac:dyDescent="0.25">
      <c r="A1463">
        <v>1459</v>
      </c>
      <c r="B1463">
        <f t="shared" si="135"/>
        <v>0</v>
      </c>
      <c r="C1463" s="5">
        <f t="shared" si="138"/>
        <v>0</v>
      </c>
      <c r="D1463" s="5">
        <f t="shared" si="137"/>
        <v>0</v>
      </c>
      <c r="E1463" s="4">
        <f t="shared" si="136"/>
        <v>0</v>
      </c>
      <c r="F1463" s="5">
        <f>IF(C1463=0,0,IF(I1462+G1463&lt;=Summary!$B$20,'Loan Sch - No Offset'!I1462+G1463,Summary!$B$20))</f>
        <v>0</v>
      </c>
      <c r="G1463" s="4">
        <f>IF(E1463&lt;=0,0,E1463*Summary!$B$7/Summary!$B$10)</f>
        <v>0</v>
      </c>
      <c r="H1463" s="5">
        <f t="shared" si="139"/>
        <v>0</v>
      </c>
      <c r="I1463" s="5">
        <f t="shared" si="140"/>
        <v>0</v>
      </c>
    </row>
    <row r="1464" spans="1:9" x14ac:dyDescent="0.25">
      <c r="A1464">
        <v>1460</v>
      </c>
      <c r="B1464">
        <f t="shared" si="135"/>
        <v>0</v>
      </c>
      <c r="C1464" s="5">
        <f t="shared" si="138"/>
        <v>0</v>
      </c>
      <c r="D1464" s="5">
        <f t="shared" si="137"/>
        <v>0</v>
      </c>
      <c r="E1464" s="4">
        <f t="shared" si="136"/>
        <v>0</v>
      </c>
      <c r="F1464" s="5">
        <f>IF(C1464=0,0,IF(I1463+G1464&lt;=Summary!$B$20,'Loan Sch - No Offset'!I1463+G1464,Summary!$B$20))</f>
        <v>0</v>
      </c>
      <c r="G1464" s="4">
        <f>IF(E1464&lt;=0,0,E1464*Summary!$B$7/Summary!$B$10)</f>
        <v>0</v>
      </c>
      <c r="H1464" s="5">
        <f t="shared" si="139"/>
        <v>0</v>
      </c>
      <c r="I1464" s="5">
        <f t="shared" si="140"/>
        <v>0</v>
      </c>
    </row>
    <row r="1465" spans="1:9" x14ac:dyDescent="0.25">
      <c r="A1465">
        <v>1461</v>
      </c>
      <c r="B1465">
        <f t="shared" si="135"/>
        <v>0</v>
      </c>
      <c r="C1465" s="5">
        <f t="shared" si="138"/>
        <v>0</v>
      </c>
      <c r="D1465" s="5">
        <f t="shared" si="137"/>
        <v>0</v>
      </c>
      <c r="E1465" s="4">
        <f t="shared" si="136"/>
        <v>0</v>
      </c>
      <c r="F1465" s="5">
        <f>IF(C1465=0,0,IF(I1464+G1465&lt;=Summary!$B$20,'Loan Sch - No Offset'!I1464+G1465,Summary!$B$20))</f>
        <v>0</v>
      </c>
      <c r="G1465" s="4">
        <f>IF(E1465&lt;=0,0,E1465*Summary!$B$7/Summary!$B$10)</f>
        <v>0</v>
      </c>
      <c r="H1465" s="5">
        <f t="shared" si="139"/>
        <v>0</v>
      </c>
      <c r="I1465" s="5">
        <f t="shared" si="140"/>
        <v>0</v>
      </c>
    </row>
    <row r="1466" spans="1:9" x14ac:dyDescent="0.25">
      <c r="A1466">
        <v>1462</v>
      </c>
      <c r="B1466">
        <f t="shared" si="135"/>
        <v>0</v>
      </c>
      <c r="C1466" s="5">
        <f t="shared" si="138"/>
        <v>0</v>
      </c>
      <c r="D1466" s="5">
        <f t="shared" si="137"/>
        <v>0</v>
      </c>
      <c r="E1466" s="4">
        <f t="shared" si="136"/>
        <v>0</v>
      </c>
      <c r="F1466" s="5">
        <f>IF(C1466=0,0,IF(I1465+G1466&lt;=Summary!$B$20,'Loan Sch - No Offset'!I1465+G1466,Summary!$B$20))</f>
        <v>0</v>
      </c>
      <c r="G1466" s="4">
        <f>IF(E1466&lt;=0,0,E1466*Summary!$B$7/Summary!$B$10)</f>
        <v>0</v>
      </c>
      <c r="H1466" s="5">
        <f t="shared" si="139"/>
        <v>0</v>
      </c>
      <c r="I1466" s="5">
        <f t="shared" si="140"/>
        <v>0</v>
      </c>
    </row>
    <row r="1467" spans="1:9" x14ac:dyDescent="0.25">
      <c r="A1467">
        <v>1463</v>
      </c>
      <c r="B1467">
        <f t="shared" si="135"/>
        <v>0</v>
      </c>
      <c r="C1467" s="5">
        <f t="shared" si="138"/>
        <v>0</v>
      </c>
      <c r="D1467" s="5">
        <f t="shared" si="137"/>
        <v>0</v>
      </c>
      <c r="E1467" s="4">
        <f t="shared" si="136"/>
        <v>0</v>
      </c>
      <c r="F1467" s="5">
        <f>IF(C1467=0,0,IF(I1466+G1467&lt;=Summary!$B$20,'Loan Sch - No Offset'!I1466+G1467,Summary!$B$20))</f>
        <v>0</v>
      </c>
      <c r="G1467" s="4">
        <f>IF(E1467&lt;=0,0,E1467*Summary!$B$7/Summary!$B$10)</f>
        <v>0</v>
      </c>
      <c r="H1467" s="5">
        <f t="shared" si="139"/>
        <v>0</v>
      </c>
      <c r="I1467" s="5">
        <f t="shared" si="140"/>
        <v>0</v>
      </c>
    </row>
    <row r="1468" spans="1:9" x14ac:dyDescent="0.25">
      <c r="A1468">
        <v>1464</v>
      </c>
      <c r="B1468">
        <f t="shared" si="135"/>
        <v>0</v>
      </c>
      <c r="C1468" s="5">
        <f t="shared" si="138"/>
        <v>0</v>
      </c>
      <c r="D1468" s="5">
        <f t="shared" si="137"/>
        <v>0</v>
      </c>
      <c r="E1468" s="4">
        <f t="shared" si="136"/>
        <v>0</v>
      </c>
      <c r="F1468" s="5">
        <f>IF(C1468=0,0,IF(I1467+G1468&lt;=Summary!$B$20,'Loan Sch - No Offset'!I1467+G1468,Summary!$B$20))</f>
        <v>0</v>
      </c>
      <c r="G1468" s="4">
        <f>IF(E1468&lt;=0,0,E1468*Summary!$B$7/Summary!$B$10)</f>
        <v>0</v>
      </c>
      <c r="H1468" s="5">
        <f t="shared" si="139"/>
        <v>0</v>
      </c>
      <c r="I1468" s="5">
        <f t="shared" si="140"/>
        <v>0</v>
      </c>
    </row>
    <row r="1469" spans="1:9" x14ac:dyDescent="0.25">
      <c r="A1469">
        <v>1465</v>
      </c>
      <c r="B1469">
        <f t="shared" si="135"/>
        <v>0</v>
      </c>
      <c r="C1469" s="5">
        <f t="shared" si="138"/>
        <v>0</v>
      </c>
      <c r="D1469" s="5">
        <f t="shared" si="137"/>
        <v>0</v>
      </c>
      <c r="E1469" s="4">
        <f t="shared" si="136"/>
        <v>0</v>
      </c>
      <c r="F1469" s="5">
        <f>IF(C1469=0,0,IF(I1468+G1469&lt;=Summary!$B$20,'Loan Sch - No Offset'!I1468+G1469,Summary!$B$20))</f>
        <v>0</v>
      </c>
      <c r="G1469" s="4">
        <f>IF(E1469&lt;=0,0,E1469*Summary!$B$7/Summary!$B$10)</f>
        <v>0</v>
      </c>
      <c r="H1469" s="5">
        <f t="shared" si="139"/>
        <v>0</v>
      </c>
      <c r="I1469" s="5">
        <f t="shared" si="140"/>
        <v>0</v>
      </c>
    </row>
    <row r="1470" spans="1:9" x14ac:dyDescent="0.25">
      <c r="A1470">
        <v>1466</v>
      </c>
      <c r="B1470">
        <f t="shared" si="135"/>
        <v>0</v>
      </c>
      <c r="C1470" s="5">
        <f t="shared" si="138"/>
        <v>0</v>
      </c>
      <c r="D1470" s="5">
        <f t="shared" si="137"/>
        <v>0</v>
      </c>
      <c r="E1470" s="4">
        <f t="shared" si="136"/>
        <v>0</v>
      </c>
      <c r="F1470" s="5">
        <f>IF(C1470=0,0,IF(I1469+G1470&lt;=Summary!$B$20,'Loan Sch - No Offset'!I1469+G1470,Summary!$B$20))</f>
        <v>0</v>
      </c>
      <c r="G1470" s="4">
        <f>IF(E1470&lt;=0,0,E1470*Summary!$B$7/Summary!$B$10)</f>
        <v>0</v>
      </c>
      <c r="H1470" s="5">
        <f t="shared" si="139"/>
        <v>0</v>
      </c>
      <c r="I1470" s="5">
        <f t="shared" si="140"/>
        <v>0</v>
      </c>
    </row>
    <row r="1471" spans="1:9" x14ac:dyDescent="0.25">
      <c r="A1471">
        <v>1467</v>
      </c>
      <c r="B1471">
        <f t="shared" si="135"/>
        <v>0</v>
      </c>
      <c r="C1471" s="5">
        <f t="shared" si="138"/>
        <v>0</v>
      </c>
      <c r="D1471" s="5">
        <f t="shared" si="137"/>
        <v>0</v>
      </c>
      <c r="E1471" s="4">
        <f t="shared" si="136"/>
        <v>0</v>
      </c>
      <c r="F1471" s="5">
        <f>IF(C1471=0,0,IF(I1470+G1471&lt;=Summary!$B$20,'Loan Sch - No Offset'!I1470+G1471,Summary!$B$20))</f>
        <v>0</v>
      </c>
      <c r="G1471" s="4">
        <f>IF(E1471&lt;=0,0,E1471*Summary!$B$7/Summary!$B$10)</f>
        <v>0</v>
      </c>
      <c r="H1471" s="5">
        <f t="shared" si="139"/>
        <v>0</v>
      </c>
      <c r="I1471" s="5">
        <f t="shared" si="140"/>
        <v>0</v>
      </c>
    </row>
    <row r="1472" spans="1:9" x14ac:dyDescent="0.25">
      <c r="A1472">
        <v>1468</v>
      </c>
      <c r="B1472">
        <f t="shared" si="135"/>
        <v>0</v>
      </c>
      <c r="C1472" s="5">
        <f t="shared" si="138"/>
        <v>0</v>
      </c>
      <c r="D1472" s="5">
        <f t="shared" si="137"/>
        <v>0</v>
      </c>
      <c r="E1472" s="4">
        <f t="shared" si="136"/>
        <v>0</v>
      </c>
      <c r="F1472" s="5">
        <f>IF(C1472=0,0,IF(I1471+G1472&lt;=Summary!$B$20,'Loan Sch - No Offset'!I1471+G1472,Summary!$B$20))</f>
        <v>0</v>
      </c>
      <c r="G1472" s="4">
        <f>IF(E1472&lt;=0,0,E1472*Summary!$B$7/Summary!$B$10)</f>
        <v>0</v>
      </c>
      <c r="H1472" s="5">
        <f t="shared" si="139"/>
        <v>0</v>
      </c>
      <c r="I1472" s="5">
        <f t="shared" si="140"/>
        <v>0</v>
      </c>
    </row>
    <row r="1473" spans="1:9" x14ac:dyDescent="0.25">
      <c r="A1473">
        <v>1469</v>
      </c>
      <c r="B1473">
        <f t="shared" si="135"/>
        <v>0</v>
      </c>
      <c r="C1473" s="5">
        <f t="shared" si="138"/>
        <v>0</v>
      </c>
      <c r="D1473" s="5">
        <f t="shared" si="137"/>
        <v>0</v>
      </c>
      <c r="E1473" s="4">
        <f t="shared" si="136"/>
        <v>0</v>
      </c>
      <c r="F1473" s="5">
        <f>IF(C1473=0,0,IF(I1472+G1473&lt;=Summary!$B$20,'Loan Sch - No Offset'!I1472+G1473,Summary!$B$20))</f>
        <v>0</v>
      </c>
      <c r="G1473" s="4">
        <f>IF(E1473&lt;=0,0,E1473*Summary!$B$7/Summary!$B$10)</f>
        <v>0</v>
      </c>
      <c r="H1473" s="5">
        <f t="shared" si="139"/>
        <v>0</v>
      </c>
      <c r="I1473" s="5">
        <f t="shared" si="140"/>
        <v>0</v>
      </c>
    </row>
    <row r="1474" spans="1:9" x14ac:dyDescent="0.25">
      <c r="A1474">
        <v>1470</v>
      </c>
      <c r="B1474">
        <f t="shared" si="135"/>
        <v>0</v>
      </c>
      <c r="C1474" s="5">
        <f t="shared" si="138"/>
        <v>0</v>
      </c>
      <c r="D1474" s="5">
        <f t="shared" si="137"/>
        <v>0</v>
      </c>
      <c r="E1474" s="4">
        <f t="shared" si="136"/>
        <v>0</v>
      </c>
      <c r="F1474" s="5">
        <f>IF(C1474=0,0,IF(I1473+G1474&lt;=Summary!$B$20,'Loan Sch - No Offset'!I1473+G1474,Summary!$B$20))</f>
        <v>0</v>
      </c>
      <c r="G1474" s="4">
        <f>IF(E1474&lt;=0,0,E1474*Summary!$B$7/Summary!$B$10)</f>
        <v>0</v>
      </c>
      <c r="H1474" s="5">
        <f t="shared" si="139"/>
        <v>0</v>
      </c>
      <c r="I1474" s="5">
        <f t="shared" si="140"/>
        <v>0</v>
      </c>
    </row>
    <row r="1475" spans="1:9" x14ac:dyDescent="0.25">
      <c r="A1475">
        <v>1471</v>
      </c>
      <c r="B1475">
        <f t="shared" si="135"/>
        <v>0</v>
      </c>
      <c r="C1475" s="5">
        <f t="shared" si="138"/>
        <v>0</v>
      </c>
      <c r="D1475" s="5">
        <f t="shared" si="137"/>
        <v>0</v>
      </c>
      <c r="E1475" s="4">
        <f t="shared" si="136"/>
        <v>0</v>
      </c>
      <c r="F1475" s="5">
        <f>IF(C1475=0,0,IF(I1474+G1475&lt;=Summary!$B$20,'Loan Sch - No Offset'!I1474+G1475,Summary!$B$20))</f>
        <v>0</v>
      </c>
      <c r="G1475" s="4">
        <f>IF(E1475&lt;=0,0,E1475*Summary!$B$7/Summary!$B$10)</f>
        <v>0</v>
      </c>
      <c r="H1475" s="5">
        <f t="shared" si="139"/>
        <v>0</v>
      </c>
      <c r="I1475" s="5">
        <f t="shared" si="140"/>
        <v>0</v>
      </c>
    </row>
    <row r="1476" spans="1:9" x14ac:dyDescent="0.25">
      <c r="A1476">
        <v>1472</v>
      </c>
      <c r="B1476">
        <f t="shared" si="135"/>
        <v>0</v>
      </c>
      <c r="C1476" s="5">
        <f t="shared" si="138"/>
        <v>0</v>
      </c>
      <c r="D1476" s="5">
        <f t="shared" si="137"/>
        <v>0</v>
      </c>
      <c r="E1476" s="4">
        <f t="shared" si="136"/>
        <v>0</v>
      </c>
      <c r="F1476" s="5">
        <f>IF(C1476=0,0,IF(I1475+G1476&lt;=Summary!$B$20,'Loan Sch - No Offset'!I1475+G1476,Summary!$B$20))</f>
        <v>0</v>
      </c>
      <c r="G1476" s="4">
        <f>IF(E1476&lt;=0,0,E1476*Summary!$B$7/Summary!$B$10)</f>
        <v>0</v>
      </c>
      <c r="H1476" s="5">
        <f t="shared" si="139"/>
        <v>0</v>
      </c>
      <c r="I1476" s="5">
        <f t="shared" si="140"/>
        <v>0</v>
      </c>
    </row>
    <row r="1477" spans="1:9" x14ac:dyDescent="0.25">
      <c r="A1477">
        <v>1473</v>
      </c>
      <c r="B1477">
        <f t="shared" si="135"/>
        <v>0</v>
      </c>
      <c r="C1477" s="5">
        <f t="shared" si="138"/>
        <v>0</v>
      </c>
      <c r="D1477" s="5">
        <f t="shared" si="137"/>
        <v>0</v>
      </c>
      <c r="E1477" s="4">
        <f t="shared" si="136"/>
        <v>0</v>
      </c>
      <c r="F1477" s="5">
        <f>IF(C1477=0,0,IF(I1476+G1477&lt;=Summary!$B$20,'Loan Sch - No Offset'!I1476+G1477,Summary!$B$20))</f>
        <v>0</v>
      </c>
      <c r="G1477" s="4">
        <f>IF(E1477&lt;=0,0,E1477*Summary!$B$7/Summary!$B$10)</f>
        <v>0</v>
      </c>
      <c r="H1477" s="5">
        <f t="shared" si="139"/>
        <v>0</v>
      </c>
      <c r="I1477" s="5">
        <f t="shared" si="140"/>
        <v>0</v>
      </c>
    </row>
    <row r="1478" spans="1:9" x14ac:dyDescent="0.25">
      <c r="A1478">
        <v>1474</v>
      </c>
      <c r="B1478">
        <f t="shared" ref="B1478:B1541" si="141">IF(C1478=0,0,A1478)</f>
        <v>0</v>
      </c>
      <c r="C1478" s="5">
        <f t="shared" si="138"/>
        <v>0</v>
      </c>
      <c r="D1478" s="5">
        <f t="shared" si="137"/>
        <v>0</v>
      </c>
      <c r="E1478" s="4">
        <f t="shared" ref="E1478:E1541" si="142">C1478-D1478</f>
        <v>0</v>
      </c>
      <c r="F1478" s="5">
        <f>IF(C1478=0,0,IF(I1477+G1478&lt;=Summary!$B$20,'Loan Sch - No Offset'!I1477+G1478,Summary!$B$20))</f>
        <v>0</v>
      </c>
      <c r="G1478" s="4">
        <f>IF(E1478&lt;=0,0,E1478*Summary!$B$7/Summary!$B$10)</f>
        <v>0</v>
      </c>
      <c r="H1478" s="5">
        <f t="shared" si="139"/>
        <v>0</v>
      </c>
      <c r="I1478" s="5">
        <f t="shared" si="140"/>
        <v>0</v>
      </c>
    </row>
    <row r="1479" spans="1:9" x14ac:dyDescent="0.25">
      <c r="A1479">
        <v>1475</v>
      </c>
      <c r="B1479">
        <f t="shared" si="141"/>
        <v>0</v>
      </c>
      <c r="C1479" s="5">
        <f t="shared" si="138"/>
        <v>0</v>
      </c>
      <c r="D1479" s="5">
        <f t="shared" ref="D1479:D1542" si="143">IF(C1479=0,0,D1478)</f>
        <v>0</v>
      </c>
      <c r="E1479" s="4">
        <f t="shared" si="142"/>
        <v>0</v>
      </c>
      <c r="F1479" s="5">
        <f>IF(C1479=0,0,IF(I1478+G1479&lt;=Summary!$B$20,'Loan Sch - No Offset'!I1478+G1479,Summary!$B$20))</f>
        <v>0</v>
      </c>
      <c r="G1479" s="4">
        <f>IF(E1479&lt;=0,0,E1479*Summary!$B$7/Summary!$B$10)</f>
        <v>0</v>
      </c>
      <c r="H1479" s="5">
        <f t="shared" si="139"/>
        <v>0</v>
      </c>
      <c r="I1479" s="5">
        <f t="shared" si="140"/>
        <v>0</v>
      </c>
    </row>
    <row r="1480" spans="1:9" x14ac:dyDescent="0.25">
      <c r="A1480">
        <v>1476</v>
      </c>
      <c r="B1480">
        <f t="shared" si="141"/>
        <v>0</v>
      </c>
      <c r="C1480" s="5">
        <f t="shared" si="138"/>
        <v>0</v>
      </c>
      <c r="D1480" s="5">
        <f t="shared" si="143"/>
        <v>0</v>
      </c>
      <c r="E1480" s="4">
        <f t="shared" si="142"/>
        <v>0</v>
      </c>
      <c r="F1480" s="5">
        <f>IF(C1480=0,0,IF(I1479+G1480&lt;=Summary!$B$20,'Loan Sch - No Offset'!I1479+G1480,Summary!$B$20))</f>
        <v>0</v>
      </c>
      <c r="G1480" s="4">
        <f>IF(E1480&lt;=0,0,E1480*Summary!$B$7/Summary!$B$10)</f>
        <v>0</v>
      </c>
      <c r="H1480" s="5">
        <f t="shared" si="139"/>
        <v>0</v>
      </c>
      <c r="I1480" s="5">
        <f t="shared" si="140"/>
        <v>0</v>
      </c>
    </row>
    <row r="1481" spans="1:9" x14ac:dyDescent="0.25">
      <c r="A1481">
        <v>1477</v>
      </c>
      <c r="B1481">
        <f t="shared" si="141"/>
        <v>0</v>
      </c>
      <c r="C1481" s="5">
        <f t="shared" si="138"/>
        <v>0</v>
      </c>
      <c r="D1481" s="5">
        <f t="shared" si="143"/>
        <v>0</v>
      </c>
      <c r="E1481" s="4">
        <f t="shared" si="142"/>
        <v>0</v>
      </c>
      <c r="F1481" s="5">
        <f>IF(C1481=0,0,IF(I1480+G1481&lt;=Summary!$B$20,'Loan Sch - No Offset'!I1480+G1481,Summary!$B$20))</f>
        <v>0</v>
      </c>
      <c r="G1481" s="4">
        <f>IF(E1481&lt;=0,0,E1481*Summary!$B$7/Summary!$B$10)</f>
        <v>0</v>
      </c>
      <c r="H1481" s="5">
        <f t="shared" si="139"/>
        <v>0</v>
      </c>
      <c r="I1481" s="5">
        <f t="shared" si="140"/>
        <v>0</v>
      </c>
    </row>
    <row r="1482" spans="1:9" x14ac:dyDescent="0.25">
      <c r="A1482">
        <v>1478</v>
      </c>
      <c r="B1482">
        <f t="shared" si="141"/>
        <v>0</v>
      </c>
      <c r="C1482" s="5">
        <f t="shared" si="138"/>
        <v>0</v>
      </c>
      <c r="D1482" s="5">
        <f t="shared" si="143"/>
        <v>0</v>
      </c>
      <c r="E1482" s="4">
        <f t="shared" si="142"/>
        <v>0</v>
      </c>
      <c r="F1482" s="5">
        <f>IF(C1482=0,0,IF(I1481+G1482&lt;=Summary!$B$20,'Loan Sch - No Offset'!I1481+G1482,Summary!$B$20))</f>
        <v>0</v>
      </c>
      <c r="G1482" s="4">
        <f>IF(E1482&lt;=0,0,E1482*Summary!$B$7/Summary!$B$10)</f>
        <v>0</v>
      </c>
      <c r="H1482" s="5">
        <f t="shared" si="139"/>
        <v>0</v>
      </c>
      <c r="I1482" s="5">
        <f t="shared" si="140"/>
        <v>0</v>
      </c>
    </row>
    <row r="1483" spans="1:9" x14ac:dyDescent="0.25">
      <c r="A1483">
        <v>1479</v>
      </c>
      <c r="B1483">
        <f t="shared" si="141"/>
        <v>0</v>
      </c>
      <c r="C1483" s="5">
        <f t="shared" si="138"/>
        <v>0</v>
      </c>
      <c r="D1483" s="5">
        <f t="shared" si="143"/>
        <v>0</v>
      </c>
      <c r="E1483" s="4">
        <f t="shared" si="142"/>
        <v>0</v>
      </c>
      <c r="F1483" s="5">
        <f>IF(C1483=0,0,IF(I1482+G1483&lt;=Summary!$B$20,'Loan Sch - No Offset'!I1482+G1483,Summary!$B$20))</f>
        <v>0</v>
      </c>
      <c r="G1483" s="4">
        <f>IF(E1483&lt;=0,0,E1483*Summary!$B$7/Summary!$B$10)</f>
        <v>0</v>
      </c>
      <c r="H1483" s="5">
        <f t="shared" si="139"/>
        <v>0</v>
      </c>
      <c r="I1483" s="5">
        <f t="shared" si="140"/>
        <v>0</v>
      </c>
    </row>
    <row r="1484" spans="1:9" x14ac:dyDescent="0.25">
      <c r="A1484">
        <v>1480</v>
      </c>
      <c r="B1484">
        <f t="shared" si="141"/>
        <v>0</v>
      </c>
      <c r="C1484" s="5">
        <f t="shared" si="138"/>
        <v>0</v>
      </c>
      <c r="D1484" s="5">
        <f t="shared" si="143"/>
        <v>0</v>
      </c>
      <c r="E1484" s="4">
        <f t="shared" si="142"/>
        <v>0</v>
      </c>
      <c r="F1484" s="5">
        <f>IF(C1484=0,0,IF(I1483+G1484&lt;=Summary!$B$20,'Loan Sch - No Offset'!I1483+G1484,Summary!$B$20))</f>
        <v>0</v>
      </c>
      <c r="G1484" s="4">
        <f>IF(E1484&lt;=0,0,E1484*Summary!$B$7/Summary!$B$10)</f>
        <v>0</v>
      </c>
      <c r="H1484" s="5">
        <f t="shared" si="139"/>
        <v>0</v>
      </c>
      <c r="I1484" s="5">
        <f t="shared" si="140"/>
        <v>0</v>
      </c>
    </row>
    <row r="1485" spans="1:9" x14ac:dyDescent="0.25">
      <c r="A1485">
        <v>1481</v>
      </c>
      <c r="B1485">
        <f t="shared" si="141"/>
        <v>0</v>
      </c>
      <c r="C1485" s="5">
        <f t="shared" si="138"/>
        <v>0</v>
      </c>
      <c r="D1485" s="5">
        <f t="shared" si="143"/>
        <v>0</v>
      </c>
      <c r="E1485" s="4">
        <f t="shared" si="142"/>
        <v>0</v>
      </c>
      <c r="F1485" s="5">
        <f>IF(C1485=0,0,IF(I1484+G1485&lt;=Summary!$B$20,'Loan Sch - No Offset'!I1484+G1485,Summary!$B$20))</f>
        <v>0</v>
      </c>
      <c r="G1485" s="4">
        <f>IF(E1485&lt;=0,0,E1485*Summary!$B$7/Summary!$B$10)</f>
        <v>0</v>
      </c>
      <c r="H1485" s="5">
        <f t="shared" si="139"/>
        <v>0</v>
      </c>
      <c r="I1485" s="5">
        <f t="shared" si="140"/>
        <v>0</v>
      </c>
    </row>
    <row r="1486" spans="1:9" x14ac:dyDescent="0.25">
      <c r="A1486">
        <v>1482</v>
      </c>
      <c r="B1486">
        <f t="shared" si="141"/>
        <v>0</v>
      </c>
      <c r="C1486" s="5">
        <f t="shared" si="138"/>
        <v>0</v>
      </c>
      <c r="D1486" s="5">
        <f t="shared" si="143"/>
        <v>0</v>
      </c>
      <c r="E1486" s="4">
        <f t="shared" si="142"/>
        <v>0</v>
      </c>
      <c r="F1486" s="5">
        <f>IF(C1486=0,0,IF(I1485+G1486&lt;=Summary!$B$20,'Loan Sch - No Offset'!I1485+G1486,Summary!$B$20))</f>
        <v>0</v>
      </c>
      <c r="G1486" s="4">
        <f>IF(E1486&lt;=0,0,E1486*Summary!$B$7/Summary!$B$10)</f>
        <v>0</v>
      </c>
      <c r="H1486" s="5">
        <f t="shared" si="139"/>
        <v>0</v>
      </c>
      <c r="I1486" s="5">
        <f t="shared" si="140"/>
        <v>0</v>
      </c>
    </row>
    <row r="1487" spans="1:9" x14ac:dyDescent="0.25">
      <c r="A1487">
        <v>1483</v>
      </c>
      <c r="B1487">
        <f t="shared" si="141"/>
        <v>0</v>
      </c>
      <c r="C1487" s="5">
        <f t="shared" si="138"/>
        <v>0</v>
      </c>
      <c r="D1487" s="5">
        <f t="shared" si="143"/>
        <v>0</v>
      </c>
      <c r="E1487" s="4">
        <f t="shared" si="142"/>
        <v>0</v>
      </c>
      <c r="F1487" s="5">
        <f>IF(C1487=0,0,IF(I1486+G1487&lt;=Summary!$B$20,'Loan Sch - No Offset'!I1486+G1487,Summary!$B$20))</f>
        <v>0</v>
      </c>
      <c r="G1487" s="4">
        <f>IF(E1487&lt;=0,0,E1487*Summary!$B$7/Summary!$B$10)</f>
        <v>0</v>
      </c>
      <c r="H1487" s="5">
        <f t="shared" si="139"/>
        <v>0</v>
      </c>
      <c r="I1487" s="5">
        <f t="shared" si="140"/>
        <v>0</v>
      </c>
    </row>
    <row r="1488" spans="1:9" x14ac:dyDescent="0.25">
      <c r="A1488">
        <v>1484</v>
      </c>
      <c r="B1488">
        <f t="shared" si="141"/>
        <v>0</v>
      </c>
      <c r="C1488" s="5">
        <f t="shared" si="138"/>
        <v>0</v>
      </c>
      <c r="D1488" s="5">
        <f t="shared" si="143"/>
        <v>0</v>
      </c>
      <c r="E1488" s="4">
        <f t="shared" si="142"/>
        <v>0</v>
      </c>
      <c r="F1488" s="5">
        <f>IF(C1488=0,0,IF(I1487+G1488&lt;=Summary!$B$20,'Loan Sch - No Offset'!I1487+G1488,Summary!$B$20))</f>
        <v>0</v>
      </c>
      <c r="G1488" s="4">
        <f>IF(E1488&lt;=0,0,E1488*Summary!$B$7/Summary!$B$10)</f>
        <v>0</v>
      </c>
      <c r="H1488" s="5">
        <f t="shared" si="139"/>
        <v>0</v>
      </c>
      <c r="I1488" s="5">
        <f t="shared" si="140"/>
        <v>0</v>
      </c>
    </row>
    <row r="1489" spans="1:9" x14ac:dyDescent="0.25">
      <c r="A1489">
        <v>1485</v>
      </c>
      <c r="B1489">
        <f t="shared" si="141"/>
        <v>0</v>
      </c>
      <c r="C1489" s="5">
        <f t="shared" si="138"/>
        <v>0</v>
      </c>
      <c r="D1489" s="5">
        <f t="shared" si="143"/>
        <v>0</v>
      </c>
      <c r="E1489" s="4">
        <f t="shared" si="142"/>
        <v>0</v>
      </c>
      <c r="F1489" s="5">
        <f>IF(C1489=0,0,IF(I1488+G1489&lt;=Summary!$B$20,'Loan Sch - No Offset'!I1488+G1489,Summary!$B$20))</f>
        <v>0</v>
      </c>
      <c r="G1489" s="4">
        <f>IF(E1489&lt;=0,0,E1489*Summary!$B$7/Summary!$B$10)</f>
        <v>0</v>
      </c>
      <c r="H1489" s="5">
        <f t="shared" si="139"/>
        <v>0</v>
      </c>
      <c r="I1489" s="5">
        <f t="shared" si="140"/>
        <v>0</v>
      </c>
    </row>
    <row r="1490" spans="1:9" x14ac:dyDescent="0.25">
      <c r="A1490">
        <v>1486</v>
      </c>
      <c r="B1490">
        <f t="shared" si="141"/>
        <v>0</v>
      </c>
      <c r="C1490" s="5">
        <f t="shared" si="138"/>
        <v>0</v>
      </c>
      <c r="D1490" s="5">
        <f t="shared" si="143"/>
        <v>0</v>
      </c>
      <c r="E1490" s="4">
        <f t="shared" si="142"/>
        <v>0</v>
      </c>
      <c r="F1490" s="5">
        <f>IF(C1490=0,0,IF(I1489+G1490&lt;=Summary!$B$20,'Loan Sch - No Offset'!I1489+G1490,Summary!$B$20))</f>
        <v>0</v>
      </c>
      <c r="G1490" s="4">
        <f>IF(E1490&lt;=0,0,E1490*Summary!$B$7/Summary!$B$10)</f>
        <v>0</v>
      </c>
      <c r="H1490" s="5">
        <f t="shared" si="139"/>
        <v>0</v>
      </c>
      <c r="I1490" s="5">
        <f t="shared" si="140"/>
        <v>0</v>
      </c>
    </row>
    <row r="1491" spans="1:9" x14ac:dyDescent="0.25">
      <c r="A1491">
        <v>1487</v>
      </c>
      <c r="B1491">
        <f t="shared" si="141"/>
        <v>0</v>
      </c>
      <c r="C1491" s="5">
        <f t="shared" si="138"/>
        <v>0</v>
      </c>
      <c r="D1491" s="5">
        <f t="shared" si="143"/>
        <v>0</v>
      </c>
      <c r="E1491" s="4">
        <f t="shared" si="142"/>
        <v>0</v>
      </c>
      <c r="F1491" s="5">
        <f>IF(C1491=0,0,IF(I1490+G1491&lt;=Summary!$B$20,'Loan Sch - No Offset'!I1490+G1491,Summary!$B$20))</f>
        <v>0</v>
      </c>
      <c r="G1491" s="4">
        <f>IF(E1491&lt;=0,0,E1491*Summary!$B$7/Summary!$B$10)</f>
        <v>0</v>
      </c>
      <c r="H1491" s="5">
        <f t="shared" si="139"/>
        <v>0</v>
      </c>
      <c r="I1491" s="5">
        <f t="shared" si="140"/>
        <v>0</v>
      </c>
    </row>
    <row r="1492" spans="1:9" x14ac:dyDescent="0.25">
      <c r="A1492">
        <v>1488</v>
      </c>
      <c r="B1492">
        <f t="shared" si="141"/>
        <v>0</v>
      </c>
      <c r="C1492" s="5">
        <f t="shared" si="138"/>
        <v>0</v>
      </c>
      <c r="D1492" s="5">
        <f t="shared" si="143"/>
        <v>0</v>
      </c>
      <c r="E1492" s="4">
        <f t="shared" si="142"/>
        <v>0</v>
      </c>
      <c r="F1492" s="5">
        <f>IF(C1492=0,0,IF(I1491+G1492&lt;=Summary!$B$20,'Loan Sch - No Offset'!I1491+G1492,Summary!$B$20))</f>
        <v>0</v>
      </c>
      <c r="G1492" s="4">
        <f>IF(E1492&lt;=0,0,E1492*Summary!$B$7/Summary!$B$10)</f>
        <v>0</v>
      </c>
      <c r="H1492" s="5">
        <f t="shared" si="139"/>
        <v>0</v>
      </c>
      <c r="I1492" s="5">
        <f t="shared" si="140"/>
        <v>0</v>
      </c>
    </row>
    <row r="1493" spans="1:9" x14ac:dyDescent="0.25">
      <c r="A1493">
        <v>1489</v>
      </c>
      <c r="B1493">
        <f t="shared" si="141"/>
        <v>0</v>
      </c>
      <c r="C1493" s="5">
        <f t="shared" si="138"/>
        <v>0</v>
      </c>
      <c r="D1493" s="5">
        <f t="shared" si="143"/>
        <v>0</v>
      </c>
      <c r="E1493" s="4">
        <f t="shared" si="142"/>
        <v>0</v>
      </c>
      <c r="F1493" s="5">
        <f>IF(C1493=0,0,IF(I1492+G1493&lt;=Summary!$B$20,'Loan Sch - No Offset'!I1492+G1493,Summary!$B$20))</f>
        <v>0</v>
      </c>
      <c r="G1493" s="4">
        <f>IF(E1493&lt;=0,0,E1493*Summary!$B$7/Summary!$B$10)</f>
        <v>0</v>
      </c>
      <c r="H1493" s="5">
        <f t="shared" si="139"/>
        <v>0</v>
      </c>
      <c r="I1493" s="5">
        <f t="shared" si="140"/>
        <v>0</v>
      </c>
    </row>
    <row r="1494" spans="1:9" x14ac:dyDescent="0.25">
      <c r="A1494">
        <v>1490</v>
      </c>
      <c r="B1494">
        <f t="shared" si="141"/>
        <v>0</v>
      </c>
      <c r="C1494" s="5">
        <f t="shared" si="138"/>
        <v>0</v>
      </c>
      <c r="D1494" s="5">
        <f t="shared" si="143"/>
        <v>0</v>
      </c>
      <c r="E1494" s="4">
        <f t="shared" si="142"/>
        <v>0</v>
      </c>
      <c r="F1494" s="5">
        <f>IF(C1494=0,0,IF(I1493+G1494&lt;=Summary!$B$20,'Loan Sch - No Offset'!I1493+G1494,Summary!$B$20))</f>
        <v>0</v>
      </c>
      <c r="G1494" s="4">
        <f>IF(E1494&lt;=0,0,E1494*Summary!$B$7/Summary!$B$10)</f>
        <v>0</v>
      </c>
      <c r="H1494" s="5">
        <f t="shared" si="139"/>
        <v>0</v>
      </c>
      <c r="I1494" s="5">
        <f t="shared" si="140"/>
        <v>0</v>
      </c>
    </row>
    <row r="1495" spans="1:9" x14ac:dyDescent="0.25">
      <c r="A1495">
        <v>1491</v>
      </c>
      <c r="B1495">
        <f t="shared" si="141"/>
        <v>0</v>
      </c>
      <c r="C1495" s="5">
        <f t="shared" si="138"/>
        <v>0</v>
      </c>
      <c r="D1495" s="5">
        <f t="shared" si="143"/>
        <v>0</v>
      </c>
      <c r="E1495" s="4">
        <f t="shared" si="142"/>
        <v>0</v>
      </c>
      <c r="F1495" s="5">
        <f>IF(C1495=0,0,IF(I1494+G1495&lt;=Summary!$B$20,'Loan Sch - No Offset'!I1494+G1495,Summary!$B$20))</f>
        <v>0</v>
      </c>
      <c r="G1495" s="4">
        <f>IF(E1495&lt;=0,0,E1495*Summary!$B$7/Summary!$B$10)</f>
        <v>0</v>
      </c>
      <c r="H1495" s="5">
        <f t="shared" si="139"/>
        <v>0</v>
      </c>
      <c r="I1495" s="5">
        <f t="shared" si="140"/>
        <v>0</v>
      </c>
    </row>
    <row r="1496" spans="1:9" x14ac:dyDescent="0.25">
      <c r="A1496">
        <v>1492</v>
      </c>
      <c r="B1496">
        <f t="shared" si="141"/>
        <v>0</v>
      </c>
      <c r="C1496" s="5">
        <f t="shared" si="138"/>
        <v>0</v>
      </c>
      <c r="D1496" s="5">
        <f t="shared" si="143"/>
        <v>0</v>
      </c>
      <c r="E1496" s="4">
        <f t="shared" si="142"/>
        <v>0</v>
      </c>
      <c r="F1496" s="5">
        <f>IF(C1496=0,0,IF(I1495+G1496&lt;=Summary!$B$20,'Loan Sch - No Offset'!I1495+G1496,Summary!$B$20))</f>
        <v>0</v>
      </c>
      <c r="G1496" s="4">
        <f>IF(E1496&lt;=0,0,E1496*Summary!$B$7/Summary!$B$10)</f>
        <v>0</v>
      </c>
      <c r="H1496" s="5">
        <f t="shared" si="139"/>
        <v>0</v>
      </c>
      <c r="I1496" s="5">
        <f t="shared" si="140"/>
        <v>0</v>
      </c>
    </row>
    <row r="1497" spans="1:9" x14ac:dyDescent="0.25">
      <c r="A1497">
        <v>1493</v>
      </c>
      <c r="B1497">
        <f t="shared" si="141"/>
        <v>0</v>
      </c>
      <c r="C1497" s="5">
        <f t="shared" si="138"/>
        <v>0</v>
      </c>
      <c r="D1497" s="5">
        <f t="shared" si="143"/>
        <v>0</v>
      </c>
      <c r="E1497" s="4">
        <f t="shared" si="142"/>
        <v>0</v>
      </c>
      <c r="F1497" s="5">
        <f>IF(C1497=0,0,IF(I1496+G1497&lt;=Summary!$B$20,'Loan Sch - No Offset'!I1496+G1497,Summary!$B$20))</f>
        <v>0</v>
      </c>
      <c r="G1497" s="4">
        <f>IF(E1497&lt;=0,0,E1497*Summary!$B$7/Summary!$B$10)</f>
        <v>0</v>
      </c>
      <c r="H1497" s="5">
        <f t="shared" si="139"/>
        <v>0</v>
      </c>
      <c r="I1497" s="5">
        <f t="shared" si="140"/>
        <v>0</v>
      </c>
    </row>
    <row r="1498" spans="1:9" x14ac:dyDescent="0.25">
      <c r="A1498">
        <v>1494</v>
      </c>
      <c r="B1498">
        <f t="shared" si="141"/>
        <v>0</v>
      </c>
      <c r="C1498" s="5">
        <f t="shared" si="138"/>
        <v>0</v>
      </c>
      <c r="D1498" s="5">
        <f t="shared" si="143"/>
        <v>0</v>
      </c>
      <c r="E1498" s="4">
        <f t="shared" si="142"/>
        <v>0</v>
      </c>
      <c r="F1498" s="5">
        <f>IF(C1498=0,0,IF(I1497+G1498&lt;=Summary!$B$20,'Loan Sch - No Offset'!I1497+G1498,Summary!$B$20))</f>
        <v>0</v>
      </c>
      <c r="G1498" s="4">
        <f>IF(E1498&lt;=0,0,E1498*Summary!$B$7/Summary!$B$10)</f>
        <v>0</v>
      </c>
      <c r="H1498" s="5">
        <f t="shared" si="139"/>
        <v>0</v>
      </c>
      <c r="I1498" s="5">
        <f t="shared" si="140"/>
        <v>0</v>
      </c>
    </row>
    <row r="1499" spans="1:9" x14ac:dyDescent="0.25">
      <c r="A1499">
        <v>1495</v>
      </c>
      <c r="B1499">
        <f t="shared" si="141"/>
        <v>0</v>
      </c>
      <c r="C1499" s="5">
        <f t="shared" si="138"/>
        <v>0</v>
      </c>
      <c r="D1499" s="5">
        <f t="shared" si="143"/>
        <v>0</v>
      </c>
      <c r="E1499" s="4">
        <f t="shared" si="142"/>
        <v>0</v>
      </c>
      <c r="F1499" s="5">
        <f>IF(C1499=0,0,IF(I1498+G1499&lt;=Summary!$B$20,'Loan Sch - No Offset'!I1498+G1499,Summary!$B$20))</f>
        <v>0</v>
      </c>
      <c r="G1499" s="4">
        <f>IF(E1499&lt;=0,0,E1499*Summary!$B$7/Summary!$B$10)</f>
        <v>0</v>
      </c>
      <c r="H1499" s="5">
        <f t="shared" si="139"/>
        <v>0</v>
      </c>
      <c r="I1499" s="5">
        <f t="shared" si="140"/>
        <v>0</v>
      </c>
    </row>
    <row r="1500" spans="1:9" x14ac:dyDescent="0.25">
      <c r="A1500">
        <v>1496</v>
      </c>
      <c r="B1500">
        <f t="shared" si="141"/>
        <v>0</v>
      </c>
      <c r="C1500" s="5">
        <f t="shared" si="138"/>
        <v>0</v>
      </c>
      <c r="D1500" s="5">
        <f t="shared" si="143"/>
        <v>0</v>
      </c>
      <c r="E1500" s="4">
        <f t="shared" si="142"/>
        <v>0</v>
      </c>
      <c r="F1500" s="5">
        <f>IF(C1500=0,0,IF(I1499+G1500&lt;=Summary!$B$20,'Loan Sch - No Offset'!I1499+G1500,Summary!$B$20))</f>
        <v>0</v>
      </c>
      <c r="G1500" s="4">
        <f>IF(E1500&lt;=0,0,E1500*Summary!$B$7/Summary!$B$10)</f>
        <v>0</v>
      </c>
      <c r="H1500" s="5">
        <f t="shared" si="139"/>
        <v>0</v>
      </c>
      <c r="I1500" s="5">
        <f t="shared" si="140"/>
        <v>0</v>
      </c>
    </row>
    <row r="1501" spans="1:9" x14ac:dyDescent="0.25">
      <c r="A1501">
        <v>1497</v>
      </c>
      <c r="B1501">
        <f t="shared" si="141"/>
        <v>0</v>
      </c>
      <c r="C1501" s="5">
        <f t="shared" si="138"/>
        <v>0</v>
      </c>
      <c r="D1501" s="5">
        <f t="shared" si="143"/>
        <v>0</v>
      </c>
      <c r="E1501" s="4">
        <f t="shared" si="142"/>
        <v>0</v>
      </c>
      <c r="F1501" s="5">
        <f>IF(C1501=0,0,IF(I1500+G1501&lt;=Summary!$B$20,'Loan Sch - No Offset'!I1500+G1501,Summary!$B$20))</f>
        <v>0</v>
      </c>
      <c r="G1501" s="4">
        <f>IF(E1501&lt;=0,0,E1501*Summary!$B$7/Summary!$B$10)</f>
        <v>0</v>
      </c>
      <c r="H1501" s="5">
        <f t="shared" si="139"/>
        <v>0</v>
      </c>
      <c r="I1501" s="5">
        <f t="shared" si="140"/>
        <v>0</v>
      </c>
    </row>
    <row r="1502" spans="1:9" x14ac:dyDescent="0.25">
      <c r="A1502">
        <v>1498</v>
      </c>
      <c r="B1502">
        <f t="shared" si="141"/>
        <v>0</v>
      </c>
      <c r="C1502" s="5">
        <f t="shared" si="138"/>
        <v>0</v>
      </c>
      <c r="D1502" s="5">
        <f t="shared" si="143"/>
        <v>0</v>
      </c>
      <c r="E1502" s="4">
        <f t="shared" si="142"/>
        <v>0</v>
      </c>
      <c r="F1502" s="5">
        <f>IF(C1502=0,0,IF(I1501+G1502&lt;=Summary!$B$20,'Loan Sch - No Offset'!I1501+G1502,Summary!$B$20))</f>
        <v>0</v>
      </c>
      <c r="G1502" s="4">
        <f>IF(E1502&lt;=0,0,E1502*Summary!$B$7/Summary!$B$10)</f>
        <v>0</v>
      </c>
      <c r="H1502" s="5">
        <f t="shared" si="139"/>
        <v>0</v>
      </c>
      <c r="I1502" s="5">
        <f t="shared" si="140"/>
        <v>0</v>
      </c>
    </row>
    <row r="1503" spans="1:9" x14ac:dyDescent="0.25">
      <c r="A1503">
        <v>1499</v>
      </c>
      <c r="B1503">
        <f t="shared" si="141"/>
        <v>0</v>
      </c>
      <c r="C1503" s="5">
        <f t="shared" si="138"/>
        <v>0</v>
      </c>
      <c r="D1503" s="5">
        <f t="shared" si="143"/>
        <v>0</v>
      </c>
      <c r="E1503" s="4">
        <f t="shared" si="142"/>
        <v>0</v>
      </c>
      <c r="F1503" s="5">
        <f>IF(C1503=0,0,IF(I1502+G1503&lt;=Summary!$B$20,'Loan Sch - No Offset'!I1502+G1503,Summary!$B$20))</f>
        <v>0</v>
      </c>
      <c r="G1503" s="4">
        <f>IF(E1503&lt;=0,0,E1503*Summary!$B$7/Summary!$B$10)</f>
        <v>0</v>
      </c>
      <c r="H1503" s="5">
        <f t="shared" si="139"/>
        <v>0</v>
      </c>
      <c r="I1503" s="5">
        <f t="shared" si="140"/>
        <v>0</v>
      </c>
    </row>
    <row r="1504" spans="1:9" x14ac:dyDescent="0.25">
      <c r="A1504">
        <v>1500</v>
      </c>
      <c r="B1504">
        <f t="shared" si="141"/>
        <v>0</v>
      </c>
      <c r="C1504" s="5">
        <f t="shared" si="138"/>
        <v>0</v>
      </c>
      <c r="D1504" s="5">
        <f t="shared" si="143"/>
        <v>0</v>
      </c>
      <c r="E1504" s="4">
        <f t="shared" si="142"/>
        <v>0</v>
      </c>
      <c r="F1504" s="5">
        <f>IF(C1504=0,0,IF(I1503+G1504&lt;=Summary!$B$20,'Loan Sch - No Offset'!I1503+G1504,Summary!$B$20))</f>
        <v>0</v>
      </c>
      <c r="G1504" s="4">
        <f>IF(E1504&lt;=0,0,E1504*Summary!$B$7/Summary!$B$10)</f>
        <v>0</v>
      </c>
      <c r="H1504" s="5">
        <f t="shared" si="139"/>
        <v>0</v>
      </c>
      <c r="I1504" s="5">
        <f t="shared" si="140"/>
        <v>0</v>
      </c>
    </row>
    <row r="1505" spans="1:9" x14ac:dyDescent="0.25">
      <c r="A1505">
        <v>1501</v>
      </c>
      <c r="B1505">
        <f t="shared" si="141"/>
        <v>0</v>
      </c>
      <c r="C1505" s="5">
        <f t="shared" si="138"/>
        <v>0</v>
      </c>
      <c r="D1505" s="5">
        <f t="shared" si="143"/>
        <v>0</v>
      </c>
      <c r="E1505" s="4">
        <f t="shared" si="142"/>
        <v>0</v>
      </c>
      <c r="F1505" s="5">
        <f>IF(C1505=0,0,IF(I1504+G1505&lt;=Summary!$B$20,'Loan Sch - No Offset'!I1504+G1505,Summary!$B$20))</f>
        <v>0</v>
      </c>
      <c r="G1505" s="4">
        <f>IF(E1505&lt;=0,0,E1505*Summary!$B$7/Summary!$B$10)</f>
        <v>0</v>
      </c>
      <c r="H1505" s="5">
        <f t="shared" si="139"/>
        <v>0</v>
      </c>
      <c r="I1505" s="5">
        <f t="shared" si="140"/>
        <v>0</v>
      </c>
    </row>
    <row r="1506" spans="1:9" x14ac:dyDescent="0.25">
      <c r="A1506">
        <v>1502</v>
      </c>
      <c r="B1506">
        <f t="shared" si="141"/>
        <v>0</v>
      </c>
      <c r="C1506" s="5">
        <f t="shared" si="138"/>
        <v>0</v>
      </c>
      <c r="D1506" s="5">
        <f t="shared" si="143"/>
        <v>0</v>
      </c>
      <c r="E1506" s="4">
        <f t="shared" si="142"/>
        <v>0</v>
      </c>
      <c r="F1506" s="5">
        <f>IF(C1506=0,0,IF(I1505+G1506&lt;=Summary!$B$20,'Loan Sch - No Offset'!I1505+G1506,Summary!$B$20))</f>
        <v>0</v>
      </c>
      <c r="G1506" s="4">
        <f>IF(E1506&lt;=0,0,E1506*Summary!$B$7/Summary!$B$10)</f>
        <v>0</v>
      </c>
      <c r="H1506" s="5">
        <f t="shared" si="139"/>
        <v>0</v>
      </c>
      <c r="I1506" s="5">
        <f t="shared" si="140"/>
        <v>0</v>
      </c>
    </row>
    <row r="1507" spans="1:9" x14ac:dyDescent="0.25">
      <c r="A1507">
        <v>1503</v>
      </c>
      <c r="B1507">
        <f t="shared" si="141"/>
        <v>0</v>
      </c>
      <c r="C1507" s="5">
        <f t="shared" si="138"/>
        <v>0</v>
      </c>
      <c r="D1507" s="5">
        <f t="shared" si="143"/>
        <v>0</v>
      </c>
      <c r="E1507" s="4">
        <f t="shared" si="142"/>
        <v>0</v>
      </c>
      <c r="F1507" s="5">
        <f>IF(C1507=0,0,IF(I1506+G1507&lt;=Summary!$B$20,'Loan Sch - No Offset'!I1506+G1507,Summary!$B$20))</f>
        <v>0</v>
      </c>
      <c r="G1507" s="4">
        <f>IF(E1507&lt;=0,0,E1507*Summary!$B$7/Summary!$B$10)</f>
        <v>0</v>
      </c>
      <c r="H1507" s="5">
        <f t="shared" si="139"/>
        <v>0</v>
      </c>
      <c r="I1507" s="5">
        <f t="shared" si="140"/>
        <v>0</v>
      </c>
    </row>
    <row r="1508" spans="1:9" x14ac:dyDescent="0.25">
      <c r="A1508">
        <v>1504</v>
      </c>
      <c r="B1508">
        <f t="shared" si="141"/>
        <v>0</v>
      </c>
      <c r="C1508" s="5">
        <f t="shared" si="138"/>
        <v>0</v>
      </c>
      <c r="D1508" s="5">
        <f t="shared" si="143"/>
        <v>0</v>
      </c>
      <c r="E1508" s="4">
        <f t="shared" si="142"/>
        <v>0</v>
      </c>
      <c r="F1508" s="5">
        <f>IF(C1508=0,0,IF(I1507+G1508&lt;=Summary!$B$20,'Loan Sch - No Offset'!I1507+G1508,Summary!$B$20))</f>
        <v>0</v>
      </c>
      <c r="G1508" s="4">
        <f>IF(E1508&lt;=0,0,E1508*Summary!$B$7/Summary!$B$10)</f>
        <v>0</v>
      </c>
      <c r="H1508" s="5">
        <f t="shared" si="139"/>
        <v>0</v>
      </c>
      <c r="I1508" s="5">
        <f t="shared" si="140"/>
        <v>0</v>
      </c>
    </row>
    <row r="1509" spans="1:9" x14ac:dyDescent="0.25">
      <c r="A1509">
        <v>1505</v>
      </c>
      <c r="B1509">
        <f t="shared" si="141"/>
        <v>0</v>
      </c>
      <c r="C1509" s="5">
        <f t="shared" si="138"/>
        <v>0</v>
      </c>
      <c r="D1509" s="5">
        <f t="shared" si="143"/>
        <v>0</v>
      </c>
      <c r="E1509" s="4">
        <f t="shared" si="142"/>
        <v>0</v>
      </c>
      <c r="F1509" s="5">
        <f>IF(C1509=0,0,IF(I1508+G1509&lt;=Summary!$B$20,'Loan Sch - No Offset'!I1508+G1509,Summary!$B$20))</f>
        <v>0</v>
      </c>
      <c r="G1509" s="4">
        <f>IF(E1509&lt;=0,0,E1509*Summary!$B$7/Summary!$B$10)</f>
        <v>0</v>
      </c>
      <c r="H1509" s="5">
        <f t="shared" si="139"/>
        <v>0</v>
      </c>
      <c r="I1509" s="5">
        <f t="shared" si="140"/>
        <v>0</v>
      </c>
    </row>
    <row r="1510" spans="1:9" x14ac:dyDescent="0.25">
      <c r="A1510">
        <v>1506</v>
      </c>
      <c r="B1510">
        <f t="shared" si="141"/>
        <v>0</v>
      </c>
      <c r="C1510" s="5">
        <f t="shared" si="138"/>
        <v>0</v>
      </c>
      <c r="D1510" s="5">
        <f t="shared" si="143"/>
        <v>0</v>
      </c>
      <c r="E1510" s="4">
        <f t="shared" si="142"/>
        <v>0</v>
      </c>
      <c r="F1510" s="5">
        <f>IF(C1510=0,0,IF(I1509+G1510&lt;=Summary!$B$20,'Loan Sch - No Offset'!I1509+G1510,Summary!$B$20))</f>
        <v>0</v>
      </c>
      <c r="G1510" s="4">
        <f>IF(E1510&lt;=0,0,E1510*Summary!$B$7/Summary!$B$10)</f>
        <v>0</v>
      </c>
      <c r="H1510" s="5">
        <f t="shared" si="139"/>
        <v>0</v>
      </c>
      <c r="I1510" s="5">
        <f t="shared" si="140"/>
        <v>0</v>
      </c>
    </row>
    <row r="1511" spans="1:9" x14ac:dyDescent="0.25">
      <c r="A1511">
        <v>1507</v>
      </c>
      <c r="B1511">
        <f t="shared" si="141"/>
        <v>0</v>
      </c>
      <c r="C1511" s="5">
        <f t="shared" si="138"/>
        <v>0</v>
      </c>
      <c r="D1511" s="5">
        <f t="shared" si="143"/>
        <v>0</v>
      </c>
      <c r="E1511" s="4">
        <f t="shared" si="142"/>
        <v>0</v>
      </c>
      <c r="F1511" s="5">
        <f>IF(C1511=0,0,IF(I1510+G1511&lt;=Summary!$B$20,'Loan Sch - No Offset'!I1510+G1511,Summary!$B$20))</f>
        <v>0</v>
      </c>
      <c r="G1511" s="4">
        <f>IF(E1511&lt;=0,0,E1511*Summary!$B$7/Summary!$B$10)</f>
        <v>0</v>
      </c>
      <c r="H1511" s="5">
        <f t="shared" si="139"/>
        <v>0</v>
      </c>
      <c r="I1511" s="5">
        <f t="shared" si="140"/>
        <v>0</v>
      </c>
    </row>
    <row r="1512" spans="1:9" x14ac:dyDescent="0.25">
      <c r="A1512">
        <v>1508</v>
      </c>
      <c r="B1512">
        <f t="shared" si="141"/>
        <v>0</v>
      </c>
      <c r="C1512" s="5">
        <f t="shared" si="138"/>
        <v>0</v>
      </c>
      <c r="D1512" s="5">
        <f t="shared" si="143"/>
        <v>0</v>
      </c>
      <c r="E1512" s="4">
        <f t="shared" si="142"/>
        <v>0</v>
      </c>
      <c r="F1512" s="5">
        <f>IF(C1512=0,0,IF(I1511+G1512&lt;=Summary!$B$20,'Loan Sch - No Offset'!I1511+G1512,Summary!$B$20))</f>
        <v>0</v>
      </c>
      <c r="G1512" s="4">
        <f>IF(E1512&lt;=0,0,E1512*Summary!$B$7/Summary!$B$10)</f>
        <v>0</v>
      </c>
      <c r="H1512" s="5">
        <f t="shared" si="139"/>
        <v>0</v>
      </c>
      <c r="I1512" s="5">
        <f t="shared" si="140"/>
        <v>0</v>
      </c>
    </row>
    <row r="1513" spans="1:9" x14ac:dyDescent="0.25">
      <c r="A1513">
        <v>1509</v>
      </c>
      <c r="B1513">
        <f t="shared" si="141"/>
        <v>0</v>
      </c>
      <c r="C1513" s="5">
        <f t="shared" si="138"/>
        <v>0</v>
      </c>
      <c r="D1513" s="5">
        <f t="shared" si="143"/>
        <v>0</v>
      </c>
      <c r="E1513" s="4">
        <f t="shared" si="142"/>
        <v>0</v>
      </c>
      <c r="F1513" s="5">
        <f>IF(C1513=0,0,IF(I1512+G1513&lt;=Summary!$B$20,'Loan Sch - No Offset'!I1512+G1513,Summary!$B$20))</f>
        <v>0</v>
      </c>
      <c r="G1513" s="4">
        <f>IF(E1513&lt;=0,0,E1513*Summary!$B$7/Summary!$B$10)</f>
        <v>0</v>
      </c>
      <c r="H1513" s="5">
        <f t="shared" si="139"/>
        <v>0</v>
      </c>
      <c r="I1513" s="5">
        <f t="shared" si="140"/>
        <v>0</v>
      </c>
    </row>
    <row r="1514" spans="1:9" x14ac:dyDescent="0.25">
      <c r="A1514">
        <v>1510</v>
      </c>
      <c r="B1514">
        <f t="shared" si="141"/>
        <v>0</v>
      </c>
      <c r="C1514" s="5">
        <f t="shared" si="138"/>
        <v>0</v>
      </c>
      <c r="D1514" s="5">
        <f t="shared" si="143"/>
        <v>0</v>
      </c>
      <c r="E1514" s="4">
        <f t="shared" si="142"/>
        <v>0</v>
      </c>
      <c r="F1514" s="5">
        <f>IF(C1514=0,0,IF(I1513+G1514&lt;=Summary!$B$20,'Loan Sch - No Offset'!I1513+G1514,Summary!$B$20))</f>
        <v>0</v>
      </c>
      <c r="G1514" s="4">
        <f>IF(E1514&lt;=0,0,E1514*Summary!$B$7/Summary!$B$10)</f>
        <v>0</v>
      </c>
      <c r="H1514" s="5">
        <f t="shared" si="139"/>
        <v>0</v>
      </c>
      <c r="I1514" s="5">
        <f t="shared" si="140"/>
        <v>0</v>
      </c>
    </row>
    <row r="1515" spans="1:9" x14ac:dyDescent="0.25">
      <c r="A1515">
        <v>1511</v>
      </c>
      <c r="B1515">
        <f t="shared" si="141"/>
        <v>0</v>
      </c>
      <c r="C1515" s="5">
        <f t="shared" si="138"/>
        <v>0</v>
      </c>
      <c r="D1515" s="5">
        <f t="shared" si="143"/>
        <v>0</v>
      </c>
      <c r="E1515" s="4">
        <f t="shared" si="142"/>
        <v>0</v>
      </c>
      <c r="F1515" s="5">
        <f>IF(C1515=0,0,IF(I1514+G1515&lt;=Summary!$B$20,'Loan Sch - No Offset'!I1514+G1515,Summary!$B$20))</f>
        <v>0</v>
      </c>
      <c r="G1515" s="4">
        <f>IF(E1515&lt;=0,0,E1515*Summary!$B$7/Summary!$B$10)</f>
        <v>0</v>
      </c>
      <c r="H1515" s="5">
        <f t="shared" si="139"/>
        <v>0</v>
      </c>
      <c r="I1515" s="5">
        <f t="shared" si="140"/>
        <v>0</v>
      </c>
    </row>
    <row r="1516" spans="1:9" x14ac:dyDescent="0.25">
      <c r="A1516">
        <v>1512</v>
      </c>
      <c r="B1516">
        <f t="shared" si="141"/>
        <v>0</v>
      </c>
      <c r="C1516" s="5">
        <f t="shared" si="138"/>
        <v>0</v>
      </c>
      <c r="D1516" s="5">
        <f t="shared" si="143"/>
        <v>0</v>
      </c>
      <c r="E1516" s="4">
        <f t="shared" si="142"/>
        <v>0</v>
      </c>
      <c r="F1516" s="5">
        <f>IF(C1516=0,0,IF(I1515+G1516&lt;=Summary!$B$20,'Loan Sch - No Offset'!I1515+G1516,Summary!$B$20))</f>
        <v>0</v>
      </c>
      <c r="G1516" s="4">
        <f>IF(E1516&lt;=0,0,E1516*Summary!$B$7/Summary!$B$10)</f>
        <v>0</v>
      </c>
      <c r="H1516" s="5">
        <f t="shared" si="139"/>
        <v>0</v>
      </c>
      <c r="I1516" s="5">
        <f t="shared" si="140"/>
        <v>0</v>
      </c>
    </row>
    <row r="1517" spans="1:9" x14ac:dyDescent="0.25">
      <c r="A1517">
        <v>1513</v>
      </c>
      <c r="B1517">
        <f t="shared" si="141"/>
        <v>0</v>
      </c>
      <c r="C1517" s="5">
        <f t="shared" si="138"/>
        <v>0</v>
      </c>
      <c r="D1517" s="5">
        <f t="shared" si="143"/>
        <v>0</v>
      </c>
      <c r="E1517" s="4">
        <f t="shared" si="142"/>
        <v>0</v>
      </c>
      <c r="F1517" s="5">
        <f>IF(C1517=0,0,IF(I1516+G1517&lt;=Summary!$B$20,'Loan Sch - No Offset'!I1516+G1517,Summary!$B$20))</f>
        <v>0</v>
      </c>
      <c r="G1517" s="4">
        <f>IF(E1517&lt;=0,0,E1517*Summary!$B$7/Summary!$B$10)</f>
        <v>0</v>
      </c>
      <c r="H1517" s="5">
        <f t="shared" si="139"/>
        <v>0</v>
      </c>
      <c r="I1517" s="5">
        <f t="shared" si="140"/>
        <v>0</v>
      </c>
    </row>
    <row r="1518" spans="1:9" x14ac:dyDescent="0.25">
      <c r="A1518">
        <v>1514</v>
      </c>
      <c r="B1518">
        <f t="shared" si="141"/>
        <v>0</v>
      </c>
      <c r="C1518" s="5">
        <f t="shared" si="138"/>
        <v>0</v>
      </c>
      <c r="D1518" s="5">
        <f t="shared" si="143"/>
        <v>0</v>
      </c>
      <c r="E1518" s="4">
        <f t="shared" si="142"/>
        <v>0</v>
      </c>
      <c r="F1518" s="5">
        <f>IF(C1518=0,0,IF(I1517+G1518&lt;=Summary!$B$20,'Loan Sch - No Offset'!I1517+G1518,Summary!$B$20))</f>
        <v>0</v>
      </c>
      <c r="G1518" s="4">
        <f>IF(E1518&lt;=0,0,E1518*Summary!$B$7/Summary!$B$10)</f>
        <v>0</v>
      </c>
      <c r="H1518" s="5">
        <f t="shared" si="139"/>
        <v>0</v>
      </c>
      <c r="I1518" s="5">
        <f t="shared" si="140"/>
        <v>0</v>
      </c>
    </row>
    <row r="1519" spans="1:9" x14ac:dyDescent="0.25">
      <c r="A1519">
        <v>1515</v>
      </c>
      <c r="B1519">
        <f t="shared" si="141"/>
        <v>0</v>
      </c>
      <c r="C1519" s="5">
        <f t="shared" si="138"/>
        <v>0</v>
      </c>
      <c r="D1519" s="5">
        <f t="shared" si="143"/>
        <v>0</v>
      </c>
      <c r="E1519" s="4">
        <f t="shared" si="142"/>
        <v>0</v>
      </c>
      <c r="F1519" s="5">
        <f>IF(C1519=0,0,IF(I1518+G1519&lt;=Summary!$B$20,'Loan Sch - No Offset'!I1518+G1519,Summary!$B$20))</f>
        <v>0</v>
      </c>
      <c r="G1519" s="4">
        <f>IF(E1519&lt;=0,0,E1519*Summary!$B$7/Summary!$B$10)</f>
        <v>0</v>
      </c>
      <c r="H1519" s="5">
        <f t="shared" si="139"/>
        <v>0</v>
      </c>
      <c r="I1519" s="5">
        <f t="shared" si="140"/>
        <v>0</v>
      </c>
    </row>
    <row r="1520" spans="1:9" x14ac:dyDescent="0.25">
      <c r="A1520">
        <v>1516</v>
      </c>
      <c r="B1520">
        <f t="shared" si="141"/>
        <v>0</v>
      </c>
      <c r="C1520" s="5">
        <f t="shared" si="138"/>
        <v>0</v>
      </c>
      <c r="D1520" s="5">
        <f t="shared" si="143"/>
        <v>0</v>
      </c>
      <c r="E1520" s="4">
        <f t="shared" si="142"/>
        <v>0</v>
      </c>
      <c r="F1520" s="5">
        <f>IF(C1520=0,0,IF(I1519+G1520&lt;=Summary!$B$20,'Loan Sch - No Offset'!I1519+G1520,Summary!$B$20))</f>
        <v>0</v>
      </c>
      <c r="G1520" s="4">
        <f>IF(E1520&lt;=0,0,E1520*Summary!$B$7/Summary!$B$10)</f>
        <v>0</v>
      </c>
      <c r="H1520" s="5">
        <f t="shared" si="139"/>
        <v>0</v>
      </c>
      <c r="I1520" s="5">
        <f t="shared" si="140"/>
        <v>0</v>
      </c>
    </row>
    <row r="1521" spans="1:9" x14ac:dyDescent="0.25">
      <c r="A1521">
        <v>1517</v>
      </c>
      <c r="B1521">
        <f t="shared" si="141"/>
        <v>0</v>
      </c>
      <c r="C1521" s="5">
        <f t="shared" si="138"/>
        <v>0</v>
      </c>
      <c r="D1521" s="5">
        <f t="shared" si="143"/>
        <v>0</v>
      </c>
      <c r="E1521" s="4">
        <f t="shared" si="142"/>
        <v>0</v>
      </c>
      <c r="F1521" s="5">
        <f>IF(C1521=0,0,IF(I1520+G1521&lt;=Summary!$B$20,'Loan Sch - No Offset'!I1520+G1521,Summary!$B$20))</f>
        <v>0</v>
      </c>
      <c r="G1521" s="4">
        <f>IF(E1521&lt;=0,0,E1521*Summary!$B$7/Summary!$B$10)</f>
        <v>0</v>
      </c>
      <c r="H1521" s="5">
        <f t="shared" si="139"/>
        <v>0</v>
      </c>
      <c r="I1521" s="5">
        <f t="shared" si="140"/>
        <v>0</v>
      </c>
    </row>
    <row r="1522" spans="1:9" x14ac:dyDescent="0.25">
      <c r="A1522">
        <v>1518</v>
      </c>
      <c r="B1522">
        <f t="shared" si="141"/>
        <v>0</v>
      </c>
      <c r="C1522" s="5">
        <f t="shared" si="138"/>
        <v>0</v>
      </c>
      <c r="D1522" s="5">
        <f t="shared" si="143"/>
        <v>0</v>
      </c>
      <c r="E1522" s="4">
        <f t="shared" si="142"/>
        <v>0</v>
      </c>
      <c r="F1522" s="5">
        <f>IF(C1522=0,0,IF(I1521+G1522&lt;=Summary!$B$20,'Loan Sch - No Offset'!I1521+G1522,Summary!$B$20))</f>
        <v>0</v>
      </c>
      <c r="G1522" s="4">
        <f>IF(E1522&lt;=0,0,E1522*Summary!$B$7/Summary!$B$10)</f>
        <v>0</v>
      </c>
      <c r="H1522" s="5">
        <f t="shared" si="139"/>
        <v>0</v>
      </c>
      <c r="I1522" s="5">
        <f t="shared" si="140"/>
        <v>0</v>
      </c>
    </row>
    <row r="1523" spans="1:9" x14ac:dyDescent="0.25">
      <c r="A1523">
        <v>1519</v>
      </c>
      <c r="B1523">
        <f t="shared" si="141"/>
        <v>0</v>
      </c>
      <c r="C1523" s="5">
        <f t="shared" si="138"/>
        <v>0</v>
      </c>
      <c r="D1523" s="5">
        <f t="shared" si="143"/>
        <v>0</v>
      </c>
      <c r="E1523" s="4">
        <f t="shared" si="142"/>
        <v>0</v>
      </c>
      <c r="F1523" s="5">
        <f>IF(C1523=0,0,IF(I1522+G1523&lt;=Summary!$B$20,'Loan Sch - No Offset'!I1522+G1523,Summary!$B$20))</f>
        <v>0</v>
      </c>
      <c r="G1523" s="4">
        <f>IF(E1523&lt;=0,0,E1523*Summary!$B$7/Summary!$B$10)</f>
        <v>0</v>
      </c>
      <c r="H1523" s="5">
        <f t="shared" si="139"/>
        <v>0</v>
      </c>
      <c r="I1523" s="5">
        <f t="shared" si="140"/>
        <v>0</v>
      </c>
    </row>
    <row r="1524" spans="1:9" x14ac:dyDescent="0.25">
      <c r="A1524">
        <v>1520</v>
      </c>
      <c r="B1524">
        <f t="shared" si="141"/>
        <v>0</v>
      </c>
      <c r="C1524" s="5">
        <f t="shared" si="138"/>
        <v>0</v>
      </c>
      <c r="D1524" s="5">
        <f t="shared" si="143"/>
        <v>0</v>
      </c>
      <c r="E1524" s="4">
        <f t="shared" si="142"/>
        <v>0</v>
      </c>
      <c r="F1524" s="5">
        <f>IF(C1524=0,0,IF(I1523+G1524&lt;=Summary!$B$20,'Loan Sch - No Offset'!I1523+G1524,Summary!$B$20))</f>
        <v>0</v>
      </c>
      <c r="G1524" s="4">
        <f>IF(E1524&lt;=0,0,E1524*Summary!$B$7/Summary!$B$10)</f>
        <v>0</v>
      </c>
      <c r="H1524" s="5">
        <f t="shared" si="139"/>
        <v>0</v>
      </c>
      <c r="I1524" s="5">
        <f t="shared" si="140"/>
        <v>0</v>
      </c>
    </row>
    <row r="1525" spans="1:9" x14ac:dyDescent="0.25">
      <c r="A1525">
        <v>1521</v>
      </c>
      <c r="B1525">
        <f t="shared" si="141"/>
        <v>0</v>
      </c>
      <c r="C1525" s="5">
        <f t="shared" ref="C1525:C1564" si="144">I1524</f>
        <v>0</v>
      </c>
      <c r="D1525" s="5">
        <f t="shared" si="143"/>
        <v>0</v>
      </c>
      <c r="E1525" s="4">
        <f t="shared" si="142"/>
        <v>0</v>
      </c>
      <c r="F1525" s="5">
        <f>IF(C1525=0,0,IF(I1524+G1525&lt;=Summary!$B$20,'Loan Sch - No Offset'!I1524+G1525,Summary!$B$20))</f>
        <v>0</v>
      </c>
      <c r="G1525" s="4">
        <f>IF(E1525&lt;=0,0,E1525*Summary!$B$7/Summary!$B$10)</f>
        <v>0</v>
      </c>
      <c r="H1525" s="5">
        <f t="shared" ref="H1525:H1564" si="145">F1525-G1525</f>
        <v>0</v>
      </c>
      <c r="I1525" s="5">
        <f t="shared" ref="I1525:I1564" si="146">IF(ROUND(C1525-H1525,0)=0,0,C1525-H1525)</f>
        <v>0</v>
      </c>
    </row>
    <row r="1526" spans="1:9" x14ac:dyDescent="0.25">
      <c r="A1526">
        <v>1522</v>
      </c>
      <c r="B1526">
        <f t="shared" si="141"/>
        <v>0</v>
      </c>
      <c r="C1526" s="5">
        <f t="shared" si="144"/>
        <v>0</v>
      </c>
      <c r="D1526" s="5">
        <f t="shared" si="143"/>
        <v>0</v>
      </c>
      <c r="E1526" s="4">
        <f t="shared" si="142"/>
        <v>0</v>
      </c>
      <c r="F1526" s="5">
        <f>IF(C1526=0,0,IF(I1525+G1526&lt;=Summary!$B$20,'Loan Sch - No Offset'!I1525+G1526,Summary!$B$20))</f>
        <v>0</v>
      </c>
      <c r="G1526" s="4">
        <f>IF(E1526&lt;=0,0,E1526*Summary!$B$7/Summary!$B$10)</f>
        <v>0</v>
      </c>
      <c r="H1526" s="5">
        <f t="shared" si="145"/>
        <v>0</v>
      </c>
      <c r="I1526" s="5">
        <f t="shared" si="146"/>
        <v>0</v>
      </c>
    </row>
    <row r="1527" spans="1:9" x14ac:dyDescent="0.25">
      <c r="A1527">
        <v>1523</v>
      </c>
      <c r="B1527">
        <f t="shared" si="141"/>
        <v>0</v>
      </c>
      <c r="C1527" s="5">
        <f t="shared" si="144"/>
        <v>0</v>
      </c>
      <c r="D1527" s="5">
        <f t="shared" si="143"/>
        <v>0</v>
      </c>
      <c r="E1527" s="4">
        <f t="shared" si="142"/>
        <v>0</v>
      </c>
      <c r="F1527" s="5">
        <f>IF(C1527=0,0,IF(I1526+G1527&lt;=Summary!$B$20,'Loan Sch - No Offset'!I1526+G1527,Summary!$B$20))</f>
        <v>0</v>
      </c>
      <c r="G1527" s="4">
        <f>IF(E1527&lt;=0,0,E1527*Summary!$B$7/Summary!$B$10)</f>
        <v>0</v>
      </c>
      <c r="H1527" s="5">
        <f t="shared" si="145"/>
        <v>0</v>
      </c>
      <c r="I1527" s="5">
        <f t="shared" si="146"/>
        <v>0</v>
      </c>
    </row>
    <row r="1528" spans="1:9" x14ac:dyDescent="0.25">
      <c r="A1528">
        <v>1524</v>
      </c>
      <c r="B1528">
        <f t="shared" si="141"/>
        <v>0</v>
      </c>
      <c r="C1528" s="5">
        <f t="shared" si="144"/>
        <v>0</v>
      </c>
      <c r="D1528" s="5">
        <f t="shared" si="143"/>
        <v>0</v>
      </c>
      <c r="E1528" s="4">
        <f t="shared" si="142"/>
        <v>0</v>
      </c>
      <c r="F1528" s="5">
        <f>IF(C1528=0,0,IF(I1527+G1528&lt;=Summary!$B$20,'Loan Sch - No Offset'!I1527+G1528,Summary!$B$20))</f>
        <v>0</v>
      </c>
      <c r="G1528" s="4">
        <f>IF(E1528&lt;=0,0,E1528*Summary!$B$7/Summary!$B$10)</f>
        <v>0</v>
      </c>
      <c r="H1528" s="5">
        <f t="shared" si="145"/>
        <v>0</v>
      </c>
      <c r="I1528" s="5">
        <f t="shared" si="146"/>
        <v>0</v>
      </c>
    </row>
    <row r="1529" spans="1:9" x14ac:dyDescent="0.25">
      <c r="A1529">
        <v>1525</v>
      </c>
      <c r="B1529">
        <f t="shared" si="141"/>
        <v>0</v>
      </c>
      <c r="C1529" s="5">
        <f t="shared" si="144"/>
        <v>0</v>
      </c>
      <c r="D1529" s="5">
        <f t="shared" si="143"/>
        <v>0</v>
      </c>
      <c r="E1529" s="4">
        <f t="shared" si="142"/>
        <v>0</v>
      </c>
      <c r="F1529" s="5">
        <f>IF(C1529=0,0,IF(I1528+G1529&lt;=Summary!$B$20,'Loan Sch - No Offset'!I1528+G1529,Summary!$B$20))</f>
        <v>0</v>
      </c>
      <c r="G1529" s="4">
        <f>IF(E1529&lt;=0,0,E1529*Summary!$B$7/Summary!$B$10)</f>
        <v>0</v>
      </c>
      <c r="H1529" s="5">
        <f t="shared" si="145"/>
        <v>0</v>
      </c>
      <c r="I1529" s="5">
        <f t="shared" si="146"/>
        <v>0</v>
      </c>
    </row>
    <row r="1530" spans="1:9" x14ac:dyDescent="0.25">
      <c r="A1530">
        <v>1526</v>
      </c>
      <c r="B1530">
        <f t="shared" si="141"/>
        <v>0</v>
      </c>
      <c r="C1530" s="5">
        <f t="shared" si="144"/>
        <v>0</v>
      </c>
      <c r="D1530" s="5">
        <f t="shared" si="143"/>
        <v>0</v>
      </c>
      <c r="E1530" s="4">
        <f t="shared" si="142"/>
        <v>0</v>
      </c>
      <c r="F1530" s="5">
        <f>IF(C1530=0,0,IF(I1529+G1530&lt;=Summary!$B$20,'Loan Sch - No Offset'!I1529+G1530,Summary!$B$20))</f>
        <v>0</v>
      </c>
      <c r="G1530" s="4">
        <f>IF(E1530&lt;=0,0,E1530*Summary!$B$7/Summary!$B$10)</f>
        <v>0</v>
      </c>
      <c r="H1530" s="5">
        <f t="shared" si="145"/>
        <v>0</v>
      </c>
      <c r="I1530" s="5">
        <f t="shared" si="146"/>
        <v>0</v>
      </c>
    </row>
    <row r="1531" spans="1:9" x14ac:dyDescent="0.25">
      <c r="A1531">
        <v>1527</v>
      </c>
      <c r="B1531">
        <f t="shared" si="141"/>
        <v>0</v>
      </c>
      <c r="C1531" s="5">
        <f t="shared" si="144"/>
        <v>0</v>
      </c>
      <c r="D1531" s="5">
        <f t="shared" si="143"/>
        <v>0</v>
      </c>
      <c r="E1531" s="4">
        <f t="shared" si="142"/>
        <v>0</v>
      </c>
      <c r="F1531" s="5">
        <f>IF(C1531=0,0,IF(I1530+G1531&lt;=Summary!$B$20,'Loan Sch - No Offset'!I1530+G1531,Summary!$B$20))</f>
        <v>0</v>
      </c>
      <c r="G1531" s="4">
        <f>IF(E1531&lt;=0,0,E1531*Summary!$B$7/Summary!$B$10)</f>
        <v>0</v>
      </c>
      <c r="H1531" s="5">
        <f t="shared" si="145"/>
        <v>0</v>
      </c>
      <c r="I1531" s="5">
        <f t="shared" si="146"/>
        <v>0</v>
      </c>
    </row>
    <row r="1532" spans="1:9" x14ac:dyDescent="0.25">
      <c r="A1532">
        <v>1528</v>
      </c>
      <c r="B1532">
        <f t="shared" si="141"/>
        <v>0</v>
      </c>
      <c r="C1532" s="5">
        <f t="shared" si="144"/>
        <v>0</v>
      </c>
      <c r="D1532" s="5">
        <f t="shared" si="143"/>
        <v>0</v>
      </c>
      <c r="E1532" s="4">
        <f t="shared" si="142"/>
        <v>0</v>
      </c>
      <c r="F1532" s="5">
        <f>IF(C1532=0,0,IF(I1531+G1532&lt;=Summary!$B$20,'Loan Sch - No Offset'!I1531+G1532,Summary!$B$20))</f>
        <v>0</v>
      </c>
      <c r="G1532" s="4">
        <f>IF(E1532&lt;=0,0,E1532*Summary!$B$7/Summary!$B$10)</f>
        <v>0</v>
      </c>
      <c r="H1532" s="5">
        <f t="shared" si="145"/>
        <v>0</v>
      </c>
      <c r="I1532" s="5">
        <f t="shared" si="146"/>
        <v>0</v>
      </c>
    </row>
    <row r="1533" spans="1:9" x14ac:dyDescent="0.25">
      <c r="A1533">
        <v>1529</v>
      </c>
      <c r="B1533">
        <f t="shared" si="141"/>
        <v>0</v>
      </c>
      <c r="C1533" s="5">
        <f t="shared" si="144"/>
        <v>0</v>
      </c>
      <c r="D1533" s="5">
        <f t="shared" si="143"/>
        <v>0</v>
      </c>
      <c r="E1533" s="4">
        <f t="shared" si="142"/>
        <v>0</v>
      </c>
      <c r="F1533" s="5">
        <f>IF(C1533=0,0,IF(I1532+G1533&lt;=Summary!$B$20,'Loan Sch - No Offset'!I1532+G1533,Summary!$B$20))</f>
        <v>0</v>
      </c>
      <c r="G1533" s="4">
        <f>IF(E1533&lt;=0,0,E1533*Summary!$B$7/Summary!$B$10)</f>
        <v>0</v>
      </c>
      <c r="H1533" s="5">
        <f t="shared" si="145"/>
        <v>0</v>
      </c>
      <c r="I1533" s="5">
        <f t="shared" si="146"/>
        <v>0</v>
      </c>
    </row>
    <row r="1534" spans="1:9" x14ac:dyDescent="0.25">
      <c r="A1534">
        <v>1530</v>
      </c>
      <c r="B1534">
        <f t="shared" si="141"/>
        <v>0</v>
      </c>
      <c r="C1534" s="5">
        <f t="shared" si="144"/>
        <v>0</v>
      </c>
      <c r="D1534" s="5">
        <f t="shared" si="143"/>
        <v>0</v>
      </c>
      <c r="E1534" s="4">
        <f t="shared" si="142"/>
        <v>0</v>
      </c>
      <c r="F1534" s="5">
        <f>IF(C1534=0,0,IF(I1533+G1534&lt;=Summary!$B$20,'Loan Sch - No Offset'!I1533+G1534,Summary!$B$20))</f>
        <v>0</v>
      </c>
      <c r="G1534" s="4">
        <f>IF(E1534&lt;=0,0,E1534*Summary!$B$7/Summary!$B$10)</f>
        <v>0</v>
      </c>
      <c r="H1534" s="5">
        <f t="shared" si="145"/>
        <v>0</v>
      </c>
      <c r="I1534" s="5">
        <f t="shared" si="146"/>
        <v>0</v>
      </c>
    </row>
    <row r="1535" spans="1:9" x14ac:dyDescent="0.25">
      <c r="A1535">
        <v>1531</v>
      </c>
      <c r="B1535">
        <f t="shared" si="141"/>
        <v>0</v>
      </c>
      <c r="C1535" s="5">
        <f t="shared" si="144"/>
        <v>0</v>
      </c>
      <c r="D1535" s="5">
        <f t="shared" si="143"/>
        <v>0</v>
      </c>
      <c r="E1535" s="4">
        <f t="shared" si="142"/>
        <v>0</v>
      </c>
      <c r="F1535" s="5">
        <f>IF(C1535=0,0,IF(I1534+G1535&lt;=Summary!$B$20,'Loan Sch - No Offset'!I1534+G1535,Summary!$B$20))</f>
        <v>0</v>
      </c>
      <c r="G1535" s="4">
        <f>IF(E1535&lt;=0,0,E1535*Summary!$B$7/Summary!$B$10)</f>
        <v>0</v>
      </c>
      <c r="H1535" s="5">
        <f t="shared" si="145"/>
        <v>0</v>
      </c>
      <c r="I1535" s="5">
        <f t="shared" si="146"/>
        <v>0</v>
      </c>
    </row>
    <row r="1536" spans="1:9" x14ac:dyDescent="0.25">
      <c r="A1536">
        <v>1532</v>
      </c>
      <c r="B1536">
        <f t="shared" si="141"/>
        <v>0</v>
      </c>
      <c r="C1536" s="5">
        <f t="shared" si="144"/>
        <v>0</v>
      </c>
      <c r="D1536" s="5">
        <f t="shared" si="143"/>
        <v>0</v>
      </c>
      <c r="E1536" s="4">
        <f t="shared" si="142"/>
        <v>0</v>
      </c>
      <c r="F1536" s="5">
        <f>IF(C1536=0,0,IF(I1535+G1536&lt;=Summary!$B$20,'Loan Sch - No Offset'!I1535+G1536,Summary!$B$20))</f>
        <v>0</v>
      </c>
      <c r="G1536" s="4">
        <f>IF(E1536&lt;=0,0,E1536*Summary!$B$7/Summary!$B$10)</f>
        <v>0</v>
      </c>
      <c r="H1536" s="5">
        <f t="shared" si="145"/>
        <v>0</v>
      </c>
      <c r="I1536" s="5">
        <f t="shared" si="146"/>
        <v>0</v>
      </c>
    </row>
    <row r="1537" spans="1:9" x14ac:dyDescent="0.25">
      <c r="A1537">
        <v>1533</v>
      </c>
      <c r="B1537">
        <f t="shared" si="141"/>
        <v>0</v>
      </c>
      <c r="C1537" s="5">
        <f t="shared" si="144"/>
        <v>0</v>
      </c>
      <c r="D1537" s="5">
        <f t="shared" si="143"/>
        <v>0</v>
      </c>
      <c r="E1537" s="4">
        <f t="shared" si="142"/>
        <v>0</v>
      </c>
      <c r="F1537" s="5">
        <f>IF(C1537=0,0,IF(I1536+G1537&lt;=Summary!$B$20,'Loan Sch - No Offset'!I1536+G1537,Summary!$B$20))</f>
        <v>0</v>
      </c>
      <c r="G1537" s="4">
        <f>IF(E1537&lt;=0,0,E1537*Summary!$B$7/Summary!$B$10)</f>
        <v>0</v>
      </c>
      <c r="H1537" s="5">
        <f t="shared" si="145"/>
        <v>0</v>
      </c>
      <c r="I1537" s="5">
        <f t="shared" si="146"/>
        <v>0</v>
      </c>
    </row>
    <row r="1538" spans="1:9" x14ac:dyDescent="0.25">
      <c r="A1538">
        <v>1534</v>
      </c>
      <c r="B1538">
        <f t="shared" si="141"/>
        <v>0</v>
      </c>
      <c r="C1538" s="5">
        <f t="shared" si="144"/>
        <v>0</v>
      </c>
      <c r="D1538" s="5">
        <f t="shared" si="143"/>
        <v>0</v>
      </c>
      <c r="E1538" s="4">
        <f t="shared" si="142"/>
        <v>0</v>
      </c>
      <c r="F1538" s="5">
        <f>IF(C1538=0,0,IF(I1537+G1538&lt;=Summary!$B$20,'Loan Sch - No Offset'!I1537+G1538,Summary!$B$20))</f>
        <v>0</v>
      </c>
      <c r="G1538" s="4">
        <f>IF(E1538&lt;=0,0,E1538*Summary!$B$7/Summary!$B$10)</f>
        <v>0</v>
      </c>
      <c r="H1538" s="5">
        <f t="shared" si="145"/>
        <v>0</v>
      </c>
      <c r="I1538" s="5">
        <f t="shared" si="146"/>
        <v>0</v>
      </c>
    </row>
    <row r="1539" spans="1:9" x14ac:dyDescent="0.25">
      <c r="A1539">
        <v>1535</v>
      </c>
      <c r="B1539">
        <f t="shared" si="141"/>
        <v>0</v>
      </c>
      <c r="C1539" s="5">
        <f t="shared" si="144"/>
        <v>0</v>
      </c>
      <c r="D1539" s="5">
        <f t="shared" si="143"/>
        <v>0</v>
      </c>
      <c r="E1539" s="4">
        <f t="shared" si="142"/>
        <v>0</v>
      </c>
      <c r="F1539" s="5">
        <f>IF(C1539=0,0,IF(I1538+G1539&lt;=Summary!$B$20,'Loan Sch - No Offset'!I1538+G1539,Summary!$B$20))</f>
        <v>0</v>
      </c>
      <c r="G1539" s="4">
        <f>IF(E1539&lt;=0,0,E1539*Summary!$B$7/Summary!$B$10)</f>
        <v>0</v>
      </c>
      <c r="H1539" s="5">
        <f t="shared" si="145"/>
        <v>0</v>
      </c>
      <c r="I1539" s="5">
        <f t="shared" si="146"/>
        <v>0</v>
      </c>
    </row>
    <row r="1540" spans="1:9" x14ac:dyDescent="0.25">
      <c r="A1540">
        <v>1536</v>
      </c>
      <c r="B1540">
        <f t="shared" si="141"/>
        <v>0</v>
      </c>
      <c r="C1540" s="5">
        <f t="shared" si="144"/>
        <v>0</v>
      </c>
      <c r="D1540" s="5">
        <f t="shared" si="143"/>
        <v>0</v>
      </c>
      <c r="E1540" s="4">
        <f t="shared" si="142"/>
        <v>0</v>
      </c>
      <c r="F1540" s="5">
        <f>IF(C1540=0,0,IF(I1539+G1540&lt;=Summary!$B$20,'Loan Sch - No Offset'!I1539+G1540,Summary!$B$20))</f>
        <v>0</v>
      </c>
      <c r="G1540" s="4">
        <f>IF(E1540&lt;=0,0,E1540*Summary!$B$7/Summary!$B$10)</f>
        <v>0</v>
      </c>
      <c r="H1540" s="5">
        <f t="shared" si="145"/>
        <v>0</v>
      </c>
      <c r="I1540" s="5">
        <f t="shared" si="146"/>
        <v>0</v>
      </c>
    </row>
    <row r="1541" spans="1:9" x14ac:dyDescent="0.25">
      <c r="A1541">
        <v>1537</v>
      </c>
      <c r="B1541">
        <f t="shared" si="141"/>
        <v>0</v>
      </c>
      <c r="C1541" s="5">
        <f t="shared" si="144"/>
        <v>0</v>
      </c>
      <c r="D1541" s="5">
        <f t="shared" si="143"/>
        <v>0</v>
      </c>
      <c r="E1541" s="4">
        <f t="shared" si="142"/>
        <v>0</v>
      </c>
      <c r="F1541" s="5">
        <f>IF(C1541=0,0,IF(I1540+G1541&lt;=Summary!$B$20,'Loan Sch - No Offset'!I1540+G1541,Summary!$B$20))</f>
        <v>0</v>
      </c>
      <c r="G1541" s="4">
        <f>IF(E1541&lt;=0,0,E1541*Summary!$B$7/Summary!$B$10)</f>
        <v>0</v>
      </c>
      <c r="H1541" s="5">
        <f t="shared" si="145"/>
        <v>0</v>
      </c>
      <c r="I1541" s="5">
        <f t="shared" si="146"/>
        <v>0</v>
      </c>
    </row>
    <row r="1542" spans="1:9" x14ac:dyDescent="0.25">
      <c r="A1542">
        <v>1538</v>
      </c>
      <c r="B1542">
        <f t="shared" ref="B1542:B1564" si="147">IF(C1542=0,0,A1542)</f>
        <v>0</v>
      </c>
      <c r="C1542" s="5">
        <f t="shared" si="144"/>
        <v>0</v>
      </c>
      <c r="D1542" s="5">
        <f t="shared" si="143"/>
        <v>0</v>
      </c>
      <c r="E1542" s="4">
        <f t="shared" ref="E1542:E1564" si="148">C1542-D1542</f>
        <v>0</v>
      </c>
      <c r="F1542" s="5">
        <f>IF(C1542=0,0,IF(I1541+G1542&lt;=Summary!$B$20,'Loan Sch - No Offset'!I1541+G1542,Summary!$B$20))</f>
        <v>0</v>
      </c>
      <c r="G1542" s="4">
        <f>IF(E1542&lt;=0,0,E1542*Summary!$B$7/Summary!$B$10)</f>
        <v>0</v>
      </c>
      <c r="H1542" s="5">
        <f t="shared" si="145"/>
        <v>0</v>
      </c>
      <c r="I1542" s="5">
        <f t="shared" si="146"/>
        <v>0</v>
      </c>
    </row>
    <row r="1543" spans="1:9" x14ac:dyDescent="0.25">
      <c r="A1543">
        <v>1539</v>
      </c>
      <c r="B1543">
        <f t="shared" si="147"/>
        <v>0</v>
      </c>
      <c r="C1543" s="5">
        <f t="shared" si="144"/>
        <v>0</v>
      </c>
      <c r="D1543" s="5">
        <f t="shared" ref="D1543:D1564" si="149">IF(C1543=0,0,D1542)</f>
        <v>0</v>
      </c>
      <c r="E1543" s="4">
        <f t="shared" si="148"/>
        <v>0</v>
      </c>
      <c r="F1543" s="5">
        <f>IF(C1543=0,0,IF(I1542+G1543&lt;=Summary!$B$20,'Loan Sch - No Offset'!I1542+G1543,Summary!$B$20))</f>
        <v>0</v>
      </c>
      <c r="G1543" s="4">
        <f>IF(E1543&lt;=0,0,E1543*Summary!$B$7/Summary!$B$10)</f>
        <v>0</v>
      </c>
      <c r="H1543" s="5">
        <f t="shared" si="145"/>
        <v>0</v>
      </c>
      <c r="I1543" s="5">
        <f t="shared" si="146"/>
        <v>0</v>
      </c>
    </row>
    <row r="1544" spans="1:9" x14ac:dyDescent="0.25">
      <c r="A1544">
        <v>1540</v>
      </c>
      <c r="B1544">
        <f t="shared" si="147"/>
        <v>0</v>
      </c>
      <c r="C1544" s="5">
        <f t="shared" si="144"/>
        <v>0</v>
      </c>
      <c r="D1544" s="5">
        <f t="shared" si="149"/>
        <v>0</v>
      </c>
      <c r="E1544" s="4">
        <f t="shared" si="148"/>
        <v>0</v>
      </c>
      <c r="F1544" s="5">
        <f>IF(C1544=0,0,IF(I1543+G1544&lt;=Summary!$B$20,'Loan Sch - No Offset'!I1543+G1544,Summary!$B$20))</f>
        <v>0</v>
      </c>
      <c r="G1544" s="4">
        <f>IF(E1544&lt;=0,0,E1544*Summary!$B$7/Summary!$B$10)</f>
        <v>0</v>
      </c>
      <c r="H1544" s="5">
        <f t="shared" si="145"/>
        <v>0</v>
      </c>
      <c r="I1544" s="5">
        <f t="shared" si="146"/>
        <v>0</v>
      </c>
    </row>
    <row r="1545" spans="1:9" x14ac:dyDescent="0.25">
      <c r="A1545">
        <v>1541</v>
      </c>
      <c r="B1545">
        <f t="shared" si="147"/>
        <v>0</v>
      </c>
      <c r="C1545" s="5">
        <f t="shared" si="144"/>
        <v>0</v>
      </c>
      <c r="D1545" s="5">
        <f t="shared" si="149"/>
        <v>0</v>
      </c>
      <c r="E1545" s="4">
        <f t="shared" si="148"/>
        <v>0</v>
      </c>
      <c r="F1545" s="5">
        <f>IF(C1545=0,0,IF(I1544+G1545&lt;=Summary!$B$20,'Loan Sch - No Offset'!I1544+G1545,Summary!$B$20))</f>
        <v>0</v>
      </c>
      <c r="G1545" s="4">
        <f>IF(E1545&lt;=0,0,E1545*Summary!$B$7/Summary!$B$10)</f>
        <v>0</v>
      </c>
      <c r="H1545" s="5">
        <f t="shared" si="145"/>
        <v>0</v>
      </c>
      <c r="I1545" s="5">
        <f t="shared" si="146"/>
        <v>0</v>
      </c>
    </row>
    <row r="1546" spans="1:9" x14ac:dyDescent="0.25">
      <c r="A1546">
        <v>1542</v>
      </c>
      <c r="B1546">
        <f t="shared" si="147"/>
        <v>0</v>
      </c>
      <c r="C1546" s="5">
        <f t="shared" si="144"/>
        <v>0</v>
      </c>
      <c r="D1546" s="5">
        <f t="shared" si="149"/>
        <v>0</v>
      </c>
      <c r="E1546" s="4">
        <f t="shared" si="148"/>
        <v>0</v>
      </c>
      <c r="F1546" s="5">
        <f>IF(C1546=0,0,IF(I1545+G1546&lt;=Summary!$B$20,'Loan Sch - No Offset'!I1545+G1546,Summary!$B$20))</f>
        <v>0</v>
      </c>
      <c r="G1546" s="4">
        <f>IF(E1546&lt;=0,0,E1546*Summary!$B$7/Summary!$B$10)</f>
        <v>0</v>
      </c>
      <c r="H1546" s="5">
        <f t="shared" si="145"/>
        <v>0</v>
      </c>
      <c r="I1546" s="5">
        <f t="shared" si="146"/>
        <v>0</v>
      </c>
    </row>
    <row r="1547" spans="1:9" x14ac:dyDescent="0.25">
      <c r="A1547">
        <v>1543</v>
      </c>
      <c r="B1547">
        <f t="shared" si="147"/>
        <v>0</v>
      </c>
      <c r="C1547" s="5">
        <f t="shared" si="144"/>
        <v>0</v>
      </c>
      <c r="D1547" s="5">
        <f t="shared" si="149"/>
        <v>0</v>
      </c>
      <c r="E1547" s="4">
        <f t="shared" si="148"/>
        <v>0</v>
      </c>
      <c r="F1547" s="5">
        <f>IF(C1547=0,0,IF(I1546+G1547&lt;=Summary!$B$20,'Loan Sch - No Offset'!I1546+G1547,Summary!$B$20))</f>
        <v>0</v>
      </c>
      <c r="G1547" s="4">
        <f>IF(E1547&lt;=0,0,E1547*Summary!$B$7/Summary!$B$10)</f>
        <v>0</v>
      </c>
      <c r="H1547" s="5">
        <f t="shared" si="145"/>
        <v>0</v>
      </c>
      <c r="I1547" s="5">
        <f t="shared" si="146"/>
        <v>0</v>
      </c>
    </row>
    <row r="1548" spans="1:9" x14ac:dyDescent="0.25">
      <c r="A1548">
        <v>1544</v>
      </c>
      <c r="B1548">
        <f t="shared" si="147"/>
        <v>0</v>
      </c>
      <c r="C1548" s="5">
        <f t="shared" si="144"/>
        <v>0</v>
      </c>
      <c r="D1548" s="5">
        <f t="shared" si="149"/>
        <v>0</v>
      </c>
      <c r="E1548" s="4">
        <f t="shared" si="148"/>
        <v>0</v>
      </c>
      <c r="F1548" s="5">
        <f>IF(C1548=0,0,IF(I1547+G1548&lt;=Summary!$B$20,'Loan Sch - No Offset'!I1547+G1548,Summary!$B$20))</f>
        <v>0</v>
      </c>
      <c r="G1548" s="4">
        <f>IF(E1548&lt;=0,0,E1548*Summary!$B$7/Summary!$B$10)</f>
        <v>0</v>
      </c>
      <c r="H1548" s="5">
        <f t="shared" si="145"/>
        <v>0</v>
      </c>
      <c r="I1548" s="5">
        <f t="shared" si="146"/>
        <v>0</v>
      </c>
    </row>
    <row r="1549" spans="1:9" x14ac:dyDescent="0.25">
      <c r="A1549">
        <v>1545</v>
      </c>
      <c r="B1549">
        <f t="shared" si="147"/>
        <v>0</v>
      </c>
      <c r="C1549" s="5">
        <f t="shared" si="144"/>
        <v>0</v>
      </c>
      <c r="D1549" s="5">
        <f t="shared" si="149"/>
        <v>0</v>
      </c>
      <c r="E1549" s="4">
        <f t="shared" si="148"/>
        <v>0</v>
      </c>
      <c r="F1549" s="5">
        <f>IF(C1549=0,0,IF(I1548+G1549&lt;=Summary!$B$20,'Loan Sch - No Offset'!I1548+G1549,Summary!$B$20))</f>
        <v>0</v>
      </c>
      <c r="G1549" s="4">
        <f>IF(E1549&lt;=0,0,E1549*Summary!$B$7/Summary!$B$10)</f>
        <v>0</v>
      </c>
      <c r="H1549" s="5">
        <f t="shared" si="145"/>
        <v>0</v>
      </c>
      <c r="I1549" s="5">
        <f t="shared" si="146"/>
        <v>0</v>
      </c>
    </row>
    <row r="1550" spans="1:9" x14ac:dyDescent="0.25">
      <c r="A1550">
        <v>1546</v>
      </c>
      <c r="B1550">
        <f t="shared" si="147"/>
        <v>0</v>
      </c>
      <c r="C1550" s="5">
        <f t="shared" si="144"/>
        <v>0</v>
      </c>
      <c r="D1550" s="5">
        <f t="shared" si="149"/>
        <v>0</v>
      </c>
      <c r="E1550" s="4">
        <f t="shared" si="148"/>
        <v>0</v>
      </c>
      <c r="F1550" s="5">
        <f>IF(C1550=0,0,IF(I1549+G1550&lt;=Summary!$B$20,'Loan Sch - No Offset'!I1549+G1550,Summary!$B$20))</f>
        <v>0</v>
      </c>
      <c r="G1550" s="4">
        <f>IF(E1550&lt;=0,0,E1550*Summary!$B$7/Summary!$B$10)</f>
        <v>0</v>
      </c>
      <c r="H1550" s="5">
        <f t="shared" si="145"/>
        <v>0</v>
      </c>
      <c r="I1550" s="5">
        <f t="shared" si="146"/>
        <v>0</v>
      </c>
    </row>
    <row r="1551" spans="1:9" x14ac:dyDescent="0.25">
      <c r="A1551">
        <v>1547</v>
      </c>
      <c r="B1551">
        <f t="shared" si="147"/>
        <v>0</v>
      </c>
      <c r="C1551" s="5">
        <f t="shared" si="144"/>
        <v>0</v>
      </c>
      <c r="D1551" s="5">
        <f t="shared" si="149"/>
        <v>0</v>
      </c>
      <c r="E1551" s="4">
        <f t="shared" si="148"/>
        <v>0</v>
      </c>
      <c r="F1551" s="5">
        <f>IF(C1551=0,0,IF(I1550+G1551&lt;=Summary!$B$20,'Loan Sch - No Offset'!I1550+G1551,Summary!$B$20))</f>
        <v>0</v>
      </c>
      <c r="G1551" s="4">
        <f>IF(E1551&lt;=0,0,E1551*Summary!$B$7/Summary!$B$10)</f>
        <v>0</v>
      </c>
      <c r="H1551" s="5">
        <f t="shared" si="145"/>
        <v>0</v>
      </c>
      <c r="I1551" s="5">
        <f t="shared" si="146"/>
        <v>0</v>
      </c>
    </row>
    <row r="1552" spans="1:9" x14ac:dyDescent="0.25">
      <c r="A1552">
        <v>1548</v>
      </c>
      <c r="B1552">
        <f t="shared" si="147"/>
        <v>0</v>
      </c>
      <c r="C1552" s="5">
        <f t="shared" si="144"/>
        <v>0</v>
      </c>
      <c r="D1552" s="5">
        <f t="shared" si="149"/>
        <v>0</v>
      </c>
      <c r="E1552" s="4">
        <f t="shared" si="148"/>
        <v>0</v>
      </c>
      <c r="F1552" s="5">
        <f>IF(C1552=0,0,IF(I1551+G1552&lt;=Summary!$B$20,'Loan Sch - No Offset'!I1551+G1552,Summary!$B$20))</f>
        <v>0</v>
      </c>
      <c r="G1552" s="4">
        <f>IF(E1552&lt;=0,0,E1552*Summary!$B$7/Summary!$B$10)</f>
        <v>0</v>
      </c>
      <c r="H1552" s="5">
        <f t="shared" si="145"/>
        <v>0</v>
      </c>
      <c r="I1552" s="5">
        <f t="shared" si="146"/>
        <v>0</v>
      </c>
    </row>
    <row r="1553" spans="1:9" x14ac:dyDescent="0.25">
      <c r="A1553">
        <v>1549</v>
      </c>
      <c r="B1553">
        <f t="shared" si="147"/>
        <v>0</v>
      </c>
      <c r="C1553" s="5">
        <f t="shared" si="144"/>
        <v>0</v>
      </c>
      <c r="D1553" s="5">
        <f t="shared" si="149"/>
        <v>0</v>
      </c>
      <c r="E1553" s="4">
        <f t="shared" si="148"/>
        <v>0</v>
      </c>
      <c r="F1553" s="5">
        <f>IF(C1553=0,0,IF(I1552+G1553&lt;=Summary!$B$20,'Loan Sch - No Offset'!I1552+G1553,Summary!$B$20))</f>
        <v>0</v>
      </c>
      <c r="G1553" s="4">
        <f>IF(E1553&lt;=0,0,E1553*Summary!$B$7/Summary!$B$10)</f>
        <v>0</v>
      </c>
      <c r="H1553" s="5">
        <f t="shared" si="145"/>
        <v>0</v>
      </c>
      <c r="I1553" s="5">
        <f t="shared" si="146"/>
        <v>0</v>
      </c>
    </row>
    <row r="1554" spans="1:9" x14ac:dyDescent="0.25">
      <c r="A1554">
        <v>1550</v>
      </c>
      <c r="B1554">
        <f t="shared" si="147"/>
        <v>0</v>
      </c>
      <c r="C1554" s="5">
        <f t="shared" si="144"/>
        <v>0</v>
      </c>
      <c r="D1554" s="5">
        <f t="shared" si="149"/>
        <v>0</v>
      </c>
      <c r="E1554" s="4">
        <f t="shared" si="148"/>
        <v>0</v>
      </c>
      <c r="F1554" s="5">
        <f>IF(C1554=0,0,IF(I1553+G1554&lt;=Summary!$B$20,'Loan Sch - No Offset'!I1553+G1554,Summary!$B$20))</f>
        <v>0</v>
      </c>
      <c r="G1554" s="4">
        <f>IF(E1554&lt;=0,0,E1554*Summary!$B$7/Summary!$B$10)</f>
        <v>0</v>
      </c>
      <c r="H1554" s="5">
        <f t="shared" si="145"/>
        <v>0</v>
      </c>
      <c r="I1554" s="5">
        <f t="shared" si="146"/>
        <v>0</v>
      </c>
    </row>
    <row r="1555" spans="1:9" x14ac:dyDescent="0.25">
      <c r="A1555">
        <v>1551</v>
      </c>
      <c r="B1555">
        <f t="shared" si="147"/>
        <v>0</v>
      </c>
      <c r="C1555" s="5">
        <f t="shared" si="144"/>
        <v>0</v>
      </c>
      <c r="D1555" s="5">
        <f t="shared" si="149"/>
        <v>0</v>
      </c>
      <c r="E1555" s="4">
        <f t="shared" si="148"/>
        <v>0</v>
      </c>
      <c r="F1555" s="5">
        <f>IF(C1555=0,0,IF(I1554+G1555&lt;=Summary!$B$20,'Loan Sch - No Offset'!I1554+G1555,Summary!$B$20))</f>
        <v>0</v>
      </c>
      <c r="G1555" s="4">
        <f>IF(E1555&lt;=0,0,E1555*Summary!$B$7/Summary!$B$10)</f>
        <v>0</v>
      </c>
      <c r="H1555" s="5">
        <f t="shared" si="145"/>
        <v>0</v>
      </c>
      <c r="I1555" s="5">
        <f t="shared" si="146"/>
        <v>0</v>
      </c>
    </row>
    <row r="1556" spans="1:9" x14ac:dyDescent="0.25">
      <c r="A1556">
        <v>1552</v>
      </c>
      <c r="B1556">
        <f t="shared" si="147"/>
        <v>0</v>
      </c>
      <c r="C1556" s="5">
        <f t="shared" si="144"/>
        <v>0</v>
      </c>
      <c r="D1556" s="5">
        <f t="shared" si="149"/>
        <v>0</v>
      </c>
      <c r="E1556" s="4">
        <f t="shared" si="148"/>
        <v>0</v>
      </c>
      <c r="F1556" s="5">
        <f>IF(C1556=0,0,IF(I1555+G1556&lt;=Summary!$B$20,'Loan Sch - No Offset'!I1555+G1556,Summary!$B$20))</f>
        <v>0</v>
      </c>
      <c r="G1556" s="4">
        <f>IF(E1556&lt;=0,0,E1556*Summary!$B$7/Summary!$B$10)</f>
        <v>0</v>
      </c>
      <c r="H1556" s="5">
        <f t="shared" si="145"/>
        <v>0</v>
      </c>
      <c r="I1556" s="5">
        <f t="shared" si="146"/>
        <v>0</v>
      </c>
    </row>
    <row r="1557" spans="1:9" x14ac:dyDescent="0.25">
      <c r="A1557">
        <v>1553</v>
      </c>
      <c r="B1557">
        <f t="shared" si="147"/>
        <v>0</v>
      </c>
      <c r="C1557" s="5">
        <f t="shared" si="144"/>
        <v>0</v>
      </c>
      <c r="D1557" s="5">
        <f t="shared" si="149"/>
        <v>0</v>
      </c>
      <c r="E1557" s="4">
        <f t="shared" si="148"/>
        <v>0</v>
      </c>
      <c r="F1557" s="5">
        <f>IF(C1557=0,0,IF(I1556+G1557&lt;=Summary!$B$20,'Loan Sch - No Offset'!I1556+G1557,Summary!$B$20))</f>
        <v>0</v>
      </c>
      <c r="G1557" s="4">
        <f>IF(E1557&lt;=0,0,E1557*Summary!$B$7/Summary!$B$10)</f>
        <v>0</v>
      </c>
      <c r="H1557" s="5">
        <f t="shared" si="145"/>
        <v>0</v>
      </c>
      <c r="I1557" s="5">
        <f t="shared" si="146"/>
        <v>0</v>
      </c>
    </row>
    <row r="1558" spans="1:9" x14ac:dyDescent="0.25">
      <c r="A1558">
        <v>1554</v>
      </c>
      <c r="B1558">
        <f t="shared" si="147"/>
        <v>0</v>
      </c>
      <c r="C1558" s="5">
        <f t="shared" si="144"/>
        <v>0</v>
      </c>
      <c r="D1558" s="5">
        <f t="shared" si="149"/>
        <v>0</v>
      </c>
      <c r="E1558" s="4">
        <f t="shared" si="148"/>
        <v>0</v>
      </c>
      <c r="F1558" s="5">
        <f>IF(C1558=0,0,IF(I1557+G1558&lt;=Summary!$B$20,'Loan Sch - No Offset'!I1557+G1558,Summary!$B$20))</f>
        <v>0</v>
      </c>
      <c r="G1558" s="4">
        <f>IF(E1558&lt;=0,0,E1558*Summary!$B$7/Summary!$B$10)</f>
        <v>0</v>
      </c>
      <c r="H1558" s="5">
        <f t="shared" si="145"/>
        <v>0</v>
      </c>
      <c r="I1558" s="5">
        <f t="shared" si="146"/>
        <v>0</v>
      </c>
    </row>
    <row r="1559" spans="1:9" x14ac:dyDescent="0.25">
      <c r="A1559">
        <v>1555</v>
      </c>
      <c r="B1559">
        <f t="shared" si="147"/>
        <v>0</v>
      </c>
      <c r="C1559" s="5">
        <f t="shared" si="144"/>
        <v>0</v>
      </c>
      <c r="D1559" s="5">
        <f t="shared" si="149"/>
        <v>0</v>
      </c>
      <c r="E1559" s="4">
        <f t="shared" si="148"/>
        <v>0</v>
      </c>
      <c r="F1559" s="5">
        <f>IF(C1559=0,0,IF(I1558+G1559&lt;=Summary!$B$20,'Loan Sch - No Offset'!I1558+G1559,Summary!$B$20))</f>
        <v>0</v>
      </c>
      <c r="G1559" s="4">
        <f>IF(E1559&lt;=0,0,E1559*Summary!$B$7/Summary!$B$10)</f>
        <v>0</v>
      </c>
      <c r="H1559" s="5">
        <f t="shared" si="145"/>
        <v>0</v>
      </c>
      <c r="I1559" s="5">
        <f t="shared" si="146"/>
        <v>0</v>
      </c>
    </row>
    <row r="1560" spans="1:9" x14ac:dyDescent="0.25">
      <c r="A1560">
        <v>1556</v>
      </c>
      <c r="B1560">
        <f t="shared" si="147"/>
        <v>0</v>
      </c>
      <c r="C1560" s="5">
        <f t="shared" si="144"/>
        <v>0</v>
      </c>
      <c r="D1560" s="5">
        <f t="shared" si="149"/>
        <v>0</v>
      </c>
      <c r="E1560" s="4">
        <f t="shared" si="148"/>
        <v>0</v>
      </c>
      <c r="F1560" s="5">
        <f>IF(C1560=0,0,IF(I1559+G1560&lt;=Summary!$B$20,'Loan Sch - No Offset'!I1559+G1560,Summary!$B$20))</f>
        <v>0</v>
      </c>
      <c r="G1560" s="4">
        <f>IF(E1560&lt;=0,0,E1560*Summary!$B$7/Summary!$B$10)</f>
        <v>0</v>
      </c>
      <c r="H1560" s="5">
        <f t="shared" si="145"/>
        <v>0</v>
      </c>
      <c r="I1560" s="5">
        <f t="shared" si="146"/>
        <v>0</v>
      </c>
    </row>
    <row r="1561" spans="1:9" x14ac:dyDescent="0.25">
      <c r="A1561">
        <v>1557</v>
      </c>
      <c r="B1561">
        <f t="shared" si="147"/>
        <v>0</v>
      </c>
      <c r="C1561" s="5">
        <f t="shared" si="144"/>
        <v>0</v>
      </c>
      <c r="D1561" s="5">
        <f t="shared" si="149"/>
        <v>0</v>
      </c>
      <c r="E1561" s="4">
        <f t="shared" si="148"/>
        <v>0</v>
      </c>
      <c r="F1561" s="5">
        <f>IF(C1561=0,0,IF(I1560+G1561&lt;=Summary!$B$20,'Loan Sch - No Offset'!I1560+G1561,Summary!$B$20))</f>
        <v>0</v>
      </c>
      <c r="G1561" s="4">
        <f>IF(E1561&lt;=0,0,E1561*Summary!$B$7/Summary!$B$10)</f>
        <v>0</v>
      </c>
      <c r="H1561" s="5">
        <f t="shared" si="145"/>
        <v>0</v>
      </c>
      <c r="I1561" s="5">
        <f t="shared" si="146"/>
        <v>0</v>
      </c>
    </row>
    <row r="1562" spans="1:9" x14ac:dyDescent="0.25">
      <c r="A1562">
        <v>1558</v>
      </c>
      <c r="B1562">
        <f t="shared" si="147"/>
        <v>0</v>
      </c>
      <c r="C1562" s="5">
        <f t="shared" si="144"/>
        <v>0</v>
      </c>
      <c r="D1562" s="5">
        <f t="shared" si="149"/>
        <v>0</v>
      </c>
      <c r="E1562" s="4">
        <f t="shared" si="148"/>
        <v>0</v>
      </c>
      <c r="F1562" s="5">
        <f>IF(C1562=0,0,IF(I1561+G1562&lt;=Summary!$B$20,'Loan Sch - No Offset'!I1561+G1562,Summary!$B$20))</f>
        <v>0</v>
      </c>
      <c r="G1562" s="4">
        <f>IF(E1562&lt;=0,0,E1562*Summary!$B$7/Summary!$B$10)</f>
        <v>0</v>
      </c>
      <c r="H1562" s="5">
        <f t="shared" si="145"/>
        <v>0</v>
      </c>
      <c r="I1562" s="5">
        <f t="shared" si="146"/>
        <v>0</v>
      </c>
    </row>
    <row r="1563" spans="1:9" x14ac:dyDescent="0.25">
      <c r="A1563">
        <v>1559</v>
      </c>
      <c r="B1563">
        <f t="shared" si="147"/>
        <v>0</v>
      </c>
      <c r="C1563" s="5">
        <f t="shared" si="144"/>
        <v>0</v>
      </c>
      <c r="D1563" s="5">
        <f t="shared" si="149"/>
        <v>0</v>
      </c>
      <c r="E1563" s="4">
        <f t="shared" si="148"/>
        <v>0</v>
      </c>
      <c r="F1563" s="5">
        <f>IF(C1563=0,0,IF(I1562+G1563&lt;=Summary!$B$20,'Loan Sch - No Offset'!I1562+G1563,Summary!$B$20))</f>
        <v>0</v>
      </c>
      <c r="G1563" s="4">
        <f>IF(E1563&lt;=0,0,E1563*Summary!$B$7/Summary!$B$10)</f>
        <v>0</v>
      </c>
      <c r="H1563" s="5">
        <f t="shared" si="145"/>
        <v>0</v>
      </c>
      <c r="I1563" s="5">
        <f t="shared" si="146"/>
        <v>0</v>
      </c>
    </row>
    <row r="1564" spans="1:9" x14ac:dyDescent="0.25">
      <c r="A1564">
        <v>1560</v>
      </c>
      <c r="B1564">
        <f t="shared" si="147"/>
        <v>0</v>
      </c>
      <c r="C1564" s="5">
        <f t="shared" si="144"/>
        <v>0</v>
      </c>
      <c r="D1564" s="5">
        <f t="shared" si="149"/>
        <v>0</v>
      </c>
      <c r="E1564" s="4">
        <f t="shared" si="148"/>
        <v>0</v>
      </c>
      <c r="F1564" s="5">
        <f>IF(C1564=0,0,IF(I1563+G1564&lt;=Summary!$B$20,'Loan Sch - No Offset'!I1563+G1564,Summary!$B$20))</f>
        <v>0</v>
      </c>
      <c r="G1564" s="4">
        <f>IF(E1564&lt;=0,0,E1564*Summary!$B$7/Summary!$B$10)</f>
        <v>0</v>
      </c>
      <c r="H1564" s="5">
        <f t="shared" si="145"/>
        <v>0</v>
      </c>
      <c r="I1564" s="5">
        <f t="shared" si="146"/>
        <v>0</v>
      </c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36ACE-8CBB-42EE-96E5-BAADD9B623A3}">
  <sheetPr>
    <pageSetUpPr fitToPage="1"/>
  </sheetPr>
  <dimension ref="A1:J1564"/>
  <sheetViews>
    <sheetView topLeftCell="B1" workbookViewId="0">
      <selection activeCell="B2" sqref="B2"/>
    </sheetView>
  </sheetViews>
  <sheetFormatPr defaultRowHeight="15" x14ac:dyDescent="0.25"/>
  <cols>
    <col min="1" max="1" width="0" hidden="1" customWidth="1"/>
    <col min="2" max="2" width="12" customWidth="1"/>
    <col min="3" max="9" width="18.5703125" customWidth="1"/>
    <col min="10" max="10" width="18.5703125" hidden="1" customWidth="1"/>
  </cols>
  <sheetData>
    <row r="1" spans="1:10" x14ac:dyDescent="0.25">
      <c r="B1" s="7" t="s">
        <v>58</v>
      </c>
    </row>
    <row r="2" spans="1:10" x14ac:dyDescent="0.25">
      <c r="G2" s="6"/>
    </row>
    <row r="3" spans="1:10" hidden="1" x14ac:dyDescent="0.25">
      <c r="A3">
        <f>Summary!B11</f>
        <v>1040</v>
      </c>
      <c r="B3">
        <f>MAX(B5:B1700)</f>
        <v>1039</v>
      </c>
      <c r="F3" s="5">
        <f>SUM(F5:F1564)</f>
        <v>652126.03252160922</v>
      </c>
      <c r="G3" s="5">
        <f>SUM(G5:G1564)</f>
        <v>202126.03252161498</v>
      </c>
    </row>
    <row r="4" spans="1:10" ht="45" x14ac:dyDescent="0.25">
      <c r="B4" s="1" t="s">
        <v>7</v>
      </c>
      <c r="C4" s="2" t="s">
        <v>8</v>
      </c>
      <c r="D4" s="2" t="s">
        <v>6</v>
      </c>
      <c r="E4" s="2" t="s">
        <v>22</v>
      </c>
      <c r="F4" s="2" t="s">
        <v>9</v>
      </c>
      <c r="G4" s="2" t="s">
        <v>10</v>
      </c>
      <c r="H4" s="2" t="s">
        <v>11</v>
      </c>
      <c r="I4" s="2" t="s">
        <v>12</v>
      </c>
      <c r="J4" s="3" t="s">
        <v>13</v>
      </c>
    </row>
    <row r="5" spans="1:10" x14ac:dyDescent="0.25">
      <c r="A5">
        <v>1</v>
      </c>
      <c r="B5">
        <f>IF(C5=0,0,A5)</f>
        <v>1</v>
      </c>
      <c r="C5" s="4">
        <f>Summary!B6</f>
        <v>450000</v>
      </c>
      <c r="D5" s="4">
        <f>Summary!$B$15</f>
        <v>1000</v>
      </c>
      <c r="E5" s="4">
        <f>C5-D5</f>
        <v>449000</v>
      </c>
      <c r="F5" s="5">
        <f>IF(C5=0,0,Summary!$C$20)</f>
        <v>628.21560806781815</v>
      </c>
      <c r="G5" s="4">
        <f>IF(E5&lt;=0,0,E5*Summary!$B$7/Summary!$B$10)</f>
        <v>344.52115384615382</v>
      </c>
      <c r="H5" s="5">
        <f>F5-G5</f>
        <v>283.69445422166433</v>
      </c>
      <c r="I5" s="5">
        <f>IF(ROUND(C5-H5,0)=0,0,C5-H5)</f>
        <v>449716.30554577836</v>
      </c>
    </row>
    <row r="6" spans="1:10" x14ac:dyDescent="0.25">
      <c r="A6">
        <v>2</v>
      </c>
      <c r="B6">
        <f t="shared" ref="B6:B69" si="0">IF(C6=0,0,A6)</f>
        <v>2</v>
      </c>
      <c r="C6" s="5">
        <f>I5</f>
        <v>449716.30554577836</v>
      </c>
      <c r="D6" s="5">
        <f>IF(C6=0,0,D5)</f>
        <v>1000</v>
      </c>
      <c r="E6" s="4">
        <f t="shared" ref="E6:E69" si="1">C6-D6</f>
        <v>448716.30554577836</v>
      </c>
      <c r="F6" s="5">
        <f>IF(C6=0,0,IF(I5+G6&lt;=Summary!$C$20,'Loan Sch - With Offset'!I5+G6,Summary!$C$20))</f>
        <v>628.21560806781815</v>
      </c>
      <c r="G6" s="4">
        <f>IF(E6&lt;=0,0,E6*Summary!$B$7/Summary!$B$10)</f>
        <v>344.3034729091645</v>
      </c>
      <c r="H6" s="5">
        <f>F6-G6</f>
        <v>283.91213515865365</v>
      </c>
      <c r="I6" s="5">
        <f>IF(ROUND(C6-H6,0)=0,0,C6-H6)</f>
        <v>449432.3934106197</v>
      </c>
    </row>
    <row r="7" spans="1:10" x14ac:dyDescent="0.25">
      <c r="A7">
        <v>3</v>
      </c>
      <c r="B7">
        <f t="shared" si="0"/>
        <v>3</v>
      </c>
      <c r="C7" s="5">
        <f t="shared" ref="C7:C70" si="2">I6</f>
        <v>449432.3934106197</v>
      </c>
      <c r="D7" s="5">
        <f t="shared" ref="D7:D70" si="3">IF(C7=0,0,D6)</f>
        <v>1000</v>
      </c>
      <c r="E7" s="4">
        <f t="shared" si="1"/>
        <v>448432.3934106197</v>
      </c>
      <c r="F7" s="5">
        <f>IF(C7=0,0,IF(I6+G7&lt;=Summary!$C$20,'Loan Sch - With Offset'!I6+G7,Summary!$C$20))</f>
        <v>628.21560806781815</v>
      </c>
      <c r="G7" s="4">
        <f>IF(E7&lt;=0,0,E7*Summary!$B$7/Summary!$B$10)</f>
        <v>344.08562494391782</v>
      </c>
      <c r="H7" s="5">
        <f t="shared" ref="H7:H70" si="4">F7-G7</f>
        <v>284.12998312390033</v>
      </c>
      <c r="I7" s="5">
        <f t="shared" ref="I7:I70" si="5">IF(ROUND(C7-H7,0)=0,0,C7-H7)</f>
        <v>449148.26342749578</v>
      </c>
    </row>
    <row r="8" spans="1:10" x14ac:dyDescent="0.25">
      <c r="A8">
        <v>4</v>
      </c>
      <c r="B8">
        <f t="shared" si="0"/>
        <v>4</v>
      </c>
      <c r="C8" s="5">
        <f t="shared" si="2"/>
        <v>449148.26342749578</v>
      </c>
      <c r="D8" s="5">
        <f t="shared" si="3"/>
        <v>1000</v>
      </c>
      <c r="E8" s="4">
        <f t="shared" si="1"/>
        <v>448148.26342749578</v>
      </c>
      <c r="F8" s="5">
        <f>IF(C8=0,0,IF(I7+G8&lt;=Summary!$C$20,'Loan Sch - With Offset'!I7+G8,Summary!$C$20))</f>
        <v>628.21560806781815</v>
      </c>
      <c r="G8" s="4">
        <f>IF(E8&lt;=0,0,E8*Summary!$B$7/Summary!$B$10)</f>
        <v>343.86760982225155</v>
      </c>
      <c r="H8" s="5">
        <f t="shared" si="4"/>
        <v>284.3479982455666</v>
      </c>
      <c r="I8" s="5">
        <f t="shared" si="5"/>
        <v>448863.91542925022</v>
      </c>
    </row>
    <row r="9" spans="1:10" x14ac:dyDescent="0.25">
      <c r="A9">
        <v>5</v>
      </c>
      <c r="B9">
        <f t="shared" si="0"/>
        <v>5</v>
      </c>
      <c r="C9" s="5">
        <f t="shared" si="2"/>
        <v>448863.91542925022</v>
      </c>
      <c r="D9" s="5">
        <f t="shared" si="3"/>
        <v>1000</v>
      </c>
      <c r="E9" s="4">
        <f t="shared" si="1"/>
        <v>447863.91542925022</v>
      </c>
      <c r="F9" s="5">
        <f>IF(C9=0,0,IF(I8+G9&lt;=Summary!$C$20,'Loan Sch - With Offset'!I8+G9,Summary!$C$20))</f>
        <v>628.21560806781815</v>
      </c>
      <c r="G9" s="4">
        <f>IF(E9&lt;=0,0,E9*Summary!$B$7/Summary!$B$10)</f>
        <v>343.64942741590545</v>
      </c>
      <c r="H9" s="5">
        <f t="shared" si="4"/>
        <v>284.5661806519127</v>
      </c>
      <c r="I9" s="5">
        <f t="shared" si="5"/>
        <v>448579.34924859833</v>
      </c>
    </row>
    <row r="10" spans="1:10" x14ac:dyDescent="0.25">
      <c r="A10">
        <v>6</v>
      </c>
      <c r="B10">
        <f t="shared" si="0"/>
        <v>6</v>
      </c>
      <c r="C10" s="5">
        <f t="shared" si="2"/>
        <v>448579.34924859833</v>
      </c>
      <c r="D10" s="5">
        <f t="shared" si="3"/>
        <v>1000</v>
      </c>
      <c r="E10" s="4">
        <f t="shared" si="1"/>
        <v>447579.34924859833</v>
      </c>
      <c r="F10" s="5">
        <f>IF(C10=0,0,IF(I9+G10&lt;=Summary!$C$20,'Loan Sch - With Offset'!I9+G10,Summary!$C$20))</f>
        <v>628.21560806781815</v>
      </c>
      <c r="G10" s="4">
        <f>IF(E10&lt;=0,0,E10*Summary!$B$7/Summary!$B$10)</f>
        <v>343.43107759652059</v>
      </c>
      <c r="H10" s="5">
        <f t="shared" si="4"/>
        <v>284.78453047129756</v>
      </c>
      <c r="I10" s="5">
        <f t="shared" si="5"/>
        <v>448294.56471812702</v>
      </c>
    </row>
    <row r="11" spans="1:10" x14ac:dyDescent="0.25">
      <c r="A11">
        <v>7</v>
      </c>
      <c r="B11">
        <f t="shared" si="0"/>
        <v>7</v>
      </c>
      <c r="C11" s="5">
        <f t="shared" si="2"/>
        <v>448294.56471812702</v>
      </c>
      <c r="D11" s="5">
        <f t="shared" si="3"/>
        <v>1000</v>
      </c>
      <c r="E11" s="4">
        <f t="shared" si="1"/>
        <v>447294.56471812702</v>
      </c>
      <c r="F11" s="5">
        <f>IF(C11=0,0,IF(I10+G11&lt;=Summary!$C$20,'Loan Sch - With Offset'!I10+G11,Summary!$C$20))</f>
        <v>628.21560806781815</v>
      </c>
      <c r="G11" s="4">
        <f>IF(E11&lt;=0,0,E11*Summary!$B$7/Summary!$B$10)</f>
        <v>343.21256023563973</v>
      </c>
      <c r="H11" s="5">
        <f t="shared" si="4"/>
        <v>285.00304783217842</v>
      </c>
      <c r="I11" s="5">
        <f t="shared" si="5"/>
        <v>448009.56167029485</v>
      </c>
    </row>
    <row r="12" spans="1:10" x14ac:dyDescent="0.25">
      <c r="A12">
        <v>8</v>
      </c>
      <c r="B12">
        <f t="shared" si="0"/>
        <v>8</v>
      </c>
      <c r="C12" s="5">
        <f t="shared" si="2"/>
        <v>448009.56167029485</v>
      </c>
      <c r="D12" s="5">
        <f t="shared" si="3"/>
        <v>1000</v>
      </c>
      <c r="E12" s="4">
        <f t="shared" si="1"/>
        <v>447009.56167029485</v>
      </c>
      <c r="F12" s="5">
        <f>IF(C12=0,0,IF(I11+G12&lt;=Summary!$C$20,'Loan Sch - With Offset'!I11+G12,Summary!$C$20))</f>
        <v>628.21560806781815</v>
      </c>
      <c r="G12" s="4">
        <f>IF(E12&lt;=0,0,E12*Summary!$B$7/Summary!$B$10)</f>
        <v>342.99387520470702</v>
      </c>
      <c r="H12" s="5">
        <f t="shared" si="4"/>
        <v>285.22173286311113</v>
      </c>
      <c r="I12" s="5">
        <f t="shared" si="5"/>
        <v>447724.33993743174</v>
      </c>
    </row>
    <row r="13" spans="1:10" x14ac:dyDescent="0.25">
      <c r="A13">
        <v>9</v>
      </c>
      <c r="B13">
        <f t="shared" si="0"/>
        <v>9</v>
      </c>
      <c r="C13" s="5">
        <f t="shared" si="2"/>
        <v>447724.33993743174</v>
      </c>
      <c r="D13" s="5">
        <f t="shared" si="3"/>
        <v>1000</v>
      </c>
      <c r="E13" s="4">
        <f t="shared" si="1"/>
        <v>446724.33993743174</v>
      </c>
      <c r="F13" s="5">
        <f>IF(C13=0,0,IF(I12+G13&lt;=Summary!$C$20,'Loan Sch - With Offset'!I12+G13,Summary!$C$20))</f>
        <v>628.21560806781815</v>
      </c>
      <c r="G13" s="4">
        <f>IF(E13&lt;=0,0,E13*Summary!$B$7/Summary!$B$10)</f>
        <v>342.77502237506781</v>
      </c>
      <c r="H13" s="5">
        <f t="shared" si="4"/>
        <v>285.44058569275035</v>
      </c>
      <c r="I13" s="5">
        <f t="shared" si="5"/>
        <v>447438.89935173898</v>
      </c>
    </row>
    <row r="14" spans="1:10" x14ac:dyDescent="0.25">
      <c r="A14">
        <v>10</v>
      </c>
      <c r="B14">
        <f t="shared" si="0"/>
        <v>10</v>
      </c>
      <c r="C14" s="5">
        <f t="shared" si="2"/>
        <v>447438.89935173898</v>
      </c>
      <c r="D14" s="5">
        <f t="shared" si="3"/>
        <v>1000</v>
      </c>
      <c r="E14" s="4">
        <f t="shared" si="1"/>
        <v>446438.89935173898</v>
      </c>
      <c r="F14" s="5">
        <f>IF(C14=0,0,IF(I13+G14&lt;=Summary!$C$20,'Loan Sch - With Offset'!I13+G14,Summary!$C$20))</f>
        <v>628.21560806781815</v>
      </c>
      <c r="G14" s="4">
        <f>IF(E14&lt;=0,0,E14*Summary!$B$7/Summary!$B$10)</f>
        <v>342.55600161796889</v>
      </c>
      <c r="H14" s="5">
        <f t="shared" si="4"/>
        <v>285.65960644984926</v>
      </c>
      <c r="I14" s="5">
        <f t="shared" si="5"/>
        <v>447153.23974528915</v>
      </c>
    </row>
    <row r="15" spans="1:10" x14ac:dyDescent="0.25">
      <c r="A15">
        <v>11</v>
      </c>
      <c r="B15">
        <f t="shared" si="0"/>
        <v>11</v>
      </c>
      <c r="C15" s="5">
        <f t="shared" si="2"/>
        <v>447153.23974528915</v>
      </c>
      <c r="D15" s="5">
        <f t="shared" si="3"/>
        <v>1000</v>
      </c>
      <c r="E15" s="4">
        <f t="shared" si="1"/>
        <v>446153.23974528915</v>
      </c>
      <c r="F15" s="5">
        <f>IF(C15=0,0,IF(I14+G15&lt;=Summary!$C$20,'Loan Sch - With Offset'!I14+G15,Summary!$C$20))</f>
        <v>628.21560806781815</v>
      </c>
      <c r="G15" s="4">
        <f>IF(E15&lt;=0,0,E15*Summary!$B$7/Summary!$B$10)</f>
        <v>342.33681280455835</v>
      </c>
      <c r="H15" s="5">
        <f t="shared" si="4"/>
        <v>285.8787952632598</v>
      </c>
      <c r="I15" s="5">
        <f t="shared" si="5"/>
        <v>446867.3609500259</v>
      </c>
    </row>
    <row r="16" spans="1:10" x14ac:dyDescent="0.25">
      <c r="A16">
        <v>12</v>
      </c>
      <c r="B16">
        <f t="shared" si="0"/>
        <v>12</v>
      </c>
      <c r="C16" s="5">
        <f t="shared" si="2"/>
        <v>446867.3609500259</v>
      </c>
      <c r="D16" s="5">
        <f t="shared" si="3"/>
        <v>1000</v>
      </c>
      <c r="E16" s="4">
        <f t="shared" si="1"/>
        <v>445867.3609500259</v>
      </c>
      <c r="F16" s="5">
        <f>IF(C16=0,0,IF(I15+G16&lt;=Summary!$C$20,'Loan Sch - With Offset'!I15+G16,Summary!$C$20))</f>
        <v>628.21560806781815</v>
      </c>
      <c r="G16" s="4">
        <f>IF(E16&lt;=0,0,E16*Summary!$B$7/Summary!$B$10)</f>
        <v>342.11745580588524</v>
      </c>
      <c r="H16" s="5">
        <f t="shared" si="4"/>
        <v>286.09815226193291</v>
      </c>
      <c r="I16" s="5">
        <f t="shared" si="5"/>
        <v>446581.26279776398</v>
      </c>
    </row>
    <row r="17" spans="1:9" x14ac:dyDescent="0.25">
      <c r="A17">
        <v>13</v>
      </c>
      <c r="B17">
        <f t="shared" si="0"/>
        <v>13</v>
      </c>
      <c r="C17" s="5">
        <f t="shared" si="2"/>
        <v>446581.26279776398</v>
      </c>
      <c r="D17" s="5">
        <f t="shared" si="3"/>
        <v>1000</v>
      </c>
      <c r="E17" s="4">
        <f t="shared" si="1"/>
        <v>445581.26279776398</v>
      </c>
      <c r="F17" s="5">
        <f>IF(C17=0,0,IF(I16+G17&lt;=Summary!$C$20,'Loan Sch - With Offset'!I16+G17,Summary!$C$20))</f>
        <v>628.21560806781815</v>
      </c>
      <c r="G17" s="4">
        <f>IF(E17&lt;=0,0,E17*Summary!$B$7/Summary!$B$10)</f>
        <v>341.8979304928996</v>
      </c>
      <c r="H17" s="5">
        <f t="shared" si="4"/>
        <v>286.31767757491855</v>
      </c>
      <c r="I17" s="5">
        <f t="shared" si="5"/>
        <v>446294.94512018905</v>
      </c>
    </row>
    <row r="18" spans="1:9" x14ac:dyDescent="0.25">
      <c r="A18">
        <v>14</v>
      </c>
      <c r="B18">
        <f t="shared" si="0"/>
        <v>14</v>
      </c>
      <c r="C18" s="5">
        <f t="shared" si="2"/>
        <v>446294.94512018905</v>
      </c>
      <c r="D18" s="5">
        <f t="shared" si="3"/>
        <v>1000</v>
      </c>
      <c r="E18" s="4">
        <f t="shared" si="1"/>
        <v>445294.94512018905</v>
      </c>
      <c r="F18" s="5">
        <f>IF(C18=0,0,IF(I17+G18&lt;=Summary!$C$20,'Loan Sch - With Offset'!I17+G18,Summary!$C$20))</f>
        <v>628.21560806781815</v>
      </c>
      <c r="G18" s="4">
        <f>IF(E18&lt;=0,0,E18*Summary!$B$7/Summary!$B$10)</f>
        <v>341.67823673645273</v>
      </c>
      <c r="H18" s="5">
        <f t="shared" si="4"/>
        <v>286.53737133136542</v>
      </c>
      <c r="I18" s="5">
        <f t="shared" si="5"/>
        <v>446008.40774885769</v>
      </c>
    </row>
    <row r="19" spans="1:9" x14ac:dyDescent="0.25">
      <c r="A19">
        <v>15</v>
      </c>
      <c r="B19">
        <f t="shared" si="0"/>
        <v>15</v>
      </c>
      <c r="C19" s="5">
        <f t="shared" si="2"/>
        <v>446008.40774885769</v>
      </c>
      <c r="D19" s="5">
        <f t="shared" si="3"/>
        <v>1000</v>
      </c>
      <c r="E19" s="4">
        <f t="shared" si="1"/>
        <v>445008.40774885769</v>
      </c>
      <c r="F19" s="5">
        <f>IF(C19=0,0,IF(I18+G19&lt;=Summary!$C$20,'Loan Sch - With Offset'!I18+G19,Summary!$C$20))</f>
        <v>628.21560806781815</v>
      </c>
      <c r="G19" s="4">
        <f>IF(E19&lt;=0,0,E19*Summary!$B$7/Summary!$B$10)</f>
        <v>341.4583744072965</v>
      </c>
      <c r="H19" s="5">
        <f t="shared" si="4"/>
        <v>286.75723366052165</v>
      </c>
      <c r="I19" s="5">
        <f t="shared" si="5"/>
        <v>445721.65051519719</v>
      </c>
    </row>
    <row r="20" spans="1:9" x14ac:dyDescent="0.25">
      <c r="A20">
        <v>16</v>
      </c>
      <c r="B20">
        <f t="shared" si="0"/>
        <v>16</v>
      </c>
      <c r="C20" s="5">
        <f t="shared" si="2"/>
        <v>445721.65051519719</v>
      </c>
      <c r="D20" s="5">
        <f t="shared" si="3"/>
        <v>1000</v>
      </c>
      <c r="E20" s="4">
        <f t="shared" si="1"/>
        <v>444721.65051519719</v>
      </c>
      <c r="F20" s="5">
        <f>IF(C20=0,0,IF(I19+G20&lt;=Summary!$C$20,'Loan Sch - With Offset'!I19+G20,Summary!$C$20))</f>
        <v>628.21560806781815</v>
      </c>
      <c r="G20" s="4">
        <f>IF(E20&lt;=0,0,E20*Summary!$B$7/Summary!$B$10)</f>
        <v>341.23834337608395</v>
      </c>
      <c r="H20" s="5">
        <f t="shared" si="4"/>
        <v>286.97726469173421</v>
      </c>
      <c r="I20" s="5">
        <f t="shared" si="5"/>
        <v>445434.67325050547</v>
      </c>
    </row>
    <row r="21" spans="1:9" x14ac:dyDescent="0.25">
      <c r="A21">
        <v>17</v>
      </c>
      <c r="B21">
        <f t="shared" si="0"/>
        <v>17</v>
      </c>
      <c r="C21" s="5">
        <f t="shared" si="2"/>
        <v>445434.67325050547</v>
      </c>
      <c r="D21" s="5">
        <f t="shared" si="3"/>
        <v>1000</v>
      </c>
      <c r="E21" s="4">
        <f t="shared" si="1"/>
        <v>444434.67325050547</v>
      </c>
      <c r="F21" s="5">
        <f>IF(C21=0,0,IF(I20+G21&lt;=Summary!$C$20,'Loan Sch - With Offset'!I20+G21,Summary!$C$20))</f>
        <v>628.21560806781815</v>
      </c>
      <c r="G21" s="4">
        <f>IF(E21&lt;=0,0,E21*Summary!$B$7/Summary!$B$10)</f>
        <v>341.01814351336856</v>
      </c>
      <c r="H21" s="5">
        <f t="shared" si="4"/>
        <v>287.1974645544496</v>
      </c>
      <c r="I21" s="5">
        <f t="shared" si="5"/>
        <v>445147.47578595101</v>
      </c>
    </row>
    <row r="22" spans="1:9" x14ac:dyDescent="0.25">
      <c r="A22">
        <v>18</v>
      </c>
      <c r="B22">
        <f t="shared" si="0"/>
        <v>18</v>
      </c>
      <c r="C22" s="5">
        <f t="shared" si="2"/>
        <v>445147.47578595101</v>
      </c>
      <c r="D22" s="5">
        <f t="shared" si="3"/>
        <v>1000</v>
      </c>
      <c r="E22" s="4">
        <f t="shared" si="1"/>
        <v>444147.47578595101</v>
      </c>
      <c r="F22" s="5">
        <f>IF(C22=0,0,IF(I21+G22&lt;=Summary!$C$20,'Loan Sch - With Offset'!I21+G22,Summary!$C$20))</f>
        <v>628.21560806781815</v>
      </c>
      <c r="G22" s="4">
        <f>IF(E22&lt;=0,0,E22*Summary!$B$7/Summary!$B$10)</f>
        <v>340.79777468960469</v>
      </c>
      <c r="H22" s="5">
        <f t="shared" si="4"/>
        <v>287.41783337821346</v>
      </c>
      <c r="I22" s="5">
        <f t="shared" si="5"/>
        <v>444860.05795257282</v>
      </c>
    </row>
    <row r="23" spans="1:9" x14ac:dyDescent="0.25">
      <c r="A23">
        <v>19</v>
      </c>
      <c r="B23">
        <f t="shared" si="0"/>
        <v>19</v>
      </c>
      <c r="C23" s="5">
        <f t="shared" si="2"/>
        <v>444860.05795257282</v>
      </c>
      <c r="D23" s="5">
        <f t="shared" si="3"/>
        <v>1000</v>
      </c>
      <c r="E23" s="4">
        <f t="shared" si="1"/>
        <v>443860.05795257282</v>
      </c>
      <c r="F23" s="5">
        <f>IF(C23=0,0,IF(I22+G23&lt;=Summary!$C$20,'Loan Sch - With Offset'!I22+G23,Summary!$C$20))</f>
        <v>628.21560806781815</v>
      </c>
      <c r="G23" s="4">
        <f>IF(E23&lt;=0,0,E23*Summary!$B$7/Summary!$B$10)</f>
        <v>340.57723677514724</v>
      </c>
      <c r="H23" s="5">
        <f t="shared" si="4"/>
        <v>287.63837129267091</v>
      </c>
      <c r="I23" s="5">
        <f t="shared" si="5"/>
        <v>444572.41958128015</v>
      </c>
    </row>
    <row r="24" spans="1:9" x14ac:dyDescent="0.25">
      <c r="A24">
        <v>20</v>
      </c>
      <c r="B24">
        <f t="shared" si="0"/>
        <v>20</v>
      </c>
      <c r="C24" s="5">
        <f t="shared" si="2"/>
        <v>444572.41958128015</v>
      </c>
      <c r="D24" s="5">
        <f t="shared" si="3"/>
        <v>1000</v>
      </c>
      <c r="E24" s="4">
        <f t="shared" si="1"/>
        <v>443572.41958128015</v>
      </c>
      <c r="F24" s="5">
        <f>IF(C24=0,0,IF(I23+G24&lt;=Summary!$C$20,'Loan Sch - With Offset'!I23+G24,Summary!$C$20))</f>
        <v>628.21560806781815</v>
      </c>
      <c r="G24" s="4">
        <f>IF(E24&lt;=0,0,E24*Summary!$B$7/Summary!$B$10)</f>
        <v>340.35652964025149</v>
      </c>
      <c r="H24" s="5">
        <f t="shared" si="4"/>
        <v>287.85907842756666</v>
      </c>
      <c r="I24" s="5">
        <f t="shared" si="5"/>
        <v>444284.5605028526</v>
      </c>
    </row>
    <row r="25" spans="1:9" x14ac:dyDescent="0.25">
      <c r="A25">
        <v>21</v>
      </c>
      <c r="B25">
        <f t="shared" si="0"/>
        <v>21</v>
      </c>
      <c r="C25" s="5">
        <f t="shared" si="2"/>
        <v>444284.5605028526</v>
      </c>
      <c r="D25" s="5">
        <f t="shared" si="3"/>
        <v>1000</v>
      </c>
      <c r="E25" s="4">
        <f t="shared" si="1"/>
        <v>443284.5605028526</v>
      </c>
      <c r="F25" s="5">
        <f>IF(C25=0,0,IF(I24+G25&lt;=Summary!$C$20,'Loan Sch - With Offset'!I24+G25,Summary!$C$20))</f>
        <v>628.21560806781815</v>
      </c>
      <c r="G25" s="4">
        <f>IF(E25&lt;=0,0,E25*Summary!$B$7/Summary!$B$10)</f>
        <v>340.13565315507338</v>
      </c>
      <c r="H25" s="5">
        <f t="shared" si="4"/>
        <v>288.07995491274477</v>
      </c>
      <c r="I25" s="5">
        <f t="shared" si="5"/>
        <v>443996.48054793983</v>
      </c>
    </row>
    <row r="26" spans="1:9" x14ac:dyDescent="0.25">
      <c r="A26">
        <v>22</v>
      </c>
      <c r="B26">
        <f t="shared" si="0"/>
        <v>22</v>
      </c>
      <c r="C26" s="5">
        <f t="shared" si="2"/>
        <v>443996.48054793983</v>
      </c>
      <c r="D26" s="5">
        <f t="shared" si="3"/>
        <v>1000</v>
      </c>
      <c r="E26" s="4">
        <f t="shared" si="1"/>
        <v>442996.48054793983</v>
      </c>
      <c r="F26" s="5">
        <f>IF(C26=0,0,IF(I25+G26&lt;=Summary!$C$20,'Loan Sch - With Offset'!I25+G26,Summary!$C$20))</f>
        <v>628.21560806781815</v>
      </c>
      <c r="G26" s="4">
        <f>IF(E26&lt;=0,0,E26*Summary!$B$7/Summary!$B$10)</f>
        <v>339.91460718966925</v>
      </c>
      <c r="H26" s="5">
        <f t="shared" si="4"/>
        <v>288.3010008781489</v>
      </c>
      <c r="I26" s="5">
        <f t="shared" si="5"/>
        <v>443708.17954706168</v>
      </c>
    </row>
    <row r="27" spans="1:9" x14ac:dyDescent="0.25">
      <c r="A27">
        <v>23</v>
      </c>
      <c r="B27">
        <f t="shared" si="0"/>
        <v>23</v>
      </c>
      <c r="C27" s="5">
        <f t="shared" si="2"/>
        <v>443708.17954706168</v>
      </c>
      <c r="D27" s="5">
        <f t="shared" si="3"/>
        <v>1000</v>
      </c>
      <c r="E27" s="4">
        <f t="shared" si="1"/>
        <v>442708.17954706168</v>
      </c>
      <c r="F27" s="5">
        <f>IF(C27=0,0,IF(I26+G27&lt;=Summary!$C$20,'Loan Sch - With Offset'!I26+G27,Summary!$C$20))</f>
        <v>628.21560806781815</v>
      </c>
      <c r="G27" s="4">
        <f>IF(E27&lt;=0,0,E27*Summary!$B$7/Summary!$B$10)</f>
        <v>339.6933916139954</v>
      </c>
      <c r="H27" s="5">
        <f t="shared" si="4"/>
        <v>288.52221645382275</v>
      </c>
      <c r="I27" s="5">
        <f t="shared" si="5"/>
        <v>443419.65733060788</v>
      </c>
    </row>
    <row r="28" spans="1:9" x14ac:dyDescent="0.25">
      <c r="A28">
        <v>24</v>
      </c>
      <c r="B28">
        <f t="shared" si="0"/>
        <v>24</v>
      </c>
      <c r="C28" s="5">
        <f t="shared" si="2"/>
        <v>443419.65733060788</v>
      </c>
      <c r="D28" s="5">
        <f t="shared" si="3"/>
        <v>1000</v>
      </c>
      <c r="E28" s="4">
        <f t="shared" si="1"/>
        <v>442419.65733060788</v>
      </c>
      <c r="F28" s="5">
        <f>IF(C28=0,0,IF(I27+G28&lt;=Summary!$C$20,'Loan Sch - With Offset'!I27+G28,Summary!$C$20))</f>
        <v>628.21560806781815</v>
      </c>
      <c r="G28" s="4">
        <f>IF(E28&lt;=0,0,E28*Summary!$B$7/Summary!$B$10)</f>
        <v>339.47200629790871</v>
      </c>
      <c r="H28" s="5">
        <f t="shared" si="4"/>
        <v>288.74360176990945</v>
      </c>
      <c r="I28" s="5">
        <f t="shared" si="5"/>
        <v>443130.91372883797</v>
      </c>
    </row>
    <row r="29" spans="1:9" x14ac:dyDescent="0.25">
      <c r="A29">
        <v>25</v>
      </c>
      <c r="B29">
        <f t="shared" si="0"/>
        <v>25</v>
      </c>
      <c r="C29" s="5">
        <f t="shared" si="2"/>
        <v>443130.91372883797</v>
      </c>
      <c r="D29" s="5">
        <f t="shared" si="3"/>
        <v>1000</v>
      </c>
      <c r="E29" s="4">
        <f t="shared" si="1"/>
        <v>442130.91372883797</v>
      </c>
      <c r="F29" s="5">
        <f>IF(C29=0,0,IF(I28+G29&lt;=Summary!$C$20,'Loan Sch - With Offset'!I28+G29,Summary!$C$20))</f>
        <v>628.21560806781815</v>
      </c>
      <c r="G29" s="4">
        <f>IF(E29&lt;=0,0,E29*Summary!$B$7/Summary!$B$10)</f>
        <v>339.250451111166</v>
      </c>
      <c r="H29" s="5">
        <f t="shared" si="4"/>
        <v>288.96515695665215</v>
      </c>
      <c r="I29" s="5">
        <f t="shared" si="5"/>
        <v>442841.94857188134</v>
      </c>
    </row>
    <row r="30" spans="1:9" x14ac:dyDescent="0.25">
      <c r="A30">
        <v>26</v>
      </c>
      <c r="B30">
        <f t="shared" si="0"/>
        <v>26</v>
      </c>
      <c r="C30" s="5">
        <f t="shared" si="2"/>
        <v>442841.94857188134</v>
      </c>
      <c r="D30" s="5">
        <f t="shared" si="3"/>
        <v>1000</v>
      </c>
      <c r="E30" s="4">
        <f t="shared" si="1"/>
        <v>441841.94857188134</v>
      </c>
      <c r="F30" s="5">
        <f>IF(C30=0,0,IF(I29+G30&lt;=Summary!$C$20,'Loan Sch - With Offset'!I29+G30,Summary!$C$20))</f>
        <v>628.21560806781815</v>
      </c>
      <c r="G30" s="4">
        <f>IF(E30&lt;=0,0,E30*Summary!$B$7/Summary!$B$10)</f>
        <v>339.0287259234243</v>
      </c>
      <c r="H30" s="5">
        <f t="shared" si="4"/>
        <v>289.18688214439385</v>
      </c>
      <c r="I30" s="5">
        <f t="shared" si="5"/>
        <v>442552.76168973692</v>
      </c>
    </row>
    <row r="31" spans="1:9" x14ac:dyDescent="0.25">
      <c r="A31">
        <v>27</v>
      </c>
      <c r="B31">
        <f t="shared" si="0"/>
        <v>27</v>
      </c>
      <c r="C31" s="5">
        <f t="shared" si="2"/>
        <v>442552.76168973692</v>
      </c>
      <c r="D31" s="5">
        <f t="shared" si="3"/>
        <v>1000</v>
      </c>
      <c r="E31" s="4">
        <f t="shared" si="1"/>
        <v>441552.76168973692</v>
      </c>
      <c r="F31" s="5">
        <f>IF(C31=0,0,IF(I30+G31&lt;=Summary!$C$20,'Loan Sch - With Offset'!I30+G31,Summary!$C$20))</f>
        <v>628.21560806781815</v>
      </c>
      <c r="G31" s="4">
        <f>IF(E31&lt;=0,0,E31*Summary!$B$7/Summary!$B$10)</f>
        <v>338.80683060424042</v>
      </c>
      <c r="H31" s="5">
        <f t="shared" si="4"/>
        <v>289.40877746357774</v>
      </c>
      <c r="I31" s="5">
        <f t="shared" si="5"/>
        <v>442263.35291227332</v>
      </c>
    </row>
    <row r="32" spans="1:9" x14ac:dyDescent="0.25">
      <c r="A32">
        <v>28</v>
      </c>
      <c r="B32">
        <f t="shared" si="0"/>
        <v>28</v>
      </c>
      <c r="C32" s="5">
        <f t="shared" si="2"/>
        <v>442263.35291227332</v>
      </c>
      <c r="D32" s="5">
        <f t="shared" si="3"/>
        <v>1000</v>
      </c>
      <c r="E32" s="4">
        <f t="shared" si="1"/>
        <v>441263.35291227332</v>
      </c>
      <c r="F32" s="5">
        <f>IF(C32=0,0,IF(I31+G32&lt;=Summary!$C$20,'Loan Sch - With Offset'!I31+G32,Summary!$C$20))</f>
        <v>628.21560806781815</v>
      </c>
      <c r="G32" s="4">
        <f>IF(E32&lt;=0,0,E32*Summary!$B$7/Summary!$B$10)</f>
        <v>338.58476502307127</v>
      </c>
      <c r="H32" s="5">
        <f t="shared" si="4"/>
        <v>289.63084304474688</v>
      </c>
      <c r="I32" s="5">
        <f t="shared" si="5"/>
        <v>441973.72206922859</v>
      </c>
    </row>
    <row r="33" spans="1:9" x14ac:dyDescent="0.25">
      <c r="A33">
        <v>29</v>
      </c>
      <c r="B33">
        <f t="shared" si="0"/>
        <v>29</v>
      </c>
      <c r="C33" s="5">
        <f t="shared" si="2"/>
        <v>441973.72206922859</v>
      </c>
      <c r="D33" s="5">
        <f t="shared" si="3"/>
        <v>1000</v>
      </c>
      <c r="E33" s="4">
        <f t="shared" si="1"/>
        <v>440973.72206922859</v>
      </c>
      <c r="F33" s="5">
        <f>IF(C33=0,0,IF(I32+G33&lt;=Summary!$C$20,'Loan Sch - With Offset'!I32+G33,Summary!$C$20))</f>
        <v>628.21560806781815</v>
      </c>
      <c r="G33" s="4">
        <f>IF(E33&lt;=0,0,E33*Summary!$B$7/Summary!$B$10)</f>
        <v>338.36252904927346</v>
      </c>
      <c r="H33" s="5">
        <f t="shared" si="4"/>
        <v>289.85307901854469</v>
      </c>
      <c r="I33" s="5">
        <f t="shared" si="5"/>
        <v>441683.86899021006</v>
      </c>
    </row>
    <row r="34" spans="1:9" x14ac:dyDescent="0.25">
      <c r="A34">
        <v>30</v>
      </c>
      <c r="B34">
        <f t="shared" si="0"/>
        <v>30</v>
      </c>
      <c r="C34" s="5">
        <f t="shared" si="2"/>
        <v>441683.86899021006</v>
      </c>
      <c r="D34" s="5">
        <f t="shared" si="3"/>
        <v>1000</v>
      </c>
      <c r="E34" s="4">
        <f t="shared" si="1"/>
        <v>440683.86899021006</v>
      </c>
      <c r="F34" s="5">
        <f>IF(C34=0,0,IF(I33+G34&lt;=Summary!$C$20,'Loan Sch - With Offset'!I33+G34,Summary!$C$20))</f>
        <v>628.21560806781815</v>
      </c>
      <c r="G34" s="4">
        <f>IF(E34&lt;=0,0,E34*Summary!$B$7/Summary!$B$10)</f>
        <v>338.14012255210343</v>
      </c>
      <c r="H34" s="5">
        <f t="shared" si="4"/>
        <v>290.07548551571472</v>
      </c>
      <c r="I34" s="5">
        <f t="shared" si="5"/>
        <v>441393.79350469436</v>
      </c>
    </row>
    <row r="35" spans="1:9" x14ac:dyDescent="0.25">
      <c r="A35">
        <v>31</v>
      </c>
      <c r="B35">
        <f t="shared" si="0"/>
        <v>31</v>
      </c>
      <c r="C35" s="5">
        <f t="shared" si="2"/>
        <v>441393.79350469436</v>
      </c>
      <c r="D35" s="5">
        <f t="shared" si="3"/>
        <v>1000</v>
      </c>
      <c r="E35" s="4">
        <f t="shared" si="1"/>
        <v>440393.79350469436</v>
      </c>
      <c r="F35" s="5">
        <f>IF(C35=0,0,IF(I34+G35&lt;=Summary!$C$20,'Loan Sch - With Offset'!I34+G35,Summary!$C$20))</f>
        <v>628.21560806781815</v>
      </c>
      <c r="G35" s="4">
        <f>IF(E35&lt;=0,0,E35*Summary!$B$7/Summary!$B$10)</f>
        <v>337.91754540071736</v>
      </c>
      <c r="H35" s="5">
        <f t="shared" si="4"/>
        <v>290.29806266710079</v>
      </c>
      <c r="I35" s="5">
        <f t="shared" si="5"/>
        <v>441103.49544202728</v>
      </c>
    </row>
    <row r="36" spans="1:9" x14ac:dyDescent="0.25">
      <c r="A36">
        <v>32</v>
      </c>
      <c r="B36">
        <f t="shared" si="0"/>
        <v>32</v>
      </c>
      <c r="C36" s="5">
        <f t="shared" si="2"/>
        <v>441103.49544202728</v>
      </c>
      <c r="D36" s="5">
        <f t="shared" si="3"/>
        <v>1000</v>
      </c>
      <c r="E36" s="4">
        <f t="shared" si="1"/>
        <v>440103.49544202728</v>
      </c>
      <c r="F36" s="5">
        <f>IF(C36=0,0,IF(I35+G36&lt;=Summary!$C$20,'Loan Sch - With Offset'!I35+G36,Summary!$C$20))</f>
        <v>628.21560806781815</v>
      </c>
      <c r="G36" s="4">
        <f>IF(E36&lt;=0,0,E36*Summary!$B$7/Summary!$B$10)</f>
        <v>337.69479746417096</v>
      </c>
      <c r="H36" s="5">
        <f t="shared" si="4"/>
        <v>290.52081060364719</v>
      </c>
      <c r="I36" s="5">
        <f t="shared" si="5"/>
        <v>440812.97463142365</v>
      </c>
    </row>
    <row r="37" spans="1:9" x14ac:dyDescent="0.25">
      <c r="A37">
        <v>33</v>
      </c>
      <c r="B37">
        <f t="shared" si="0"/>
        <v>33</v>
      </c>
      <c r="C37" s="5">
        <f t="shared" si="2"/>
        <v>440812.97463142365</v>
      </c>
      <c r="D37" s="5">
        <f t="shared" si="3"/>
        <v>1000</v>
      </c>
      <c r="E37" s="4">
        <f t="shared" si="1"/>
        <v>439812.97463142365</v>
      </c>
      <c r="F37" s="5">
        <f>IF(C37=0,0,IF(I36+G37&lt;=Summary!$C$20,'Loan Sch - With Offset'!I36+G37,Summary!$C$20))</f>
        <v>628.21560806781815</v>
      </c>
      <c r="G37" s="4">
        <f>IF(E37&lt;=0,0,E37*Summary!$B$7/Summary!$B$10)</f>
        <v>337.4718786114193</v>
      </c>
      <c r="H37" s="5">
        <f t="shared" si="4"/>
        <v>290.74372945639885</v>
      </c>
      <c r="I37" s="5">
        <f t="shared" si="5"/>
        <v>440522.23090196727</v>
      </c>
    </row>
    <row r="38" spans="1:9" x14ac:dyDescent="0.25">
      <c r="A38">
        <v>34</v>
      </c>
      <c r="B38">
        <f t="shared" si="0"/>
        <v>34</v>
      </c>
      <c r="C38" s="5">
        <f t="shared" si="2"/>
        <v>440522.23090196727</v>
      </c>
      <c r="D38" s="5">
        <f t="shared" si="3"/>
        <v>1000</v>
      </c>
      <c r="E38" s="4">
        <f t="shared" si="1"/>
        <v>439522.23090196727</v>
      </c>
      <c r="F38" s="5">
        <f>IF(C38=0,0,IF(I37+G38&lt;=Summary!$C$20,'Loan Sch - With Offset'!I37+G38,Summary!$C$20))</f>
        <v>628.21560806781815</v>
      </c>
      <c r="G38" s="4">
        <f>IF(E38&lt;=0,0,E38*Summary!$B$7/Summary!$B$10)</f>
        <v>337.24878871131716</v>
      </c>
      <c r="H38" s="5">
        <f t="shared" si="4"/>
        <v>290.96681935650099</v>
      </c>
      <c r="I38" s="5">
        <f t="shared" si="5"/>
        <v>440231.26408261078</v>
      </c>
    </row>
    <row r="39" spans="1:9" x14ac:dyDescent="0.25">
      <c r="A39">
        <v>35</v>
      </c>
      <c r="B39">
        <f t="shared" si="0"/>
        <v>35</v>
      </c>
      <c r="C39" s="5">
        <f t="shared" si="2"/>
        <v>440231.26408261078</v>
      </c>
      <c r="D39" s="5">
        <f t="shared" si="3"/>
        <v>1000</v>
      </c>
      <c r="E39" s="4">
        <f t="shared" si="1"/>
        <v>439231.26408261078</v>
      </c>
      <c r="F39" s="5">
        <f>IF(C39=0,0,IF(I38+G39&lt;=Summary!$C$20,'Loan Sch - With Offset'!I38+G39,Summary!$C$20))</f>
        <v>628.21560806781815</v>
      </c>
      <c r="G39" s="4">
        <f>IF(E39&lt;=0,0,E39*Summary!$B$7/Summary!$B$10)</f>
        <v>337.0255276326186</v>
      </c>
      <c r="H39" s="5">
        <f t="shared" si="4"/>
        <v>291.19008043519955</v>
      </c>
      <c r="I39" s="5">
        <f t="shared" si="5"/>
        <v>439940.07400217559</v>
      </c>
    </row>
    <row r="40" spans="1:9" x14ac:dyDescent="0.25">
      <c r="A40">
        <v>36</v>
      </c>
      <c r="B40">
        <f t="shared" si="0"/>
        <v>36</v>
      </c>
      <c r="C40" s="5">
        <f t="shared" si="2"/>
        <v>439940.07400217559</v>
      </c>
      <c r="D40" s="5">
        <f t="shared" si="3"/>
        <v>1000</v>
      </c>
      <c r="E40" s="4">
        <f t="shared" si="1"/>
        <v>438940.07400217559</v>
      </c>
      <c r="F40" s="5">
        <f>IF(C40=0,0,IF(I39+G40&lt;=Summary!$C$20,'Loan Sch - With Offset'!I39+G40,Summary!$C$20))</f>
        <v>628.21560806781815</v>
      </c>
      <c r="G40" s="4">
        <f>IF(E40&lt;=0,0,E40*Summary!$B$7/Summary!$B$10)</f>
        <v>336.80209524397702</v>
      </c>
      <c r="H40" s="5">
        <f t="shared" si="4"/>
        <v>291.41351282384113</v>
      </c>
      <c r="I40" s="5">
        <f t="shared" si="5"/>
        <v>439648.66048935178</v>
      </c>
    </row>
    <row r="41" spans="1:9" x14ac:dyDescent="0.25">
      <c r="A41">
        <v>37</v>
      </c>
      <c r="B41">
        <f t="shared" si="0"/>
        <v>37</v>
      </c>
      <c r="C41" s="5">
        <f t="shared" si="2"/>
        <v>439648.66048935178</v>
      </c>
      <c r="D41" s="5">
        <f t="shared" si="3"/>
        <v>1000</v>
      </c>
      <c r="E41" s="4">
        <f t="shared" si="1"/>
        <v>438648.66048935178</v>
      </c>
      <c r="F41" s="5">
        <f>IF(C41=0,0,IF(I40+G41&lt;=Summary!$C$20,'Loan Sch - With Offset'!I40+G41,Summary!$C$20))</f>
        <v>628.21560806781815</v>
      </c>
      <c r="G41" s="4">
        <f>IF(E41&lt;=0,0,E41*Summary!$B$7/Summary!$B$10)</f>
        <v>336.5784914139449</v>
      </c>
      <c r="H41" s="5">
        <f t="shared" si="4"/>
        <v>291.63711665387325</v>
      </c>
      <c r="I41" s="5">
        <f t="shared" si="5"/>
        <v>439357.02337269793</v>
      </c>
    </row>
    <row r="42" spans="1:9" x14ac:dyDescent="0.25">
      <c r="A42">
        <v>38</v>
      </c>
      <c r="B42">
        <f t="shared" si="0"/>
        <v>38</v>
      </c>
      <c r="C42" s="5">
        <f t="shared" si="2"/>
        <v>439357.02337269793</v>
      </c>
      <c r="D42" s="5">
        <f t="shared" si="3"/>
        <v>1000</v>
      </c>
      <c r="E42" s="4">
        <f t="shared" si="1"/>
        <v>438357.02337269793</v>
      </c>
      <c r="F42" s="5">
        <f>IF(C42=0,0,IF(I41+G42&lt;=Summary!$C$20,'Loan Sch - With Offset'!I41+G42,Summary!$C$20))</f>
        <v>628.21560806781815</v>
      </c>
      <c r="G42" s="4">
        <f>IF(E42&lt;=0,0,E42*Summary!$B$7/Summary!$B$10)</f>
        <v>336.35471601097402</v>
      </c>
      <c r="H42" s="5">
        <f t="shared" si="4"/>
        <v>291.86089205684414</v>
      </c>
      <c r="I42" s="5">
        <f t="shared" si="5"/>
        <v>439065.1624806411</v>
      </c>
    </row>
    <row r="43" spans="1:9" x14ac:dyDescent="0.25">
      <c r="A43">
        <v>39</v>
      </c>
      <c r="B43">
        <f t="shared" si="0"/>
        <v>39</v>
      </c>
      <c r="C43" s="5">
        <f t="shared" si="2"/>
        <v>439065.1624806411</v>
      </c>
      <c r="D43" s="5">
        <f t="shared" si="3"/>
        <v>1000</v>
      </c>
      <c r="E43" s="4">
        <f t="shared" si="1"/>
        <v>438065.1624806411</v>
      </c>
      <c r="F43" s="5">
        <f>IF(C43=0,0,IF(I42+G43&lt;=Summary!$C$20,'Loan Sch - With Offset'!I42+G43,Summary!$C$20))</f>
        <v>628.21560806781815</v>
      </c>
      <c r="G43" s="4">
        <f>IF(E43&lt;=0,0,E43*Summary!$B$7/Summary!$B$10)</f>
        <v>336.130768903415</v>
      </c>
      <c r="H43" s="5">
        <f t="shared" si="4"/>
        <v>292.08483916440315</v>
      </c>
      <c r="I43" s="5">
        <f t="shared" si="5"/>
        <v>438773.0776414767</v>
      </c>
    </row>
    <row r="44" spans="1:9" x14ac:dyDescent="0.25">
      <c r="A44">
        <v>40</v>
      </c>
      <c r="B44">
        <f t="shared" si="0"/>
        <v>40</v>
      </c>
      <c r="C44" s="5">
        <f t="shared" si="2"/>
        <v>438773.0776414767</v>
      </c>
      <c r="D44" s="5">
        <f t="shared" si="3"/>
        <v>1000</v>
      </c>
      <c r="E44" s="4">
        <f t="shared" si="1"/>
        <v>437773.0776414767</v>
      </c>
      <c r="F44" s="5">
        <f>IF(C44=0,0,IF(I43+G44&lt;=Summary!$C$20,'Loan Sch - With Offset'!I43+G44,Summary!$C$20))</f>
        <v>628.21560806781815</v>
      </c>
      <c r="G44" s="4">
        <f>IF(E44&lt;=0,0,E44*Summary!$B$7/Summary!$B$10)</f>
        <v>335.90664995951767</v>
      </c>
      <c r="H44" s="5">
        <f t="shared" si="4"/>
        <v>292.30895810830049</v>
      </c>
      <c r="I44" s="5">
        <f t="shared" si="5"/>
        <v>438480.7686833684</v>
      </c>
    </row>
    <row r="45" spans="1:9" x14ac:dyDescent="0.25">
      <c r="A45">
        <v>41</v>
      </c>
      <c r="B45">
        <f t="shared" si="0"/>
        <v>41</v>
      </c>
      <c r="C45" s="5">
        <f t="shared" si="2"/>
        <v>438480.7686833684</v>
      </c>
      <c r="D45" s="5">
        <f t="shared" si="3"/>
        <v>1000</v>
      </c>
      <c r="E45" s="4">
        <f t="shared" si="1"/>
        <v>437480.7686833684</v>
      </c>
      <c r="F45" s="5">
        <f>IF(C45=0,0,IF(I44+G45&lt;=Summary!$C$20,'Loan Sch - With Offset'!I44+G45,Summary!$C$20))</f>
        <v>628.21560806781815</v>
      </c>
      <c r="G45" s="4">
        <f>IF(E45&lt;=0,0,E45*Summary!$B$7/Summary!$B$10)</f>
        <v>335.68235904743074</v>
      </c>
      <c r="H45" s="5">
        <f t="shared" si="4"/>
        <v>292.53324902038742</v>
      </c>
      <c r="I45" s="5">
        <f t="shared" si="5"/>
        <v>438188.235434348</v>
      </c>
    </row>
    <row r="46" spans="1:9" x14ac:dyDescent="0.25">
      <c r="A46">
        <v>42</v>
      </c>
      <c r="B46">
        <f t="shared" si="0"/>
        <v>42</v>
      </c>
      <c r="C46" s="5">
        <f t="shared" si="2"/>
        <v>438188.235434348</v>
      </c>
      <c r="D46" s="5">
        <f t="shared" si="3"/>
        <v>1000</v>
      </c>
      <c r="E46" s="4">
        <f t="shared" si="1"/>
        <v>437188.235434348</v>
      </c>
      <c r="F46" s="5">
        <f>IF(C46=0,0,IF(I45+G46&lt;=Summary!$C$20,'Loan Sch - With Offset'!I45+G46,Summary!$C$20))</f>
        <v>628.21560806781815</v>
      </c>
      <c r="G46" s="4">
        <f>IF(E46&lt;=0,0,E46*Summary!$B$7/Summary!$B$10)</f>
        <v>335.4578960352016</v>
      </c>
      <c r="H46" s="5">
        <f t="shared" si="4"/>
        <v>292.75771203261655</v>
      </c>
      <c r="I46" s="5">
        <f t="shared" si="5"/>
        <v>437895.47772231541</v>
      </c>
    </row>
    <row r="47" spans="1:9" x14ac:dyDescent="0.25">
      <c r="A47">
        <v>43</v>
      </c>
      <c r="B47">
        <f t="shared" si="0"/>
        <v>43</v>
      </c>
      <c r="C47" s="5">
        <f t="shared" si="2"/>
        <v>437895.47772231541</v>
      </c>
      <c r="D47" s="5">
        <f t="shared" si="3"/>
        <v>1000</v>
      </c>
      <c r="E47" s="4">
        <f t="shared" si="1"/>
        <v>436895.47772231541</v>
      </c>
      <c r="F47" s="5">
        <f>IF(C47=0,0,IF(I46+G47&lt;=Summary!$C$20,'Loan Sch - With Offset'!I46+G47,Summary!$C$20))</f>
        <v>628.21560806781815</v>
      </c>
      <c r="G47" s="4">
        <f>IF(E47&lt;=0,0,E47*Summary!$B$7/Summary!$B$10)</f>
        <v>335.23326079077657</v>
      </c>
      <c r="H47" s="5">
        <f t="shared" si="4"/>
        <v>292.98234727704158</v>
      </c>
      <c r="I47" s="5">
        <f t="shared" si="5"/>
        <v>437602.49537503836</v>
      </c>
    </row>
    <row r="48" spans="1:9" x14ac:dyDescent="0.25">
      <c r="A48">
        <v>44</v>
      </c>
      <c r="B48">
        <f t="shared" si="0"/>
        <v>44</v>
      </c>
      <c r="C48" s="5">
        <f t="shared" si="2"/>
        <v>437602.49537503836</v>
      </c>
      <c r="D48" s="5">
        <f t="shared" si="3"/>
        <v>1000</v>
      </c>
      <c r="E48" s="4">
        <f t="shared" si="1"/>
        <v>436602.49537503836</v>
      </c>
      <c r="F48" s="5">
        <f>IF(C48=0,0,IF(I47+G48&lt;=Summary!$C$20,'Loan Sch - With Offset'!I47+G48,Summary!$C$20))</f>
        <v>628.21560806781815</v>
      </c>
      <c r="G48" s="4">
        <f>IF(E48&lt;=0,0,E48*Summary!$B$7/Summary!$B$10)</f>
        <v>335.00845318200055</v>
      </c>
      <c r="H48" s="5">
        <f t="shared" si="4"/>
        <v>293.2071548858176</v>
      </c>
      <c r="I48" s="5">
        <f t="shared" si="5"/>
        <v>437309.28822015255</v>
      </c>
    </row>
    <row r="49" spans="1:9" x14ac:dyDescent="0.25">
      <c r="A49">
        <v>45</v>
      </c>
      <c r="B49">
        <f t="shared" si="0"/>
        <v>45</v>
      </c>
      <c r="C49" s="5">
        <f t="shared" si="2"/>
        <v>437309.28822015255</v>
      </c>
      <c r="D49" s="5">
        <f t="shared" si="3"/>
        <v>1000</v>
      </c>
      <c r="E49" s="4">
        <f t="shared" si="1"/>
        <v>436309.28822015255</v>
      </c>
      <c r="F49" s="5">
        <f>IF(C49=0,0,IF(I48+G49&lt;=Summary!$C$20,'Loan Sch - With Offset'!I48+G49,Summary!$C$20))</f>
        <v>628.21560806781815</v>
      </c>
      <c r="G49" s="4">
        <f>IF(E49&lt;=0,0,E49*Summary!$B$7/Summary!$B$10)</f>
        <v>334.78347307661704</v>
      </c>
      <c r="H49" s="5">
        <f t="shared" si="4"/>
        <v>293.43213499120111</v>
      </c>
      <c r="I49" s="5">
        <f t="shared" si="5"/>
        <v>437015.85608516133</v>
      </c>
    </row>
    <row r="50" spans="1:9" x14ac:dyDescent="0.25">
      <c r="A50">
        <v>46</v>
      </c>
      <c r="B50">
        <f t="shared" si="0"/>
        <v>46</v>
      </c>
      <c r="C50" s="5">
        <f t="shared" si="2"/>
        <v>437015.85608516133</v>
      </c>
      <c r="D50" s="5">
        <f t="shared" si="3"/>
        <v>1000</v>
      </c>
      <c r="E50" s="4">
        <f t="shared" si="1"/>
        <v>436015.85608516133</v>
      </c>
      <c r="F50" s="5">
        <f>IF(C50=0,0,IF(I49+G50&lt;=Summary!$C$20,'Loan Sch - With Offset'!I49+G50,Summary!$C$20))</f>
        <v>628.21560806781815</v>
      </c>
      <c r="G50" s="4">
        <f>IF(E50&lt;=0,0,E50*Summary!$B$7/Summary!$B$10)</f>
        <v>334.55832034226802</v>
      </c>
      <c r="H50" s="5">
        <f t="shared" si="4"/>
        <v>293.65728772555013</v>
      </c>
      <c r="I50" s="5">
        <f t="shared" si="5"/>
        <v>436722.19879743579</v>
      </c>
    </row>
    <row r="51" spans="1:9" x14ac:dyDescent="0.25">
      <c r="A51">
        <v>47</v>
      </c>
      <c r="B51">
        <f t="shared" si="0"/>
        <v>47</v>
      </c>
      <c r="C51" s="5">
        <f t="shared" si="2"/>
        <v>436722.19879743579</v>
      </c>
      <c r="D51" s="5">
        <f t="shared" si="3"/>
        <v>1000</v>
      </c>
      <c r="E51" s="4">
        <f t="shared" si="1"/>
        <v>435722.19879743579</v>
      </c>
      <c r="F51" s="5">
        <f>IF(C51=0,0,IF(I50+G51&lt;=Summary!$C$20,'Loan Sch - With Offset'!I50+G51,Summary!$C$20))</f>
        <v>628.21560806781815</v>
      </c>
      <c r="G51" s="4">
        <f>IF(E51&lt;=0,0,E51*Summary!$B$7/Summary!$B$10)</f>
        <v>334.33299484649399</v>
      </c>
      <c r="H51" s="5">
        <f t="shared" si="4"/>
        <v>293.88261322132416</v>
      </c>
      <c r="I51" s="5">
        <f t="shared" si="5"/>
        <v>436428.31618421449</v>
      </c>
    </row>
    <row r="52" spans="1:9" x14ac:dyDescent="0.25">
      <c r="A52">
        <v>48</v>
      </c>
      <c r="B52">
        <f t="shared" si="0"/>
        <v>48</v>
      </c>
      <c r="C52" s="5">
        <f t="shared" si="2"/>
        <v>436428.31618421449</v>
      </c>
      <c r="D52" s="5">
        <f t="shared" si="3"/>
        <v>1000</v>
      </c>
      <c r="E52" s="4">
        <f t="shared" si="1"/>
        <v>435428.31618421449</v>
      </c>
      <c r="F52" s="5">
        <f>IF(C52=0,0,IF(I51+G52&lt;=Summary!$C$20,'Loan Sch - With Offset'!I51+G52,Summary!$C$20))</f>
        <v>628.21560806781815</v>
      </c>
      <c r="G52" s="4">
        <f>IF(E52&lt;=0,0,E52*Summary!$B$7/Summary!$B$10)</f>
        <v>334.10749645673383</v>
      </c>
      <c r="H52" s="5">
        <f t="shared" si="4"/>
        <v>294.10811161108433</v>
      </c>
      <c r="I52" s="5">
        <f t="shared" si="5"/>
        <v>436134.20807260339</v>
      </c>
    </row>
    <row r="53" spans="1:9" x14ac:dyDescent="0.25">
      <c r="A53">
        <v>49</v>
      </c>
      <c r="B53">
        <f t="shared" si="0"/>
        <v>49</v>
      </c>
      <c r="C53" s="5">
        <f t="shared" si="2"/>
        <v>436134.20807260339</v>
      </c>
      <c r="D53" s="5">
        <f t="shared" si="3"/>
        <v>1000</v>
      </c>
      <c r="E53" s="4">
        <f t="shared" si="1"/>
        <v>435134.20807260339</v>
      </c>
      <c r="F53" s="5">
        <f>IF(C53=0,0,IF(I52+G53&lt;=Summary!$C$20,'Loan Sch - With Offset'!I52+G53,Summary!$C$20))</f>
        <v>628.21560806781815</v>
      </c>
      <c r="G53" s="4">
        <f>IF(E53&lt;=0,0,E53*Summary!$B$7/Summary!$B$10)</f>
        <v>333.88182504032454</v>
      </c>
      <c r="H53" s="5">
        <f t="shared" si="4"/>
        <v>294.33378302749361</v>
      </c>
      <c r="I53" s="5">
        <f t="shared" si="5"/>
        <v>435839.87428957591</v>
      </c>
    </row>
    <row r="54" spans="1:9" x14ac:dyDescent="0.25">
      <c r="A54">
        <v>50</v>
      </c>
      <c r="B54">
        <f t="shared" si="0"/>
        <v>50</v>
      </c>
      <c r="C54" s="5">
        <f t="shared" si="2"/>
        <v>435839.87428957591</v>
      </c>
      <c r="D54" s="5">
        <f t="shared" si="3"/>
        <v>1000</v>
      </c>
      <c r="E54" s="4">
        <f t="shared" si="1"/>
        <v>434839.87428957591</v>
      </c>
      <c r="F54" s="5">
        <f>IF(C54=0,0,IF(I53+G54&lt;=Summary!$C$20,'Loan Sch - With Offset'!I53+G54,Summary!$C$20))</f>
        <v>628.21560806781815</v>
      </c>
      <c r="G54" s="4">
        <f>IF(E54&lt;=0,0,E54*Summary!$B$7/Summary!$B$10)</f>
        <v>333.65598046450151</v>
      </c>
      <c r="H54" s="5">
        <f t="shared" si="4"/>
        <v>294.55962760331664</v>
      </c>
      <c r="I54" s="5">
        <f t="shared" si="5"/>
        <v>435545.31466197257</v>
      </c>
    </row>
    <row r="55" spans="1:9" x14ac:dyDescent="0.25">
      <c r="A55">
        <v>51</v>
      </c>
      <c r="B55">
        <f t="shared" si="0"/>
        <v>51</v>
      </c>
      <c r="C55" s="5">
        <f t="shared" si="2"/>
        <v>435545.31466197257</v>
      </c>
      <c r="D55" s="5">
        <f t="shared" si="3"/>
        <v>1000</v>
      </c>
      <c r="E55" s="4">
        <f t="shared" si="1"/>
        <v>434545.31466197257</v>
      </c>
      <c r="F55" s="5">
        <f>IF(C55=0,0,IF(I54+G55&lt;=Summary!$C$20,'Loan Sch - With Offset'!I54+G55,Summary!$C$20))</f>
        <v>628.21560806781815</v>
      </c>
      <c r="G55" s="4">
        <f>IF(E55&lt;=0,0,E55*Summary!$B$7/Summary!$B$10)</f>
        <v>333.42996259639818</v>
      </c>
      <c r="H55" s="5">
        <f t="shared" si="4"/>
        <v>294.78564547141997</v>
      </c>
      <c r="I55" s="5">
        <f t="shared" si="5"/>
        <v>435250.52901650115</v>
      </c>
    </row>
    <row r="56" spans="1:9" x14ac:dyDescent="0.25">
      <c r="A56">
        <v>52</v>
      </c>
      <c r="B56">
        <f t="shared" si="0"/>
        <v>52</v>
      </c>
      <c r="C56" s="5">
        <f t="shared" si="2"/>
        <v>435250.52901650115</v>
      </c>
      <c r="D56" s="5">
        <f t="shared" si="3"/>
        <v>1000</v>
      </c>
      <c r="E56" s="4">
        <f t="shared" si="1"/>
        <v>434250.52901650115</v>
      </c>
      <c r="F56" s="5">
        <f>IF(C56=0,0,IF(I55+G56&lt;=Summary!$C$20,'Loan Sch - With Offset'!I55+G56,Summary!$C$20))</f>
        <v>628.21560806781815</v>
      </c>
      <c r="G56" s="4">
        <f>IF(E56&lt;=0,0,E56*Summary!$B$7/Summary!$B$10)</f>
        <v>333.2037713030461</v>
      </c>
      <c r="H56" s="5">
        <f t="shared" si="4"/>
        <v>295.01183676477206</v>
      </c>
      <c r="I56" s="5">
        <f t="shared" si="5"/>
        <v>434955.5171797364</v>
      </c>
    </row>
    <row r="57" spans="1:9" x14ac:dyDescent="0.25">
      <c r="A57">
        <v>53</v>
      </c>
      <c r="B57">
        <f t="shared" si="0"/>
        <v>53</v>
      </c>
      <c r="C57" s="5">
        <f t="shared" si="2"/>
        <v>434955.5171797364</v>
      </c>
      <c r="D57" s="5">
        <f t="shared" si="3"/>
        <v>1000</v>
      </c>
      <c r="E57" s="4">
        <f t="shared" si="1"/>
        <v>433955.5171797364</v>
      </c>
      <c r="F57" s="5">
        <f>IF(C57=0,0,IF(I56+G57&lt;=Summary!$C$20,'Loan Sch - With Offset'!I56+G57,Summary!$C$20))</f>
        <v>628.21560806781815</v>
      </c>
      <c r="G57" s="4">
        <f>IF(E57&lt;=0,0,E57*Summary!$B$7/Summary!$B$10)</f>
        <v>332.97740645137463</v>
      </c>
      <c r="H57" s="5">
        <f t="shared" si="4"/>
        <v>295.23820161644352</v>
      </c>
      <c r="I57" s="5">
        <f t="shared" si="5"/>
        <v>434660.27897811995</v>
      </c>
    </row>
    <row r="58" spans="1:9" x14ac:dyDescent="0.25">
      <c r="A58">
        <v>54</v>
      </c>
      <c r="B58">
        <f t="shared" si="0"/>
        <v>54</v>
      </c>
      <c r="C58" s="5">
        <f t="shared" si="2"/>
        <v>434660.27897811995</v>
      </c>
      <c r="D58" s="5">
        <f t="shared" si="3"/>
        <v>1000</v>
      </c>
      <c r="E58" s="4">
        <f t="shared" si="1"/>
        <v>433660.27897811995</v>
      </c>
      <c r="F58" s="5">
        <f>IF(C58=0,0,IF(I57+G58&lt;=Summary!$C$20,'Loan Sch - With Offset'!I57+G58,Summary!$C$20))</f>
        <v>628.21560806781815</v>
      </c>
      <c r="G58" s="4">
        <f>IF(E58&lt;=0,0,E58*Summary!$B$7/Summary!$B$10)</f>
        <v>332.75086790821126</v>
      </c>
      <c r="H58" s="5">
        <f t="shared" si="4"/>
        <v>295.46474015960689</v>
      </c>
      <c r="I58" s="5">
        <f t="shared" si="5"/>
        <v>434364.81423796032</v>
      </c>
    </row>
    <row r="59" spans="1:9" x14ac:dyDescent="0.25">
      <c r="A59">
        <v>55</v>
      </c>
      <c r="B59">
        <f t="shared" si="0"/>
        <v>55</v>
      </c>
      <c r="C59" s="5">
        <f t="shared" si="2"/>
        <v>434364.81423796032</v>
      </c>
      <c r="D59" s="5">
        <f t="shared" si="3"/>
        <v>1000</v>
      </c>
      <c r="E59" s="4">
        <f t="shared" si="1"/>
        <v>433364.81423796032</v>
      </c>
      <c r="F59" s="5">
        <f>IF(C59=0,0,IF(I58+G59&lt;=Summary!$C$20,'Loan Sch - With Offset'!I58+G59,Summary!$C$20))</f>
        <v>628.21560806781815</v>
      </c>
      <c r="G59" s="4">
        <f>IF(E59&lt;=0,0,E59*Summary!$B$7/Summary!$B$10)</f>
        <v>332.52415554028107</v>
      </c>
      <c r="H59" s="5">
        <f t="shared" si="4"/>
        <v>295.69145252753708</v>
      </c>
      <c r="I59" s="5">
        <f t="shared" si="5"/>
        <v>434069.12278543279</v>
      </c>
    </row>
    <row r="60" spans="1:9" x14ac:dyDescent="0.25">
      <c r="A60">
        <v>56</v>
      </c>
      <c r="B60">
        <f t="shared" si="0"/>
        <v>56</v>
      </c>
      <c r="C60" s="5">
        <f t="shared" si="2"/>
        <v>434069.12278543279</v>
      </c>
      <c r="D60" s="5">
        <f t="shared" si="3"/>
        <v>1000</v>
      </c>
      <c r="E60" s="4">
        <f t="shared" si="1"/>
        <v>433069.12278543279</v>
      </c>
      <c r="F60" s="5">
        <f>IF(C60=0,0,IF(I59+G60&lt;=Summary!$C$20,'Loan Sch - With Offset'!I59+G60,Summary!$C$20))</f>
        <v>628.21560806781815</v>
      </c>
      <c r="G60" s="4">
        <f>IF(E60&lt;=0,0,E60*Summary!$B$7/Summary!$B$10)</f>
        <v>332.29726921420712</v>
      </c>
      <c r="H60" s="5">
        <f t="shared" si="4"/>
        <v>295.91833885361103</v>
      </c>
      <c r="I60" s="5">
        <f t="shared" si="5"/>
        <v>433773.20444657916</v>
      </c>
    </row>
    <row r="61" spans="1:9" x14ac:dyDescent="0.25">
      <c r="A61">
        <v>57</v>
      </c>
      <c r="B61">
        <f t="shared" si="0"/>
        <v>57</v>
      </c>
      <c r="C61" s="5">
        <f t="shared" si="2"/>
        <v>433773.20444657916</v>
      </c>
      <c r="D61" s="5">
        <f t="shared" si="3"/>
        <v>1000</v>
      </c>
      <c r="E61" s="4">
        <f t="shared" si="1"/>
        <v>432773.20444657916</v>
      </c>
      <c r="F61" s="5">
        <f>IF(C61=0,0,IF(I60+G61&lt;=Summary!$C$20,'Loan Sch - With Offset'!I60+G61,Summary!$C$20))</f>
        <v>628.21560806781815</v>
      </c>
      <c r="G61" s="4">
        <f>IF(E61&lt;=0,0,E61*Summary!$B$7/Summary!$B$10)</f>
        <v>332.07020879650975</v>
      </c>
      <c r="H61" s="5">
        <f t="shared" si="4"/>
        <v>296.14539927130841</v>
      </c>
      <c r="I61" s="5">
        <f t="shared" si="5"/>
        <v>433477.05904730782</v>
      </c>
    </row>
    <row r="62" spans="1:9" x14ac:dyDescent="0.25">
      <c r="A62">
        <v>58</v>
      </c>
      <c r="B62">
        <f t="shared" si="0"/>
        <v>58</v>
      </c>
      <c r="C62" s="5">
        <f t="shared" si="2"/>
        <v>433477.05904730782</v>
      </c>
      <c r="D62" s="5">
        <f t="shared" si="3"/>
        <v>1000</v>
      </c>
      <c r="E62" s="4">
        <f t="shared" si="1"/>
        <v>432477.05904730782</v>
      </c>
      <c r="F62" s="5">
        <f>IF(C62=0,0,IF(I61+G62&lt;=Summary!$C$20,'Loan Sch - With Offset'!I61+G62,Summary!$C$20))</f>
        <v>628.21560806781815</v>
      </c>
      <c r="G62" s="4">
        <f>IF(E62&lt;=0,0,E62*Summary!$B$7/Summary!$B$10)</f>
        <v>331.84297415360737</v>
      </c>
      <c r="H62" s="5">
        <f t="shared" si="4"/>
        <v>296.37263391421078</v>
      </c>
      <c r="I62" s="5">
        <f t="shared" si="5"/>
        <v>433180.68641339359</v>
      </c>
    </row>
    <row r="63" spans="1:9" x14ac:dyDescent="0.25">
      <c r="A63">
        <v>59</v>
      </c>
      <c r="B63">
        <f t="shared" si="0"/>
        <v>59</v>
      </c>
      <c r="C63" s="5">
        <f t="shared" si="2"/>
        <v>433180.68641339359</v>
      </c>
      <c r="D63" s="5">
        <f t="shared" si="3"/>
        <v>1000</v>
      </c>
      <c r="E63" s="4">
        <f t="shared" si="1"/>
        <v>432180.68641339359</v>
      </c>
      <c r="F63" s="5">
        <f>IF(C63=0,0,IF(I62+G63&lt;=Summary!$C$20,'Loan Sch - With Offset'!I62+G63,Summary!$C$20))</f>
        <v>628.21560806781815</v>
      </c>
      <c r="G63" s="4">
        <f>IF(E63&lt;=0,0,E63*Summary!$B$7/Summary!$B$10)</f>
        <v>331.61556515181542</v>
      </c>
      <c r="H63" s="5">
        <f t="shared" si="4"/>
        <v>296.60004291600274</v>
      </c>
      <c r="I63" s="5">
        <f t="shared" si="5"/>
        <v>432884.08637047757</v>
      </c>
    </row>
    <row r="64" spans="1:9" x14ac:dyDescent="0.25">
      <c r="A64">
        <v>60</v>
      </c>
      <c r="B64">
        <f t="shared" si="0"/>
        <v>60</v>
      </c>
      <c r="C64" s="5">
        <f t="shared" si="2"/>
        <v>432884.08637047757</v>
      </c>
      <c r="D64" s="5">
        <f t="shared" si="3"/>
        <v>1000</v>
      </c>
      <c r="E64" s="4">
        <f t="shared" si="1"/>
        <v>431884.08637047757</v>
      </c>
      <c r="F64" s="5">
        <f>IF(C64=0,0,IF(I63+G64&lt;=Summary!$C$20,'Loan Sch - With Offset'!I63+G64,Summary!$C$20))</f>
        <v>628.21560806781815</v>
      </c>
      <c r="G64" s="4">
        <f>IF(E64&lt;=0,0,E64*Summary!$B$7/Summary!$B$10)</f>
        <v>331.38798165734721</v>
      </c>
      <c r="H64" s="5">
        <f t="shared" si="4"/>
        <v>296.82762641047094</v>
      </c>
      <c r="I64" s="5">
        <f t="shared" si="5"/>
        <v>432587.2587440671</v>
      </c>
    </row>
    <row r="65" spans="1:9" x14ac:dyDescent="0.25">
      <c r="A65">
        <v>61</v>
      </c>
      <c r="B65">
        <f t="shared" si="0"/>
        <v>61</v>
      </c>
      <c r="C65" s="5">
        <f t="shared" si="2"/>
        <v>432587.2587440671</v>
      </c>
      <c r="D65" s="5">
        <f t="shared" si="3"/>
        <v>1000</v>
      </c>
      <c r="E65" s="4">
        <f t="shared" si="1"/>
        <v>431587.2587440671</v>
      </c>
      <c r="F65" s="5">
        <f>IF(C65=0,0,IF(I64+G65&lt;=Summary!$C$20,'Loan Sch - With Offset'!I64+G65,Summary!$C$20))</f>
        <v>628.21560806781815</v>
      </c>
      <c r="G65" s="4">
        <f>IF(E65&lt;=0,0,E65*Summary!$B$7/Summary!$B$10)</f>
        <v>331.16022353631303</v>
      </c>
      <c r="H65" s="5">
        <f t="shared" si="4"/>
        <v>297.05538453150513</v>
      </c>
      <c r="I65" s="5">
        <f t="shared" si="5"/>
        <v>432290.2033595356</v>
      </c>
    </row>
    <row r="66" spans="1:9" x14ac:dyDescent="0.25">
      <c r="A66">
        <v>62</v>
      </c>
      <c r="B66">
        <f t="shared" si="0"/>
        <v>62</v>
      </c>
      <c r="C66" s="5">
        <f t="shared" si="2"/>
        <v>432290.2033595356</v>
      </c>
      <c r="D66" s="5">
        <f t="shared" si="3"/>
        <v>1000</v>
      </c>
      <c r="E66" s="4">
        <f t="shared" si="1"/>
        <v>431290.2033595356</v>
      </c>
      <c r="F66" s="5">
        <f>IF(C66=0,0,IF(I65+G66&lt;=Summary!$C$20,'Loan Sch - With Offset'!I65+G66,Summary!$C$20))</f>
        <v>628.21560806781815</v>
      </c>
      <c r="G66" s="4">
        <f>IF(E66&lt;=0,0,E66*Summary!$B$7/Summary!$B$10)</f>
        <v>330.93229065472053</v>
      </c>
      <c r="H66" s="5">
        <f t="shared" si="4"/>
        <v>297.28331741309762</v>
      </c>
      <c r="I66" s="5">
        <f t="shared" si="5"/>
        <v>431992.92004212248</v>
      </c>
    </row>
    <row r="67" spans="1:9" x14ac:dyDescent="0.25">
      <c r="A67">
        <v>63</v>
      </c>
      <c r="B67">
        <f t="shared" si="0"/>
        <v>63</v>
      </c>
      <c r="C67" s="5">
        <f t="shared" si="2"/>
        <v>431992.92004212248</v>
      </c>
      <c r="D67" s="5">
        <f t="shared" si="3"/>
        <v>1000</v>
      </c>
      <c r="E67" s="4">
        <f t="shared" si="1"/>
        <v>430992.92004212248</v>
      </c>
      <c r="F67" s="5">
        <f>IF(C67=0,0,IF(I66+G67&lt;=Summary!$C$20,'Loan Sch - With Offset'!I66+G67,Summary!$C$20))</f>
        <v>628.21560806781815</v>
      </c>
      <c r="G67" s="4">
        <f>IF(E67&lt;=0,0,E67*Summary!$B$7/Summary!$B$10)</f>
        <v>330.70418287847474</v>
      </c>
      <c r="H67" s="5">
        <f t="shared" si="4"/>
        <v>297.51142518934341</v>
      </c>
      <c r="I67" s="5">
        <f t="shared" si="5"/>
        <v>431695.40861693316</v>
      </c>
    </row>
    <row r="68" spans="1:9" x14ac:dyDescent="0.25">
      <c r="A68">
        <v>64</v>
      </c>
      <c r="B68">
        <f t="shared" si="0"/>
        <v>64</v>
      </c>
      <c r="C68" s="5">
        <f t="shared" si="2"/>
        <v>431695.40861693316</v>
      </c>
      <c r="D68" s="5">
        <f t="shared" si="3"/>
        <v>1000</v>
      </c>
      <c r="E68" s="4">
        <f t="shared" si="1"/>
        <v>430695.40861693316</v>
      </c>
      <c r="F68" s="5">
        <f>IF(C68=0,0,IF(I67+G68&lt;=Summary!$C$20,'Loan Sch - With Offset'!I67+G68,Summary!$C$20))</f>
        <v>628.21560806781815</v>
      </c>
      <c r="G68" s="4">
        <f>IF(E68&lt;=0,0,E68*Summary!$B$7/Summary!$B$10)</f>
        <v>330.47590007337755</v>
      </c>
      <c r="H68" s="5">
        <f t="shared" si="4"/>
        <v>297.73970799444061</v>
      </c>
      <c r="I68" s="5">
        <f t="shared" si="5"/>
        <v>431397.66890893871</v>
      </c>
    </row>
    <row r="69" spans="1:9" x14ac:dyDescent="0.25">
      <c r="A69">
        <v>65</v>
      </c>
      <c r="B69">
        <f t="shared" si="0"/>
        <v>65</v>
      </c>
      <c r="C69" s="5">
        <f t="shared" si="2"/>
        <v>431397.66890893871</v>
      </c>
      <c r="D69" s="5">
        <f t="shared" si="3"/>
        <v>1000</v>
      </c>
      <c r="E69" s="4">
        <f t="shared" si="1"/>
        <v>430397.66890893871</v>
      </c>
      <c r="F69" s="5">
        <f>IF(C69=0,0,IF(I68+G69&lt;=Summary!$C$20,'Loan Sch - With Offset'!I68+G69,Summary!$C$20))</f>
        <v>628.21560806781815</v>
      </c>
      <c r="G69" s="4">
        <f>IF(E69&lt;=0,0,E69*Summary!$B$7/Summary!$B$10)</f>
        <v>330.24744210512796</v>
      </c>
      <c r="H69" s="5">
        <f t="shared" si="4"/>
        <v>297.96816596269019</v>
      </c>
      <c r="I69" s="5">
        <f t="shared" si="5"/>
        <v>431099.70074297604</v>
      </c>
    </row>
    <row r="70" spans="1:9" x14ac:dyDescent="0.25">
      <c r="A70">
        <v>66</v>
      </c>
      <c r="B70">
        <f t="shared" ref="B70:B133" si="6">IF(C70=0,0,A70)</f>
        <v>66</v>
      </c>
      <c r="C70" s="5">
        <f t="shared" si="2"/>
        <v>431099.70074297604</v>
      </c>
      <c r="D70" s="5">
        <f t="shared" si="3"/>
        <v>1000</v>
      </c>
      <c r="E70" s="4">
        <f t="shared" ref="E70:E133" si="7">C70-D70</f>
        <v>430099.70074297604</v>
      </c>
      <c r="F70" s="5">
        <f>IF(C70=0,0,IF(I69+G70&lt;=Summary!$C$20,'Loan Sch - With Offset'!I69+G70,Summary!$C$20))</f>
        <v>628.21560806781815</v>
      </c>
      <c r="G70" s="4">
        <f>IF(E70&lt;=0,0,E70*Summary!$B$7/Summary!$B$10)</f>
        <v>330.01880883932193</v>
      </c>
      <c r="H70" s="5">
        <f t="shared" si="4"/>
        <v>298.19679922849622</v>
      </c>
      <c r="I70" s="5">
        <f t="shared" si="5"/>
        <v>430801.50394374755</v>
      </c>
    </row>
    <row r="71" spans="1:9" x14ac:dyDescent="0.25">
      <c r="A71">
        <v>67</v>
      </c>
      <c r="B71">
        <f t="shared" si="6"/>
        <v>67</v>
      </c>
      <c r="C71" s="5">
        <f t="shared" ref="C71:C134" si="8">I70</f>
        <v>430801.50394374755</v>
      </c>
      <c r="D71" s="5">
        <f t="shared" ref="D71:D134" si="9">IF(C71=0,0,D70)</f>
        <v>1000</v>
      </c>
      <c r="E71" s="4">
        <f t="shared" si="7"/>
        <v>429801.50394374755</v>
      </c>
      <c r="F71" s="5">
        <f>IF(C71=0,0,IF(I70+G71&lt;=Summary!$C$20,'Loan Sch - With Offset'!I70+G71,Summary!$C$20))</f>
        <v>628.21560806781815</v>
      </c>
      <c r="G71" s="4">
        <f>IF(E71&lt;=0,0,E71*Summary!$B$7/Summary!$B$10)</f>
        <v>329.79000014145242</v>
      </c>
      <c r="H71" s="5">
        <f t="shared" ref="H71:H134" si="10">F71-G71</f>
        <v>298.42560792636573</v>
      </c>
      <c r="I71" s="5">
        <f t="shared" ref="I71:I134" si="11">IF(ROUND(C71-H71,0)=0,0,C71-H71)</f>
        <v>430503.07833582116</v>
      </c>
    </row>
    <row r="72" spans="1:9" x14ac:dyDescent="0.25">
      <c r="A72">
        <v>68</v>
      </c>
      <c r="B72">
        <f t="shared" si="6"/>
        <v>68</v>
      </c>
      <c r="C72" s="5">
        <f t="shared" si="8"/>
        <v>430503.07833582116</v>
      </c>
      <c r="D72" s="5">
        <f t="shared" si="9"/>
        <v>1000</v>
      </c>
      <c r="E72" s="4">
        <f t="shared" si="7"/>
        <v>429503.07833582116</v>
      </c>
      <c r="F72" s="5">
        <f>IF(C72=0,0,IF(I71+G72&lt;=Summary!$C$20,'Loan Sch - With Offset'!I71+G72,Summary!$C$20))</f>
        <v>628.21560806781815</v>
      </c>
      <c r="G72" s="4">
        <f>IF(E72&lt;=0,0,E72*Summary!$B$7/Summary!$B$10)</f>
        <v>329.56101587690893</v>
      </c>
      <c r="H72" s="5">
        <f t="shared" si="10"/>
        <v>298.65459219090923</v>
      </c>
      <c r="I72" s="5">
        <f t="shared" si="11"/>
        <v>430204.42374363024</v>
      </c>
    </row>
    <row r="73" spans="1:9" x14ac:dyDescent="0.25">
      <c r="A73">
        <v>69</v>
      </c>
      <c r="B73">
        <f t="shared" si="6"/>
        <v>69</v>
      </c>
      <c r="C73" s="5">
        <f t="shared" si="8"/>
        <v>430204.42374363024</v>
      </c>
      <c r="D73" s="5">
        <f t="shared" si="9"/>
        <v>1000</v>
      </c>
      <c r="E73" s="4">
        <f t="shared" si="7"/>
        <v>429204.42374363024</v>
      </c>
      <c r="F73" s="5">
        <f>IF(C73=0,0,IF(I72+G73&lt;=Summary!$C$20,'Loan Sch - With Offset'!I72+G73,Summary!$C$20))</f>
        <v>628.21560806781815</v>
      </c>
      <c r="G73" s="4">
        <f>IF(E73&lt;=0,0,E73*Summary!$B$7/Summary!$B$10)</f>
        <v>329.33185591097782</v>
      </c>
      <c r="H73" s="5">
        <f t="shared" si="10"/>
        <v>298.88375215684033</v>
      </c>
      <c r="I73" s="5">
        <f t="shared" si="11"/>
        <v>429905.53999147337</v>
      </c>
    </row>
    <row r="74" spans="1:9" x14ac:dyDescent="0.25">
      <c r="A74">
        <v>70</v>
      </c>
      <c r="B74">
        <f t="shared" si="6"/>
        <v>70</v>
      </c>
      <c r="C74" s="5">
        <f t="shared" si="8"/>
        <v>429905.53999147337</v>
      </c>
      <c r="D74" s="5">
        <f t="shared" si="9"/>
        <v>1000</v>
      </c>
      <c r="E74" s="4">
        <f t="shared" si="7"/>
        <v>428905.53999147337</v>
      </c>
      <c r="F74" s="5">
        <f>IF(C74=0,0,IF(I73+G74&lt;=Summary!$C$20,'Loan Sch - With Offset'!I73+G74,Summary!$C$20))</f>
        <v>628.21560806781815</v>
      </c>
      <c r="G74" s="4">
        <f>IF(E74&lt;=0,0,E74*Summary!$B$7/Summary!$B$10)</f>
        <v>329.10252010884204</v>
      </c>
      <c r="H74" s="5">
        <f t="shared" si="10"/>
        <v>299.11308795897611</v>
      </c>
      <c r="I74" s="5">
        <f t="shared" si="11"/>
        <v>429606.42690351442</v>
      </c>
    </row>
    <row r="75" spans="1:9" x14ac:dyDescent="0.25">
      <c r="A75">
        <v>71</v>
      </c>
      <c r="B75">
        <f t="shared" si="6"/>
        <v>71</v>
      </c>
      <c r="C75" s="5">
        <f t="shared" si="8"/>
        <v>429606.42690351442</v>
      </c>
      <c r="D75" s="5">
        <f t="shared" si="9"/>
        <v>1000</v>
      </c>
      <c r="E75" s="4">
        <f t="shared" si="7"/>
        <v>428606.42690351442</v>
      </c>
      <c r="F75" s="5">
        <f>IF(C75=0,0,IF(I74+G75&lt;=Summary!$C$20,'Loan Sch - With Offset'!I74+G75,Summary!$C$20))</f>
        <v>628.21560806781815</v>
      </c>
      <c r="G75" s="4">
        <f>IF(E75&lt;=0,0,E75*Summary!$B$7/Summary!$B$10)</f>
        <v>328.87300833558123</v>
      </c>
      <c r="H75" s="5">
        <f t="shared" si="10"/>
        <v>299.34259973223692</v>
      </c>
      <c r="I75" s="5">
        <f t="shared" si="11"/>
        <v>429307.08430378221</v>
      </c>
    </row>
    <row r="76" spans="1:9" x14ac:dyDescent="0.25">
      <c r="A76">
        <v>72</v>
      </c>
      <c r="B76">
        <f t="shared" si="6"/>
        <v>72</v>
      </c>
      <c r="C76" s="5">
        <f t="shared" si="8"/>
        <v>429307.08430378221</v>
      </c>
      <c r="D76" s="5">
        <f t="shared" si="9"/>
        <v>1000</v>
      </c>
      <c r="E76" s="4">
        <f t="shared" si="7"/>
        <v>428307.08430378221</v>
      </c>
      <c r="F76" s="5">
        <f>IF(C76=0,0,IF(I75+G76&lt;=Summary!$C$20,'Loan Sch - With Offset'!I75+G76,Summary!$C$20))</f>
        <v>628.21560806781815</v>
      </c>
      <c r="G76" s="4">
        <f>IF(E76&lt;=0,0,E76*Summary!$B$7/Summary!$B$10)</f>
        <v>328.64332045617135</v>
      </c>
      <c r="H76" s="5">
        <f t="shared" si="10"/>
        <v>299.5722876116468</v>
      </c>
      <c r="I76" s="5">
        <f t="shared" si="11"/>
        <v>429007.51201617054</v>
      </c>
    </row>
    <row r="77" spans="1:9" x14ac:dyDescent="0.25">
      <c r="A77">
        <v>73</v>
      </c>
      <c r="B77">
        <f t="shared" si="6"/>
        <v>73</v>
      </c>
      <c r="C77" s="5">
        <f t="shared" si="8"/>
        <v>429007.51201617054</v>
      </c>
      <c r="D77" s="5">
        <f t="shared" si="9"/>
        <v>1000</v>
      </c>
      <c r="E77" s="4">
        <f t="shared" si="7"/>
        <v>428007.51201617054</v>
      </c>
      <c r="F77" s="5">
        <f>IF(C77=0,0,IF(I76+G77&lt;=Summary!$C$20,'Loan Sch - With Offset'!I76+G77,Summary!$C$20))</f>
        <v>628.21560806781815</v>
      </c>
      <c r="G77" s="4">
        <f>IF(E77&lt;=0,0,E77*Summary!$B$7/Summary!$B$10)</f>
        <v>328.41345633548468</v>
      </c>
      <c r="H77" s="5">
        <f t="shared" si="10"/>
        <v>299.80215173233347</v>
      </c>
      <c r="I77" s="5">
        <f t="shared" si="11"/>
        <v>428707.70986443822</v>
      </c>
    </row>
    <row r="78" spans="1:9" x14ac:dyDescent="0.25">
      <c r="A78">
        <v>74</v>
      </c>
      <c r="B78">
        <f t="shared" si="6"/>
        <v>74</v>
      </c>
      <c r="C78" s="5">
        <f t="shared" si="8"/>
        <v>428707.70986443822</v>
      </c>
      <c r="D78" s="5">
        <f t="shared" si="9"/>
        <v>1000</v>
      </c>
      <c r="E78" s="4">
        <f t="shared" si="7"/>
        <v>427707.70986443822</v>
      </c>
      <c r="F78" s="5">
        <f>IF(C78=0,0,IF(I77+G78&lt;=Summary!$C$20,'Loan Sch - With Offset'!I77+G78,Summary!$C$20))</f>
        <v>628.21560806781815</v>
      </c>
      <c r="G78" s="4">
        <f>IF(E78&lt;=0,0,E78*Summary!$B$7/Summary!$B$10)</f>
        <v>328.1834158382901</v>
      </c>
      <c r="H78" s="5">
        <f t="shared" si="10"/>
        <v>300.03219222952805</v>
      </c>
      <c r="I78" s="5">
        <f t="shared" si="11"/>
        <v>428407.67767220869</v>
      </c>
    </row>
    <row r="79" spans="1:9" x14ac:dyDescent="0.25">
      <c r="A79">
        <v>75</v>
      </c>
      <c r="B79">
        <f t="shared" si="6"/>
        <v>75</v>
      </c>
      <c r="C79" s="5">
        <f t="shared" si="8"/>
        <v>428407.67767220869</v>
      </c>
      <c r="D79" s="5">
        <f t="shared" si="9"/>
        <v>1000</v>
      </c>
      <c r="E79" s="4">
        <f t="shared" si="7"/>
        <v>427407.67767220869</v>
      </c>
      <c r="F79" s="5">
        <f>IF(C79=0,0,IF(I78+G79&lt;=Summary!$C$20,'Loan Sch - With Offset'!I78+G79,Summary!$C$20))</f>
        <v>628.21560806781815</v>
      </c>
      <c r="G79" s="4">
        <f>IF(E79&lt;=0,0,E79*Summary!$B$7/Summary!$B$10)</f>
        <v>327.95319882925247</v>
      </c>
      <c r="H79" s="5">
        <f t="shared" si="10"/>
        <v>300.26240923856568</v>
      </c>
      <c r="I79" s="5">
        <f t="shared" si="11"/>
        <v>428107.41526297014</v>
      </c>
    </row>
    <row r="80" spans="1:9" x14ac:dyDescent="0.25">
      <c r="A80">
        <v>76</v>
      </c>
      <c r="B80">
        <f t="shared" si="6"/>
        <v>76</v>
      </c>
      <c r="C80" s="5">
        <f t="shared" si="8"/>
        <v>428107.41526297014</v>
      </c>
      <c r="D80" s="5">
        <f t="shared" si="9"/>
        <v>1000</v>
      </c>
      <c r="E80" s="4">
        <f t="shared" si="7"/>
        <v>427107.41526297014</v>
      </c>
      <c r="F80" s="5">
        <f>IF(C80=0,0,IF(I79+G80&lt;=Summary!$C$20,'Loan Sch - With Offset'!I79+G80,Summary!$C$20))</f>
        <v>628.21560806781815</v>
      </c>
      <c r="G80" s="4">
        <f>IF(E80&lt;=0,0,E80*Summary!$B$7/Summary!$B$10)</f>
        <v>327.72280517293285</v>
      </c>
      <c r="H80" s="5">
        <f t="shared" si="10"/>
        <v>300.4928028948853</v>
      </c>
      <c r="I80" s="5">
        <f t="shared" si="11"/>
        <v>427806.92246007523</v>
      </c>
    </row>
    <row r="81" spans="1:9" x14ac:dyDescent="0.25">
      <c r="A81">
        <v>77</v>
      </c>
      <c r="B81">
        <f t="shared" si="6"/>
        <v>77</v>
      </c>
      <c r="C81" s="5">
        <f t="shared" si="8"/>
        <v>427806.92246007523</v>
      </c>
      <c r="D81" s="5">
        <f t="shared" si="9"/>
        <v>1000</v>
      </c>
      <c r="E81" s="4">
        <f t="shared" si="7"/>
        <v>426806.92246007523</v>
      </c>
      <c r="F81" s="5">
        <f>IF(C81=0,0,IF(I80+G81&lt;=Summary!$C$20,'Loan Sch - With Offset'!I80+G81,Summary!$C$20))</f>
        <v>628.21560806781815</v>
      </c>
      <c r="G81" s="4">
        <f>IF(E81&lt;=0,0,E81*Summary!$B$7/Summary!$B$10)</f>
        <v>327.49223473378851</v>
      </c>
      <c r="H81" s="5">
        <f t="shared" si="10"/>
        <v>300.72337333402965</v>
      </c>
      <c r="I81" s="5">
        <f t="shared" si="11"/>
        <v>427506.1990867412</v>
      </c>
    </row>
    <row r="82" spans="1:9" x14ac:dyDescent="0.25">
      <c r="A82">
        <v>78</v>
      </c>
      <c r="B82">
        <f t="shared" si="6"/>
        <v>78</v>
      </c>
      <c r="C82" s="5">
        <f t="shared" si="8"/>
        <v>427506.1990867412</v>
      </c>
      <c r="D82" s="5">
        <f t="shared" si="9"/>
        <v>1000</v>
      </c>
      <c r="E82" s="4">
        <f t="shared" si="7"/>
        <v>426506.1990867412</v>
      </c>
      <c r="F82" s="5">
        <f>IF(C82=0,0,IF(I81+G82&lt;=Summary!$C$20,'Loan Sch - With Offset'!I81+G82,Summary!$C$20))</f>
        <v>628.21560806781815</v>
      </c>
      <c r="G82" s="4">
        <f>IF(E82&lt;=0,0,E82*Summary!$B$7/Summary!$B$10)</f>
        <v>327.26148737617257</v>
      </c>
      <c r="H82" s="5">
        <f t="shared" si="10"/>
        <v>300.95412069164558</v>
      </c>
      <c r="I82" s="5">
        <f t="shared" si="11"/>
        <v>427205.24496604956</v>
      </c>
    </row>
    <row r="83" spans="1:9" x14ac:dyDescent="0.25">
      <c r="A83">
        <v>79</v>
      </c>
      <c r="B83">
        <f t="shared" si="6"/>
        <v>79</v>
      </c>
      <c r="C83" s="5">
        <f t="shared" si="8"/>
        <v>427205.24496604956</v>
      </c>
      <c r="D83" s="5">
        <f t="shared" si="9"/>
        <v>1000</v>
      </c>
      <c r="E83" s="4">
        <f t="shared" si="7"/>
        <v>426205.24496604956</v>
      </c>
      <c r="F83" s="5">
        <f>IF(C83=0,0,IF(I82+G83&lt;=Summary!$C$20,'Loan Sch - With Offset'!I82+G83,Summary!$C$20))</f>
        <v>628.21560806781815</v>
      </c>
      <c r="G83" s="4">
        <f>IF(E83&lt;=0,0,E83*Summary!$B$7/Summary!$B$10)</f>
        <v>327.03056296433414</v>
      </c>
      <c r="H83" s="5">
        <f t="shared" si="10"/>
        <v>301.18504510348401</v>
      </c>
      <c r="I83" s="5">
        <f t="shared" si="11"/>
        <v>426904.05992094608</v>
      </c>
    </row>
    <row r="84" spans="1:9" x14ac:dyDescent="0.25">
      <c r="A84">
        <v>80</v>
      </c>
      <c r="B84">
        <f t="shared" si="6"/>
        <v>80</v>
      </c>
      <c r="C84" s="5">
        <f t="shared" si="8"/>
        <v>426904.05992094608</v>
      </c>
      <c r="D84" s="5">
        <f t="shared" si="9"/>
        <v>1000</v>
      </c>
      <c r="E84" s="4">
        <f t="shared" si="7"/>
        <v>425904.05992094608</v>
      </c>
      <c r="F84" s="5">
        <f>IF(C84=0,0,IF(I83+G84&lt;=Summary!$C$20,'Loan Sch - With Offset'!I83+G84,Summary!$C$20))</f>
        <v>628.21560806781815</v>
      </c>
      <c r="G84" s="4">
        <f>IF(E84&lt;=0,0,E84*Summary!$B$7/Summary!$B$10)</f>
        <v>326.79946136241819</v>
      </c>
      <c r="H84" s="5">
        <f t="shared" si="10"/>
        <v>301.41614670539997</v>
      </c>
      <c r="I84" s="5">
        <f t="shared" si="11"/>
        <v>426602.64377424069</v>
      </c>
    </row>
    <row r="85" spans="1:9" x14ac:dyDescent="0.25">
      <c r="A85">
        <v>81</v>
      </c>
      <c r="B85">
        <f t="shared" si="6"/>
        <v>81</v>
      </c>
      <c r="C85" s="5">
        <f t="shared" si="8"/>
        <v>426602.64377424069</v>
      </c>
      <c r="D85" s="5">
        <f t="shared" si="9"/>
        <v>1000</v>
      </c>
      <c r="E85" s="4">
        <f t="shared" si="7"/>
        <v>425602.64377424069</v>
      </c>
      <c r="F85" s="5">
        <f>IF(C85=0,0,IF(I84+G85&lt;=Summary!$C$20,'Loan Sch - With Offset'!I84+G85,Summary!$C$20))</f>
        <v>628.21560806781815</v>
      </c>
      <c r="G85" s="4">
        <f>IF(E85&lt;=0,0,E85*Summary!$B$7/Summary!$B$10)</f>
        <v>326.56818243446548</v>
      </c>
      <c r="H85" s="5">
        <f t="shared" si="10"/>
        <v>301.64742563335267</v>
      </c>
      <c r="I85" s="5">
        <f t="shared" si="11"/>
        <v>426300.99634860735</v>
      </c>
    </row>
    <row r="86" spans="1:9" x14ac:dyDescent="0.25">
      <c r="A86">
        <v>82</v>
      </c>
      <c r="B86">
        <f t="shared" si="6"/>
        <v>82</v>
      </c>
      <c r="C86" s="5">
        <f t="shared" si="8"/>
        <v>426300.99634860735</v>
      </c>
      <c r="D86" s="5">
        <f t="shared" si="9"/>
        <v>1000</v>
      </c>
      <c r="E86" s="4">
        <f t="shared" si="7"/>
        <v>425300.99634860735</v>
      </c>
      <c r="F86" s="5">
        <f>IF(C86=0,0,IF(I85+G86&lt;=Summary!$C$20,'Loan Sch - With Offset'!I85+G86,Summary!$C$20))</f>
        <v>628.21560806781815</v>
      </c>
      <c r="G86" s="4">
        <f>IF(E86&lt;=0,0,E86*Summary!$B$7/Summary!$B$10)</f>
        <v>326.33672604441222</v>
      </c>
      <c r="H86" s="5">
        <f t="shared" si="10"/>
        <v>301.87888202340594</v>
      </c>
      <c r="I86" s="5">
        <f t="shared" si="11"/>
        <v>425999.11746658396</v>
      </c>
    </row>
    <row r="87" spans="1:9" x14ac:dyDescent="0.25">
      <c r="A87">
        <v>83</v>
      </c>
      <c r="B87">
        <f t="shared" si="6"/>
        <v>83</v>
      </c>
      <c r="C87" s="5">
        <f t="shared" si="8"/>
        <v>425999.11746658396</v>
      </c>
      <c r="D87" s="5">
        <f t="shared" si="9"/>
        <v>1000</v>
      </c>
      <c r="E87" s="4">
        <f t="shared" si="7"/>
        <v>424999.11746658396</v>
      </c>
      <c r="F87" s="5">
        <f>IF(C87=0,0,IF(I86+G87&lt;=Summary!$C$20,'Loan Sch - With Offset'!I86+G87,Summary!$C$20))</f>
        <v>628.21560806781815</v>
      </c>
      <c r="G87" s="4">
        <f>IF(E87&lt;=0,0,E87*Summary!$B$7/Summary!$B$10)</f>
        <v>326.10509205609037</v>
      </c>
      <c r="H87" s="5">
        <f t="shared" si="10"/>
        <v>302.11051601172778</v>
      </c>
      <c r="I87" s="5">
        <f t="shared" si="11"/>
        <v>425697.00695057225</v>
      </c>
    </row>
    <row r="88" spans="1:9" x14ac:dyDescent="0.25">
      <c r="A88">
        <v>84</v>
      </c>
      <c r="B88">
        <f t="shared" si="6"/>
        <v>84</v>
      </c>
      <c r="C88" s="5">
        <f t="shared" si="8"/>
        <v>425697.00695057225</v>
      </c>
      <c r="D88" s="5">
        <f t="shared" si="9"/>
        <v>1000</v>
      </c>
      <c r="E88" s="4">
        <f t="shared" si="7"/>
        <v>424697.00695057225</v>
      </c>
      <c r="F88" s="5">
        <f>IF(C88=0,0,IF(I87+G88&lt;=Summary!$C$20,'Loan Sch - With Offset'!I87+G88,Summary!$C$20))</f>
        <v>628.21560806781815</v>
      </c>
      <c r="G88" s="4">
        <f>IF(E88&lt;=0,0,E88*Summary!$B$7/Summary!$B$10)</f>
        <v>325.87328033322751</v>
      </c>
      <c r="H88" s="5">
        <f t="shared" si="10"/>
        <v>302.34232773459064</v>
      </c>
      <c r="I88" s="5">
        <f t="shared" si="11"/>
        <v>425394.66462283768</v>
      </c>
    </row>
    <row r="89" spans="1:9" x14ac:dyDescent="0.25">
      <c r="A89">
        <v>85</v>
      </c>
      <c r="B89">
        <f t="shared" si="6"/>
        <v>85</v>
      </c>
      <c r="C89" s="5">
        <f t="shared" si="8"/>
        <v>425394.66462283768</v>
      </c>
      <c r="D89" s="5">
        <f t="shared" si="9"/>
        <v>1000</v>
      </c>
      <c r="E89" s="4">
        <f t="shared" si="7"/>
        <v>424394.66462283768</v>
      </c>
      <c r="F89" s="5">
        <f>IF(C89=0,0,IF(I88+G89&lt;=Summary!$C$20,'Loan Sch - With Offset'!I88+G89,Summary!$C$20))</f>
        <v>628.21560806781815</v>
      </c>
      <c r="G89" s="4">
        <f>IF(E89&lt;=0,0,E89*Summary!$B$7/Summary!$B$10)</f>
        <v>325.64129073944662</v>
      </c>
      <c r="H89" s="5">
        <f t="shared" si="10"/>
        <v>302.57431732837154</v>
      </c>
      <c r="I89" s="5">
        <f t="shared" si="11"/>
        <v>425092.09030550928</v>
      </c>
    </row>
    <row r="90" spans="1:9" x14ac:dyDescent="0.25">
      <c r="A90">
        <v>86</v>
      </c>
      <c r="B90">
        <f t="shared" si="6"/>
        <v>86</v>
      </c>
      <c r="C90" s="5">
        <f t="shared" si="8"/>
        <v>425092.09030550928</v>
      </c>
      <c r="D90" s="5">
        <f t="shared" si="9"/>
        <v>1000</v>
      </c>
      <c r="E90" s="4">
        <f t="shared" si="7"/>
        <v>424092.09030550928</v>
      </c>
      <c r="F90" s="5">
        <f>IF(C90=0,0,IF(I89+G90&lt;=Summary!$C$20,'Loan Sch - With Offset'!I89+G90,Summary!$C$20))</f>
        <v>628.21560806781815</v>
      </c>
      <c r="G90" s="4">
        <f>IF(E90&lt;=0,0,E90*Summary!$B$7/Summary!$B$10)</f>
        <v>325.40912313826573</v>
      </c>
      <c r="H90" s="5">
        <f t="shared" si="10"/>
        <v>302.80648492955243</v>
      </c>
      <c r="I90" s="5">
        <f t="shared" si="11"/>
        <v>424789.2838205797</v>
      </c>
    </row>
    <row r="91" spans="1:9" x14ac:dyDescent="0.25">
      <c r="A91">
        <v>87</v>
      </c>
      <c r="B91">
        <f t="shared" si="6"/>
        <v>87</v>
      </c>
      <c r="C91" s="5">
        <f t="shared" si="8"/>
        <v>424789.2838205797</v>
      </c>
      <c r="D91" s="5">
        <f t="shared" si="9"/>
        <v>1000</v>
      </c>
      <c r="E91" s="4">
        <f t="shared" si="7"/>
        <v>423789.2838205797</v>
      </c>
      <c r="F91" s="5">
        <f>IF(C91=0,0,IF(I90+G91&lt;=Summary!$C$20,'Loan Sch - With Offset'!I90+G91,Summary!$C$20))</f>
        <v>628.21560806781815</v>
      </c>
      <c r="G91" s="4">
        <f>IF(E91&lt;=0,0,E91*Summary!$B$7/Summary!$B$10)</f>
        <v>325.17677739309863</v>
      </c>
      <c r="H91" s="5">
        <f t="shared" si="10"/>
        <v>303.03883067471952</v>
      </c>
      <c r="I91" s="5">
        <f t="shared" si="11"/>
        <v>424486.24498990498</v>
      </c>
    </row>
    <row r="92" spans="1:9" x14ac:dyDescent="0.25">
      <c r="A92">
        <v>88</v>
      </c>
      <c r="B92">
        <f t="shared" si="6"/>
        <v>88</v>
      </c>
      <c r="C92" s="5">
        <f t="shared" si="8"/>
        <v>424486.24498990498</v>
      </c>
      <c r="D92" s="5">
        <f t="shared" si="9"/>
        <v>1000</v>
      </c>
      <c r="E92" s="4">
        <f t="shared" si="7"/>
        <v>423486.24498990498</v>
      </c>
      <c r="F92" s="5">
        <f>IF(C92=0,0,IF(I91+G92&lt;=Summary!$C$20,'Loan Sch - With Offset'!I91+G92,Summary!$C$20))</f>
        <v>628.21560806781815</v>
      </c>
      <c r="G92" s="4">
        <f>IF(E92&lt;=0,0,E92*Summary!$B$7/Summary!$B$10)</f>
        <v>324.94425336725396</v>
      </c>
      <c r="H92" s="5">
        <f t="shared" si="10"/>
        <v>303.27135470056419</v>
      </c>
      <c r="I92" s="5">
        <f t="shared" si="11"/>
        <v>424182.97363520443</v>
      </c>
    </row>
    <row r="93" spans="1:9" x14ac:dyDescent="0.25">
      <c r="A93">
        <v>89</v>
      </c>
      <c r="B93">
        <f t="shared" si="6"/>
        <v>89</v>
      </c>
      <c r="C93" s="5">
        <f t="shared" si="8"/>
        <v>424182.97363520443</v>
      </c>
      <c r="D93" s="5">
        <f t="shared" si="9"/>
        <v>1000</v>
      </c>
      <c r="E93" s="4">
        <f t="shared" si="7"/>
        <v>423182.97363520443</v>
      </c>
      <c r="F93" s="5">
        <f>IF(C93=0,0,IF(I92+G93&lt;=Summary!$C$20,'Loan Sch - With Offset'!I92+G93,Summary!$C$20))</f>
        <v>628.21560806781815</v>
      </c>
      <c r="G93" s="4">
        <f>IF(E93&lt;=0,0,E93*Summary!$B$7/Summary!$B$10)</f>
        <v>324.7115509239357</v>
      </c>
      <c r="H93" s="5">
        <f t="shared" si="10"/>
        <v>303.50405714388245</v>
      </c>
      <c r="I93" s="5">
        <f t="shared" si="11"/>
        <v>423879.46957806055</v>
      </c>
    </row>
    <row r="94" spans="1:9" x14ac:dyDescent="0.25">
      <c r="A94">
        <v>90</v>
      </c>
      <c r="B94">
        <f t="shared" si="6"/>
        <v>90</v>
      </c>
      <c r="C94" s="5">
        <f t="shared" si="8"/>
        <v>423879.46957806055</v>
      </c>
      <c r="D94" s="5">
        <f t="shared" si="9"/>
        <v>1000</v>
      </c>
      <c r="E94" s="4">
        <f t="shared" si="7"/>
        <v>422879.46957806055</v>
      </c>
      <c r="F94" s="5">
        <f>IF(C94=0,0,IF(I93+G94&lt;=Summary!$C$20,'Loan Sch - With Offset'!I93+G94,Summary!$C$20))</f>
        <v>628.21560806781815</v>
      </c>
      <c r="G94" s="4">
        <f>IF(E94&lt;=0,0,E94*Summary!$B$7/Summary!$B$10)</f>
        <v>324.47866992624256</v>
      </c>
      <c r="H94" s="5">
        <f t="shared" si="10"/>
        <v>303.73693814157559</v>
      </c>
      <c r="I94" s="5">
        <f t="shared" si="11"/>
        <v>423575.73263991898</v>
      </c>
    </row>
    <row r="95" spans="1:9" x14ac:dyDescent="0.25">
      <c r="A95">
        <v>91</v>
      </c>
      <c r="B95">
        <f t="shared" si="6"/>
        <v>91</v>
      </c>
      <c r="C95" s="5">
        <f t="shared" si="8"/>
        <v>423575.73263991898</v>
      </c>
      <c r="D95" s="5">
        <f t="shared" si="9"/>
        <v>1000</v>
      </c>
      <c r="E95" s="4">
        <f t="shared" si="7"/>
        <v>422575.73263991898</v>
      </c>
      <c r="F95" s="5">
        <f>IF(C95=0,0,IF(I94+G95&lt;=Summary!$C$20,'Loan Sch - With Offset'!I94+G95,Summary!$C$20))</f>
        <v>628.21560806781815</v>
      </c>
      <c r="G95" s="4">
        <f>IF(E95&lt;=0,0,E95*Summary!$B$7/Summary!$B$10)</f>
        <v>324.24561023716859</v>
      </c>
      <c r="H95" s="5">
        <f t="shared" si="10"/>
        <v>303.96999783064956</v>
      </c>
      <c r="I95" s="5">
        <f t="shared" si="11"/>
        <v>423271.76264208835</v>
      </c>
    </row>
    <row r="96" spans="1:9" x14ac:dyDescent="0.25">
      <c r="A96">
        <v>92</v>
      </c>
      <c r="B96">
        <f t="shared" si="6"/>
        <v>92</v>
      </c>
      <c r="C96" s="5">
        <f t="shared" si="8"/>
        <v>423271.76264208835</v>
      </c>
      <c r="D96" s="5">
        <f t="shared" si="9"/>
        <v>1000</v>
      </c>
      <c r="E96" s="4">
        <f t="shared" si="7"/>
        <v>422271.76264208835</v>
      </c>
      <c r="F96" s="5">
        <f>IF(C96=0,0,IF(I95+G96&lt;=Summary!$C$20,'Loan Sch - With Offset'!I95+G96,Summary!$C$20))</f>
        <v>628.21560806781815</v>
      </c>
      <c r="G96" s="4">
        <f>IF(E96&lt;=0,0,E96*Summary!$B$7/Summary!$B$10)</f>
        <v>324.01237171960236</v>
      </c>
      <c r="H96" s="5">
        <f t="shared" si="10"/>
        <v>304.2032363482158</v>
      </c>
      <c r="I96" s="5">
        <f t="shared" si="11"/>
        <v>422967.55940574012</v>
      </c>
    </row>
    <row r="97" spans="1:9" x14ac:dyDescent="0.25">
      <c r="A97">
        <v>93</v>
      </c>
      <c r="B97">
        <f t="shared" si="6"/>
        <v>93</v>
      </c>
      <c r="C97" s="5">
        <f t="shared" si="8"/>
        <v>422967.55940574012</v>
      </c>
      <c r="D97" s="5">
        <f t="shared" si="9"/>
        <v>1000</v>
      </c>
      <c r="E97" s="4">
        <f t="shared" si="7"/>
        <v>421967.55940574012</v>
      </c>
      <c r="F97" s="5">
        <f>IF(C97=0,0,IF(I96+G97&lt;=Summary!$C$20,'Loan Sch - With Offset'!I96+G97,Summary!$C$20))</f>
        <v>628.21560806781815</v>
      </c>
      <c r="G97" s="4">
        <f>IF(E97&lt;=0,0,E97*Summary!$B$7/Summary!$B$10)</f>
        <v>323.77895423632748</v>
      </c>
      <c r="H97" s="5">
        <f t="shared" si="10"/>
        <v>304.43665383149067</v>
      </c>
      <c r="I97" s="5">
        <f t="shared" si="11"/>
        <v>422663.12275190861</v>
      </c>
    </row>
    <row r="98" spans="1:9" x14ac:dyDescent="0.25">
      <c r="A98">
        <v>94</v>
      </c>
      <c r="B98">
        <f t="shared" si="6"/>
        <v>94</v>
      </c>
      <c r="C98" s="5">
        <f t="shared" si="8"/>
        <v>422663.12275190861</v>
      </c>
      <c r="D98" s="5">
        <f t="shared" si="9"/>
        <v>1000</v>
      </c>
      <c r="E98" s="4">
        <f t="shared" si="7"/>
        <v>421663.12275190861</v>
      </c>
      <c r="F98" s="5">
        <f>IF(C98=0,0,IF(I97+G98&lt;=Summary!$C$20,'Loan Sch - With Offset'!I97+G98,Summary!$C$20))</f>
        <v>628.21560806781815</v>
      </c>
      <c r="G98" s="4">
        <f>IF(E98&lt;=0,0,E98*Summary!$B$7/Summary!$B$10)</f>
        <v>323.5453576500222</v>
      </c>
      <c r="H98" s="5">
        <f t="shared" si="10"/>
        <v>304.67025041779596</v>
      </c>
      <c r="I98" s="5">
        <f t="shared" si="11"/>
        <v>422358.45250149083</v>
      </c>
    </row>
    <row r="99" spans="1:9" x14ac:dyDescent="0.25">
      <c r="A99">
        <v>95</v>
      </c>
      <c r="B99">
        <f t="shared" si="6"/>
        <v>95</v>
      </c>
      <c r="C99" s="5">
        <f t="shared" si="8"/>
        <v>422358.45250149083</v>
      </c>
      <c r="D99" s="5">
        <f t="shared" si="9"/>
        <v>1000</v>
      </c>
      <c r="E99" s="4">
        <f t="shared" si="7"/>
        <v>421358.45250149083</v>
      </c>
      <c r="F99" s="5">
        <f>IF(C99=0,0,IF(I98+G99&lt;=Summary!$C$20,'Loan Sch - With Offset'!I98+G99,Summary!$C$20))</f>
        <v>628.21560806781815</v>
      </c>
      <c r="G99" s="4">
        <f>IF(E99&lt;=0,0,E99*Summary!$B$7/Summary!$B$10)</f>
        <v>323.3115818232593</v>
      </c>
      <c r="H99" s="5">
        <f t="shared" si="10"/>
        <v>304.90402624455885</v>
      </c>
      <c r="I99" s="5">
        <f t="shared" si="11"/>
        <v>422053.54847524629</v>
      </c>
    </row>
    <row r="100" spans="1:9" x14ac:dyDescent="0.25">
      <c r="A100">
        <v>96</v>
      </c>
      <c r="B100">
        <f t="shared" si="6"/>
        <v>96</v>
      </c>
      <c r="C100" s="5">
        <f t="shared" si="8"/>
        <v>422053.54847524629</v>
      </c>
      <c r="D100" s="5">
        <f t="shared" si="9"/>
        <v>1000</v>
      </c>
      <c r="E100" s="4">
        <f t="shared" si="7"/>
        <v>421053.54847524629</v>
      </c>
      <c r="F100" s="5">
        <f>IF(C100=0,0,IF(I99+G100&lt;=Summary!$C$20,'Loan Sch - With Offset'!I99+G100,Summary!$C$20))</f>
        <v>628.21560806781815</v>
      </c>
      <c r="G100" s="4">
        <f>IF(E100&lt;=0,0,E100*Summary!$B$7/Summary!$B$10)</f>
        <v>323.07762661850632</v>
      </c>
      <c r="H100" s="5">
        <f t="shared" si="10"/>
        <v>305.13798144931184</v>
      </c>
      <c r="I100" s="5">
        <f t="shared" si="11"/>
        <v>421748.41049379698</v>
      </c>
    </row>
    <row r="101" spans="1:9" x14ac:dyDescent="0.25">
      <c r="A101">
        <v>97</v>
      </c>
      <c r="B101">
        <f t="shared" si="6"/>
        <v>97</v>
      </c>
      <c r="C101" s="5">
        <f t="shared" si="8"/>
        <v>421748.41049379698</v>
      </c>
      <c r="D101" s="5">
        <f t="shared" si="9"/>
        <v>1000</v>
      </c>
      <c r="E101" s="4">
        <f t="shared" si="7"/>
        <v>420748.41049379698</v>
      </c>
      <c r="F101" s="5">
        <f>IF(C101=0,0,IF(I100+G101&lt;=Summary!$C$20,'Loan Sch - With Offset'!I100+G101,Summary!$C$20))</f>
        <v>628.21560806781815</v>
      </c>
      <c r="G101" s="4">
        <f>IF(E101&lt;=0,0,E101*Summary!$B$7/Summary!$B$10)</f>
        <v>322.84349189812497</v>
      </c>
      <c r="H101" s="5">
        <f t="shared" si="10"/>
        <v>305.37211616969319</v>
      </c>
      <c r="I101" s="5">
        <f t="shared" si="11"/>
        <v>421443.03837762726</v>
      </c>
    </row>
    <row r="102" spans="1:9" x14ac:dyDescent="0.25">
      <c r="A102">
        <v>98</v>
      </c>
      <c r="B102">
        <f t="shared" si="6"/>
        <v>98</v>
      </c>
      <c r="C102" s="5">
        <f t="shared" si="8"/>
        <v>421443.03837762726</v>
      </c>
      <c r="D102" s="5">
        <f t="shared" si="9"/>
        <v>1000</v>
      </c>
      <c r="E102" s="4">
        <f t="shared" si="7"/>
        <v>420443.03837762726</v>
      </c>
      <c r="F102" s="5">
        <f>IF(C102=0,0,IF(I101+G102&lt;=Summary!$C$20,'Loan Sch - With Offset'!I101+G102,Summary!$C$20))</f>
        <v>628.21560806781815</v>
      </c>
      <c r="G102" s="4">
        <f>IF(E102&lt;=0,0,E102*Summary!$B$7/Summary!$B$10)</f>
        <v>322.60917752437166</v>
      </c>
      <c r="H102" s="5">
        <f t="shared" si="10"/>
        <v>305.60643054344649</v>
      </c>
      <c r="I102" s="5">
        <f t="shared" si="11"/>
        <v>421137.43194708379</v>
      </c>
    </row>
    <row r="103" spans="1:9" x14ac:dyDescent="0.25">
      <c r="A103">
        <v>99</v>
      </c>
      <c r="B103">
        <f t="shared" si="6"/>
        <v>99</v>
      </c>
      <c r="C103" s="5">
        <f t="shared" si="8"/>
        <v>421137.43194708379</v>
      </c>
      <c r="D103" s="5">
        <f t="shared" si="9"/>
        <v>1000</v>
      </c>
      <c r="E103" s="4">
        <f t="shared" si="7"/>
        <v>420137.43194708379</v>
      </c>
      <c r="F103" s="5">
        <f>IF(C103=0,0,IF(I102+G103&lt;=Summary!$C$20,'Loan Sch - With Offset'!I102+G103,Summary!$C$20))</f>
        <v>628.21560806781815</v>
      </c>
      <c r="G103" s="4">
        <f>IF(E103&lt;=0,0,E103*Summary!$B$7/Summary!$B$10)</f>
        <v>322.37468335939695</v>
      </c>
      <c r="H103" s="5">
        <f t="shared" si="10"/>
        <v>305.8409247084212</v>
      </c>
      <c r="I103" s="5">
        <f t="shared" si="11"/>
        <v>420831.59102237539</v>
      </c>
    </row>
    <row r="104" spans="1:9" x14ac:dyDescent="0.25">
      <c r="A104">
        <v>100</v>
      </c>
      <c r="B104">
        <f t="shared" si="6"/>
        <v>100</v>
      </c>
      <c r="C104" s="5">
        <f t="shared" si="8"/>
        <v>420831.59102237539</v>
      </c>
      <c r="D104" s="5">
        <f t="shared" si="9"/>
        <v>1000</v>
      </c>
      <c r="E104" s="4">
        <f t="shared" si="7"/>
        <v>419831.59102237539</v>
      </c>
      <c r="F104" s="5">
        <f>IF(C104=0,0,IF(I103+G104&lt;=Summary!$C$20,'Loan Sch - With Offset'!I103+G104,Summary!$C$20))</f>
        <v>628.21560806781815</v>
      </c>
      <c r="G104" s="4">
        <f>IF(E104&lt;=0,0,E104*Summary!$B$7/Summary!$B$10)</f>
        <v>322.14000926524568</v>
      </c>
      <c r="H104" s="5">
        <f t="shared" si="10"/>
        <v>306.07559880257247</v>
      </c>
      <c r="I104" s="5">
        <f t="shared" si="11"/>
        <v>420525.5154235728</v>
      </c>
    </row>
    <row r="105" spans="1:9" x14ac:dyDescent="0.25">
      <c r="A105">
        <v>101</v>
      </c>
      <c r="B105">
        <f t="shared" si="6"/>
        <v>101</v>
      </c>
      <c r="C105" s="5">
        <f t="shared" si="8"/>
        <v>420525.5154235728</v>
      </c>
      <c r="D105" s="5">
        <f t="shared" si="9"/>
        <v>1000</v>
      </c>
      <c r="E105" s="4">
        <f t="shared" si="7"/>
        <v>419525.5154235728</v>
      </c>
      <c r="F105" s="5">
        <f>IF(C105=0,0,IF(I104+G105&lt;=Summary!$C$20,'Loan Sch - With Offset'!I104+G105,Summary!$C$20))</f>
        <v>628.21560806781815</v>
      </c>
      <c r="G105" s="4">
        <f>IF(E105&lt;=0,0,E105*Summary!$B$7/Summary!$B$10)</f>
        <v>321.90515510385683</v>
      </c>
      <c r="H105" s="5">
        <f t="shared" si="10"/>
        <v>306.31045296396132</v>
      </c>
      <c r="I105" s="5">
        <f t="shared" si="11"/>
        <v>420219.20497060881</v>
      </c>
    </row>
    <row r="106" spans="1:9" x14ac:dyDescent="0.25">
      <c r="A106">
        <v>102</v>
      </c>
      <c r="B106">
        <f t="shared" si="6"/>
        <v>102</v>
      </c>
      <c r="C106" s="5">
        <f t="shared" si="8"/>
        <v>420219.20497060881</v>
      </c>
      <c r="D106" s="5">
        <f t="shared" si="9"/>
        <v>1000</v>
      </c>
      <c r="E106" s="4">
        <f t="shared" si="7"/>
        <v>419219.20497060881</v>
      </c>
      <c r="F106" s="5">
        <f>IF(C106=0,0,IF(I105+G106&lt;=Summary!$C$20,'Loan Sch - With Offset'!I105+G106,Summary!$C$20))</f>
        <v>628.21560806781815</v>
      </c>
      <c r="G106" s="4">
        <f>IF(E106&lt;=0,0,E106*Summary!$B$7/Summary!$B$10)</f>
        <v>321.67012073706331</v>
      </c>
      <c r="H106" s="5">
        <f t="shared" si="10"/>
        <v>306.54548733075484</v>
      </c>
      <c r="I106" s="5">
        <f t="shared" si="11"/>
        <v>419912.65948327805</v>
      </c>
    </row>
    <row r="107" spans="1:9" x14ac:dyDescent="0.25">
      <c r="A107">
        <v>103</v>
      </c>
      <c r="B107">
        <f t="shared" si="6"/>
        <v>103</v>
      </c>
      <c r="C107" s="5">
        <f t="shared" si="8"/>
        <v>419912.65948327805</v>
      </c>
      <c r="D107" s="5">
        <f t="shared" si="9"/>
        <v>1000</v>
      </c>
      <c r="E107" s="4">
        <f t="shared" si="7"/>
        <v>418912.65948327805</v>
      </c>
      <c r="F107" s="5">
        <f>IF(C107=0,0,IF(I106+G107&lt;=Summary!$C$20,'Loan Sch - With Offset'!I106+G107,Summary!$C$20))</f>
        <v>628.21560806781815</v>
      </c>
      <c r="G107" s="4">
        <f>IF(E107&lt;=0,0,E107*Summary!$B$7/Summary!$B$10)</f>
        <v>321.43490602659222</v>
      </c>
      <c r="H107" s="5">
        <f t="shared" si="10"/>
        <v>306.78070204122594</v>
      </c>
      <c r="I107" s="5">
        <f t="shared" si="11"/>
        <v>419605.87878123682</v>
      </c>
    </row>
    <row r="108" spans="1:9" x14ac:dyDescent="0.25">
      <c r="A108">
        <v>104</v>
      </c>
      <c r="B108">
        <f t="shared" si="6"/>
        <v>104</v>
      </c>
      <c r="C108" s="5">
        <f t="shared" si="8"/>
        <v>419605.87878123682</v>
      </c>
      <c r="D108" s="5">
        <f t="shared" si="9"/>
        <v>1000</v>
      </c>
      <c r="E108" s="4">
        <f t="shared" si="7"/>
        <v>418605.87878123682</v>
      </c>
      <c r="F108" s="5">
        <f>IF(C108=0,0,IF(I107+G108&lt;=Summary!$C$20,'Loan Sch - With Offset'!I107+G108,Summary!$C$20))</f>
        <v>628.21560806781815</v>
      </c>
      <c r="G108" s="4">
        <f>IF(E108&lt;=0,0,E108*Summary!$B$7/Summary!$B$10)</f>
        <v>321.19951083406437</v>
      </c>
      <c r="H108" s="5">
        <f t="shared" si="10"/>
        <v>307.01609723375378</v>
      </c>
      <c r="I108" s="5">
        <f t="shared" si="11"/>
        <v>419298.86268400308</v>
      </c>
    </row>
    <row r="109" spans="1:9" x14ac:dyDescent="0.25">
      <c r="A109">
        <v>105</v>
      </c>
      <c r="B109">
        <f t="shared" si="6"/>
        <v>105</v>
      </c>
      <c r="C109" s="5">
        <f t="shared" si="8"/>
        <v>419298.86268400308</v>
      </c>
      <c r="D109" s="5">
        <f t="shared" si="9"/>
        <v>1000</v>
      </c>
      <c r="E109" s="4">
        <f t="shared" si="7"/>
        <v>418298.86268400308</v>
      </c>
      <c r="F109" s="5">
        <f>IF(C109=0,0,IF(I108+G109&lt;=Summary!$C$20,'Loan Sch - With Offset'!I108+G109,Summary!$C$20))</f>
        <v>628.21560806781815</v>
      </c>
      <c r="G109" s="4">
        <f>IF(E109&lt;=0,0,E109*Summary!$B$7/Summary!$B$10)</f>
        <v>320.96393502099465</v>
      </c>
      <c r="H109" s="5">
        <f t="shared" si="10"/>
        <v>307.2516730468235</v>
      </c>
      <c r="I109" s="5">
        <f t="shared" si="11"/>
        <v>418991.61101095623</v>
      </c>
    </row>
    <row r="110" spans="1:9" x14ac:dyDescent="0.25">
      <c r="A110">
        <v>106</v>
      </c>
      <c r="B110">
        <f t="shared" si="6"/>
        <v>106</v>
      </c>
      <c r="C110" s="5">
        <f t="shared" si="8"/>
        <v>418991.61101095623</v>
      </c>
      <c r="D110" s="5">
        <f t="shared" si="9"/>
        <v>1000</v>
      </c>
      <c r="E110" s="4">
        <f t="shared" si="7"/>
        <v>417991.61101095623</v>
      </c>
      <c r="F110" s="5">
        <f>IF(C110=0,0,IF(I109+G110&lt;=Summary!$C$20,'Loan Sch - With Offset'!I109+G110,Summary!$C$20))</f>
        <v>628.21560806781815</v>
      </c>
      <c r="G110" s="4">
        <f>IF(E110&lt;=0,0,E110*Summary!$B$7/Summary!$B$10)</f>
        <v>320.72817844879137</v>
      </c>
      <c r="H110" s="5">
        <f t="shared" si="10"/>
        <v>307.48742961902678</v>
      </c>
      <c r="I110" s="5">
        <f t="shared" si="11"/>
        <v>418684.12358133722</v>
      </c>
    </row>
    <row r="111" spans="1:9" x14ac:dyDescent="0.25">
      <c r="A111">
        <v>107</v>
      </c>
      <c r="B111">
        <f t="shared" si="6"/>
        <v>107</v>
      </c>
      <c r="C111" s="5">
        <f t="shared" si="8"/>
        <v>418684.12358133722</v>
      </c>
      <c r="D111" s="5">
        <f t="shared" si="9"/>
        <v>1000</v>
      </c>
      <c r="E111" s="4">
        <f t="shared" si="7"/>
        <v>417684.12358133722</v>
      </c>
      <c r="F111" s="5">
        <f>IF(C111=0,0,IF(I110+G111&lt;=Summary!$C$20,'Loan Sch - With Offset'!I110+G111,Summary!$C$20))</f>
        <v>628.21560806781815</v>
      </c>
      <c r="G111" s="4">
        <f>IF(E111&lt;=0,0,E111*Summary!$B$7/Summary!$B$10)</f>
        <v>320.4922409787568</v>
      </c>
      <c r="H111" s="5">
        <f t="shared" si="10"/>
        <v>307.72336708906136</v>
      </c>
      <c r="I111" s="5">
        <f t="shared" si="11"/>
        <v>418376.40021424816</v>
      </c>
    </row>
    <row r="112" spans="1:9" x14ac:dyDescent="0.25">
      <c r="A112">
        <v>108</v>
      </c>
      <c r="B112">
        <f t="shared" si="6"/>
        <v>108</v>
      </c>
      <c r="C112" s="5">
        <f t="shared" si="8"/>
        <v>418376.40021424816</v>
      </c>
      <c r="D112" s="5">
        <f t="shared" si="9"/>
        <v>1000</v>
      </c>
      <c r="E112" s="4">
        <f t="shared" si="7"/>
        <v>417376.40021424816</v>
      </c>
      <c r="F112" s="5">
        <f>IF(C112=0,0,IF(I111+G112&lt;=Summary!$C$20,'Loan Sch - With Offset'!I111+G112,Summary!$C$20))</f>
        <v>628.21560806781815</v>
      </c>
      <c r="G112" s="4">
        <f>IF(E112&lt;=0,0,E112*Summary!$B$7/Summary!$B$10)</f>
        <v>320.25612247208659</v>
      </c>
      <c r="H112" s="5">
        <f t="shared" si="10"/>
        <v>307.95948559573156</v>
      </c>
      <c r="I112" s="5">
        <f t="shared" si="11"/>
        <v>418068.44072865241</v>
      </c>
    </row>
    <row r="113" spans="1:9" x14ac:dyDescent="0.25">
      <c r="A113">
        <v>109</v>
      </c>
      <c r="B113">
        <f t="shared" si="6"/>
        <v>109</v>
      </c>
      <c r="C113" s="5">
        <f t="shared" si="8"/>
        <v>418068.44072865241</v>
      </c>
      <c r="D113" s="5">
        <f t="shared" si="9"/>
        <v>1000</v>
      </c>
      <c r="E113" s="4">
        <f t="shared" si="7"/>
        <v>417068.44072865241</v>
      </c>
      <c r="F113" s="5">
        <f>IF(C113=0,0,IF(I112+G113&lt;=Summary!$C$20,'Loan Sch - With Offset'!I112+G113,Summary!$C$20))</f>
        <v>628.21560806781815</v>
      </c>
      <c r="G113" s="4">
        <f>IF(E113&lt;=0,0,E113*Summary!$B$7/Summary!$B$10)</f>
        <v>320.01982278986986</v>
      </c>
      <c r="H113" s="5">
        <f t="shared" si="10"/>
        <v>308.19578527794829</v>
      </c>
      <c r="I113" s="5">
        <f t="shared" si="11"/>
        <v>417760.24494337448</v>
      </c>
    </row>
    <row r="114" spans="1:9" x14ac:dyDescent="0.25">
      <c r="A114">
        <v>110</v>
      </c>
      <c r="B114">
        <f t="shared" si="6"/>
        <v>110</v>
      </c>
      <c r="C114" s="5">
        <f t="shared" si="8"/>
        <v>417760.24494337448</v>
      </c>
      <c r="D114" s="5">
        <f t="shared" si="9"/>
        <v>1000</v>
      </c>
      <c r="E114" s="4">
        <f t="shared" si="7"/>
        <v>416760.24494337448</v>
      </c>
      <c r="F114" s="5">
        <f>IF(C114=0,0,IF(I113+G114&lt;=Summary!$C$20,'Loan Sch - With Offset'!I113+G114,Summary!$C$20))</f>
        <v>628.21560806781815</v>
      </c>
      <c r="G114" s="4">
        <f>IF(E114&lt;=0,0,E114*Summary!$B$7/Summary!$B$10)</f>
        <v>319.78334179308928</v>
      </c>
      <c r="H114" s="5">
        <f t="shared" si="10"/>
        <v>308.43226627472887</v>
      </c>
      <c r="I114" s="5">
        <f t="shared" si="11"/>
        <v>417451.81267709978</v>
      </c>
    </row>
    <row r="115" spans="1:9" x14ac:dyDescent="0.25">
      <c r="A115">
        <v>111</v>
      </c>
      <c r="B115">
        <f t="shared" si="6"/>
        <v>111</v>
      </c>
      <c r="C115" s="5">
        <f t="shared" si="8"/>
        <v>417451.81267709978</v>
      </c>
      <c r="D115" s="5">
        <f t="shared" si="9"/>
        <v>1000</v>
      </c>
      <c r="E115" s="4">
        <f t="shared" si="7"/>
        <v>416451.81267709978</v>
      </c>
      <c r="F115" s="5">
        <f>IF(C115=0,0,IF(I114+G115&lt;=Summary!$C$20,'Loan Sch - With Offset'!I114+G115,Summary!$C$20))</f>
        <v>628.21560806781815</v>
      </c>
      <c r="G115" s="4">
        <f>IF(E115&lt;=0,0,E115*Summary!$B$7/Summary!$B$10)</f>
        <v>319.54667934262073</v>
      </c>
      <c r="H115" s="5">
        <f t="shared" si="10"/>
        <v>308.66892872519742</v>
      </c>
      <c r="I115" s="5">
        <f t="shared" si="11"/>
        <v>417143.1437483746</v>
      </c>
    </row>
    <row r="116" spans="1:9" x14ac:dyDescent="0.25">
      <c r="A116">
        <v>112</v>
      </c>
      <c r="B116">
        <f t="shared" si="6"/>
        <v>112</v>
      </c>
      <c r="C116" s="5">
        <f t="shared" si="8"/>
        <v>417143.1437483746</v>
      </c>
      <c r="D116" s="5">
        <f t="shared" si="9"/>
        <v>1000</v>
      </c>
      <c r="E116" s="4">
        <f t="shared" si="7"/>
        <v>416143.1437483746</v>
      </c>
      <c r="F116" s="5">
        <f>IF(C116=0,0,IF(I115+G116&lt;=Summary!$C$20,'Loan Sch - With Offset'!I115+G116,Summary!$C$20))</f>
        <v>628.21560806781815</v>
      </c>
      <c r="G116" s="4">
        <f>IF(E116&lt;=0,0,E116*Summary!$B$7/Summary!$B$10)</f>
        <v>319.30983529923355</v>
      </c>
      <c r="H116" s="5">
        <f t="shared" si="10"/>
        <v>308.9057727685846</v>
      </c>
      <c r="I116" s="5">
        <f t="shared" si="11"/>
        <v>416834.237975606</v>
      </c>
    </row>
    <row r="117" spans="1:9" x14ac:dyDescent="0.25">
      <c r="A117">
        <v>113</v>
      </c>
      <c r="B117">
        <f t="shared" si="6"/>
        <v>113</v>
      </c>
      <c r="C117" s="5">
        <f t="shared" si="8"/>
        <v>416834.237975606</v>
      </c>
      <c r="D117" s="5">
        <f t="shared" si="9"/>
        <v>1000</v>
      </c>
      <c r="E117" s="4">
        <f t="shared" si="7"/>
        <v>415834.237975606</v>
      </c>
      <c r="F117" s="5">
        <f>IF(C117=0,0,IF(I116+G117&lt;=Summary!$C$20,'Loan Sch - With Offset'!I116+G117,Summary!$C$20))</f>
        <v>628.21560806781815</v>
      </c>
      <c r="G117" s="4">
        <f>IF(E117&lt;=0,0,E117*Summary!$B$7/Summary!$B$10)</f>
        <v>319.07280952358997</v>
      </c>
      <c r="H117" s="5">
        <f t="shared" si="10"/>
        <v>309.14279854422819</v>
      </c>
      <c r="I117" s="5">
        <f t="shared" si="11"/>
        <v>416525.09517706174</v>
      </c>
    </row>
    <row r="118" spans="1:9" x14ac:dyDescent="0.25">
      <c r="A118">
        <v>114</v>
      </c>
      <c r="B118">
        <f t="shared" si="6"/>
        <v>114</v>
      </c>
      <c r="C118" s="5">
        <f t="shared" si="8"/>
        <v>416525.09517706174</v>
      </c>
      <c r="D118" s="5">
        <f t="shared" si="9"/>
        <v>1000</v>
      </c>
      <c r="E118" s="4">
        <f t="shared" si="7"/>
        <v>415525.09517706174</v>
      </c>
      <c r="F118" s="5">
        <f>IF(C118=0,0,IF(I117+G118&lt;=Summary!$C$20,'Loan Sch - With Offset'!I117+G118,Summary!$C$20))</f>
        <v>628.21560806781815</v>
      </c>
      <c r="G118" s="4">
        <f>IF(E118&lt;=0,0,E118*Summary!$B$7/Summary!$B$10)</f>
        <v>318.83560187624545</v>
      </c>
      <c r="H118" s="5">
        <f t="shared" si="10"/>
        <v>309.3800061915727</v>
      </c>
      <c r="I118" s="5">
        <f t="shared" si="11"/>
        <v>416215.71517087019</v>
      </c>
    </row>
    <row r="119" spans="1:9" x14ac:dyDescent="0.25">
      <c r="A119">
        <v>115</v>
      </c>
      <c r="B119">
        <f t="shared" si="6"/>
        <v>115</v>
      </c>
      <c r="C119" s="5">
        <f t="shared" si="8"/>
        <v>416215.71517087019</v>
      </c>
      <c r="D119" s="5">
        <f t="shared" si="9"/>
        <v>1000</v>
      </c>
      <c r="E119" s="4">
        <f t="shared" si="7"/>
        <v>415215.71517087019</v>
      </c>
      <c r="F119" s="5">
        <f>IF(C119=0,0,IF(I118+G119&lt;=Summary!$C$20,'Loan Sch - With Offset'!I118+G119,Summary!$C$20))</f>
        <v>628.21560806781815</v>
      </c>
      <c r="G119" s="4">
        <f>IF(E119&lt;=0,0,E119*Summary!$B$7/Summary!$B$10)</f>
        <v>318.59821221764844</v>
      </c>
      <c r="H119" s="5">
        <f t="shared" si="10"/>
        <v>309.61739585016971</v>
      </c>
      <c r="I119" s="5">
        <f t="shared" si="11"/>
        <v>415906.09777502</v>
      </c>
    </row>
    <row r="120" spans="1:9" x14ac:dyDescent="0.25">
      <c r="A120">
        <v>116</v>
      </c>
      <c r="B120">
        <f t="shared" si="6"/>
        <v>116</v>
      </c>
      <c r="C120" s="5">
        <f t="shared" si="8"/>
        <v>415906.09777502</v>
      </c>
      <c r="D120" s="5">
        <f t="shared" si="9"/>
        <v>1000</v>
      </c>
      <c r="E120" s="4">
        <f t="shared" si="7"/>
        <v>414906.09777502</v>
      </c>
      <c r="F120" s="5">
        <f>IF(C120=0,0,IF(I119+G120&lt;=Summary!$C$20,'Loan Sch - With Offset'!I119+G120,Summary!$C$20))</f>
        <v>628.21560806781815</v>
      </c>
      <c r="G120" s="4">
        <f>IF(E120&lt;=0,0,E120*Summary!$B$7/Summary!$B$10)</f>
        <v>318.36064040814028</v>
      </c>
      <c r="H120" s="5">
        <f t="shared" si="10"/>
        <v>309.85496765967787</v>
      </c>
      <c r="I120" s="5">
        <f t="shared" si="11"/>
        <v>415596.24280736031</v>
      </c>
    </row>
    <row r="121" spans="1:9" x14ac:dyDescent="0.25">
      <c r="A121">
        <v>117</v>
      </c>
      <c r="B121">
        <f t="shared" si="6"/>
        <v>117</v>
      </c>
      <c r="C121" s="5">
        <f t="shared" si="8"/>
        <v>415596.24280736031</v>
      </c>
      <c r="D121" s="5">
        <f t="shared" si="9"/>
        <v>1000</v>
      </c>
      <c r="E121" s="4">
        <f t="shared" si="7"/>
        <v>414596.24280736031</v>
      </c>
      <c r="F121" s="5">
        <f>IF(C121=0,0,IF(I120+G121&lt;=Summary!$C$20,'Loan Sch - With Offset'!I120+G121,Summary!$C$20))</f>
        <v>628.21560806781815</v>
      </c>
      <c r="G121" s="4">
        <f>IF(E121&lt;=0,0,E121*Summary!$B$7/Summary!$B$10)</f>
        <v>318.1228863079553</v>
      </c>
      <c r="H121" s="5">
        <f t="shared" si="10"/>
        <v>310.09272175986285</v>
      </c>
      <c r="I121" s="5">
        <f t="shared" si="11"/>
        <v>415286.15008560044</v>
      </c>
    </row>
    <row r="122" spans="1:9" x14ac:dyDescent="0.25">
      <c r="A122">
        <v>118</v>
      </c>
      <c r="B122">
        <f t="shared" si="6"/>
        <v>118</v>
      </c>
      <c r="C122" s="5">
        <f t="shared" si="8"/>
        <v>415286.15008560044</v>
      </c>
      <c r="D122" s="5">
        <f t="shared" si="9"/>
        <v>1000</v>
      </c>
      <c r="E122" s="4">
        <f t="shared" si="7"/>
        <v>414286.15008560044</v>
      </c>
      <c r="F122" s="5">
        <f>IF(C122=0,0,IF(I121+G122&lt;=Summary!$C$20,'Loan Sch - With Offset'!I121+G122,Summary!$C$20))</f>
        <v>628.21560806781815</v>
      </c>
      <c r="G122" s="4">
        <f>IF(E122&lt;=0,0,E122*Summary!$B$7/Summary!$B$10)</f>
        <v>317.88494977722036</v>
      </c>
      <c r="H122" s="5">
        <f t="shared" si="10"/>
        <v>310.3306582905978</v>
      </c>
      <c r="I122" s="5">
        <f t="shared" si="11"/>
        <v>414975.81942730985</v>
      </c>
    </row>
    <row r="123" spans="1:9" x14ac:dyDescent="0.25">
      <c r="A123">
        <v>119</v>
      </c>
      <c r="B123">
        <f t="shared" si="6"/>
        <v>119</v>
      </c>
      <c r="C123" s="5">
        <f t="shared" si="8"/>
        <v>414975.81942730985</v>
      </c>
      <c r="D123" s="5">
        <f t="shared" si="9"/>
        <v>1000</v>
      </c>
      <c r="E123" s="4">
        <f t="shared" si="7"/>
        <v>413975.81942730985</v>
      </c>
      <c r="F123" s="5">
        <f>IF(C123=0,0,IF(I122+G123&lt;=Summary!$C$20,'Loan Sch - With Offset'!I122+G123,Summary!$C$20))</f>
        <v>628.21560806781815</v>
      </c>
      <c r="G123" s="4">
        <f>IF(E123&lt;=0,0,E123*Summary!$B$7/Summary!$B$10)</f>
        <v>317.64683067595502</v>
      </c>
      <c r="H123" s="5">
        <f t="shared" si="10"/>
        <v>310.56877739186314</v>
      </c>
      <c r="I123" s="5">
        <f t="shared" si="11"/>
        <v>414665.25064991799</v>
      </c>
    </row>
    <row r="124" spans="1:9" x14ac:dyDescent="0.25">
      <c r="A124">
        <v>120</v>
      </c>
      <c r="B124">
        <f t="shared" si="6"/>
        <v>120</v>
      </c>
      <c r="C124" s="5">
        <f t="shared" si="8"/>
        <v>414665.25064991799</v>
      </c>
      <c r="D124" s="5">
        <f t="shared" si="9"/>
        <v>1000</v>
      </c>
      <c r="E124" s="4">
        <f t="shared" si="7"/>
        <v>413665.25064991799</v>
      </c>
      <c r="F124" s="5">
        <f>IF(C124=0,0,IF(I123+G124&lt;=Summary!$C$20,'Loan Sch - With Offset'!I123+G124,Summary!$C$20))</f>
        <v>628.21560806781815</v>
      </c>
      <c r="G124" s="4">
        <f>IF(E124&lt;=0,0,E124*Summary!$B$7/Summary!$B$10)</f>
        <v>317.40852886407168</v>
      </c>
      <c r="H124" s="5">
        <f t="shared" si="10"/>
        <v>310.80707920374647</v>
      </c>
      <c r="I124" s="5">
        <f t="shared" si="11"/>
        <v>414354.44357071427</v>
      </c>
    </row>
    <row r="125" spans="1:9" x14ac:dyDescent="0.25">
      <c r="A125">
        <v>121</v>
      </c>
      <c r="B125">
        <f t="shared" si="6"/>
        <v>121</v>
      </c>
      <c r="C125" s="5">
        <f t="shared" si="8"/>
        <v>414354.44357071427</v>
      </c>
      <c r="D125" s="5">
        <f t="shared" si="9"/>
        <v>1000</v>
      </c>
      <c r="E125" s="4">
        <f t="shared" si="7"/>
        <v>413354.44357071427</v>
      </c>
      <c r="F125" s="5">
        <f>IF(C125=0,0,IF(I124+G125&lt;=Summary!$C$20,'Loan Sch - With Offset'!I124+G125,Summary!$C$20))</f>
        <v>628.21560806781815</v>
      </c>
      <c r="G125" s="4">
        <f>IF(E125&lt;=0,0,E125*Summary!$B$7/Summary!$B$10)</f>
        <v>317.17004420137499</v>
      </c>
      <c r="H125" s="5">
        <f t="shared" si="10"/>
        <v>311.04556386644316</v>
      </c>
      <c r="I125" s="5">
        <f t="shared" si="11"/>
        <v>414043.39800684783</v>
      </c>
    </row>
    <row r="126" spans="1:9" x14ac:dyDescent="0.25">
      <c r="A126">
        <v>122</v>
      </c>
      <c r="B126">
        <f t="shared" si="6"/>
        <v>122</v>
      </c>
      <c r="C126" s="5">
        <f t="shared" si="8"/>
        <v>414043.39800684783</v>
      </c>
      <c r="D126" s="5">
        <f t="shared" si="9"/>
        <v>1000</v>
      </c>
      <c r="E126" s="4">
        <f t="shared" si="7"/>
        <v>413043.39800684783</v>
      </c>
      <c r="F126" s="5">
        <f>IF(C126=0,0,IF(I125+G126&lt;=Summary!$C$20,'Loan Sch - With Offset'!I125+G126,Summary!$C$20))</f>
        <v>628.21560806781815</v>
      </c>
      <c r="G126" s="4">
        <f>IF(E126&lt;=0,0,E126*Summary!$B$7/Summary!$B$10)</f>
        <v>316.93137654756208</v>
      </c>
      <c r="H126" s="5">
        <f t="shared" si="10"/>
        <v>311.28423152025607</v>
      </c>
      <c r="I126" s="5">
        <f t="shared" si="11"/>
        <v>413732.11377532757</v>
      </c>
    </row>
    <row r="127" spans="1:9" x14ac:dyDescent="0.25">
      <c r="A127">
        <v>123</v>
      </c>
      <c r="B127">
        <f t="shared" si="6"/>
        <v>123</v>
      </c>
      <c r="C127" s="5">
        <f t="shared" si="8"/>
        <v>413732.11377532757</v>
      </c>
      <c r="D127" s="5">
        <f t="shared" si="9"/>
        <v>1000</v>
      </c>
      <c r="E127" s="4">
        <f t="shared" si="7"/>
        <v>412732.11377532757</v>
      </c>
      <c r="F127" s="5">
        <f>IF(C127=0,0,IF(I126+G127&lt;=Summary!$C$20,'Loan Sch - With Offset'!I126+G127,Summary!$C$20))</f>
        <v>628.21560806781815</v>
      </c>
      <c r="G127" s="4">
        <f>IF(E127&lt;=0,0,E127*Summary!$B$7/Summary!$B$10)</f>
        <v>316.69252576222249</v>
      </c>
      <c r="H127" s="5">
        <f t="shared" si="10"/>
        <v>311.52308230559566</v>
      </c>
      <c r="I127" s="5">
        <f t="shared" si="11"/>
        <v>413420.59069302195</v>
      </c>
    </row>
    <row r="128" spans="1:9" x14ac:dyDescent="0.25">
      <c r="A128">
        <v>124</v>
      </c>
      <c r="B128">
        <f t="shared" si="6"/>
        <v>124</v>
      </c>
      <c r="C128" s="5">
        <f t="shared" si="8"/>
        <v>413420.59069302195</v>
      </c>
      <c r="D128" s="5">
        <f t="shared" si="9"/>
        <v>1000</v>
      </c>
      <c r="E128" s="4">
        <f t="shared" si="7"/>
        <v>412420.59069302195</v>
      </c>
      <c r="F128" s="5">
        <f>IF(C128=0,0,IF(I127+G128&lt;=Summary!$C$20,'Loan Sch - With Offset'!I127+G128,Summary!$C$20))</f>
        <v>628.21560806781815</v>
      </c>
      <c r="G128" s="4">
        <f>IF(E128&lt;=0,0,E128*Summary!$B$7/Summary!$B$10)</f>
        <v>316.45349170483797</v>
      </c>
      <c r="H128" s="5">
        <f t="shared" si="10"/>
        <v>311.76211636298018</v>
      </c>
      <c r="I128" s="5">
        <f t="shared" si="11"/>
        <v>413108.82857665897</v>
      </c>
    </row>
    <row r="129" spans="1:9" x14ac:dyDescent="0.25">
      <c r="A129">
        <v>125</v>
      </c>
      <c r="B129">
        <f t="shared" si="6"/>
        <v>125</v>
      </c>
      <c r="C129" s="5">
        <f t="shared" si="8"/>
        <v>413108.82857665897</v>
      </c>
      <c r="D129" s="5">
        <f t="shared" si="9"/>
        <v>1000</v>
      </c>
      <c r="E129" s="4">
        <f t="shared" si="7"/>
        <v>412108.82857665897</v>
      </c>
      <c r="F129" s="5">
        <f>IF(C129=0,0,IF(I128+G129&lt;=Summary!$C$20,'Loan Sch - With Offset'!I128+G129,Summary!$C$20))</f>
        <v>628.21560806781815</v>
      </c>
      <c r="G129" s="4">
        <f>IF(E129&lt;=0,0,E129*Summary!$B$7/Summary!$B$10)</f>
        <v>316.21427423478258</v>
      </c>
      <c r="H129" s="5">
        <f t="shared" si="10"/>
        <v>312.00133383303557</v>
      </c>
      <c r="I129" s="5">
        <f t="shared" si="11"/>
        <v>412796.82724282594</v>
      </c>
    </row>
    <row r="130" spans="1:9" x14ac:dyDescent="0.25">
      <c r="A130">
        <v>126</v>
      </c>
      <c r="B130">
        <f t="shared" si="6"/>
        <v>126</v>
      </c>
      <c r="C130" s="5">
        <f t="shared" si="8"/>
        <v>412796.82724282594</v>
      </c>
      <c r="D130" s="5">
        <f t="shared" si="9"/>
        <v>1000</v>
      </c>
      <c r="E130" s="4">
        <f t="shared" si="7"/>
        <v>411796.82724282594</v>
      </c>
      <c r="F130" s="5">
        <f>IF(C130=0,0,IF(I129+G130&lt;=Summary!$C$20,'Loan Sch - With Offset'!I129+G130,Summary!$C$20))</f>
        <v>628.21560806781815</v>
      </c>
      <c r="G130" s="4">
        <f>IF(E130&lt;=0,0,E130*Summary!$B$7/Summary!$B$10)</f>
        <v>315.97487321132218</v>
      </c>
      <c r="H130" s="5">
        <f t="shared" si="10"/>
        <v>312.24073485649598</v>
      </c>
      <c r="I130" s="5">
        <f t="shared" si="11"/>
        <v>412484.58650796942</v>
      </c>
    </row>
    <row r="131" spans="1:9" x14ac:dyDescent="0.25">
      <c r="A131">
        <v>127</v>
      </c>
      <c r="B131">
        <f t="shared" si="6"/>
        <v>127</v>
      </c>
      <c r="C131" s="5">
        <f t="shared" si="8"/>
        <v>412484.58650796942</v>
      </c>
      <c r="D131" s="5">
        <f t="shared" si="9"/>
        <v>1000</v>
      </c>
      <c r="E131" s="4">
        <f t="shared" si="7"/>
        <v>411484.58650796942</v>
      </c>
      <c r="F131" s="5">
        <f>IF(C131=0,0,IF(I130+G131&lt;=Summary!$C$20,'Loan Sch - With Offset'!I130+G131,Summary!$C$20))</f>
        <v>628.21560806781815</v>
      </c>
      <c r="G131" s="4">
        <f>IF(E131&lt;=0,0,E131*Summary!$B$7/Summary!$B$10)</f>
        <v>315.73528849361497</v>
      </c>
      <c r="H131" s="5">
        <f t="shared" si="10"/>
        <v>312.48031957420318</v>
      </c>
      <c r="I131" s="5">
        <f t="shared" si="11"/>
        <v>412172.10618839524</v>
      </c>
    </row>
    <row r="132" spans="1:9" x14ac:dyDescent="0.25">
      <c r="A132">
        <v>128</v>
      </c>
      <c r="B132">
        <f t="shared" si="6"/>
        <v>128</v>
      </c>
      <c r="C132" s="5">
        <f t="shared" si="8"/>
        <v>412172.10618839524</v>
      </c>
      <c r="D132" s="5">
        <f t="shared" si="9"/>
        <v>1000</v>
      </c>
      <c r="E132" s="4">
        <f t="shared" si="7"/>
        <v>411172.10618839524</v>
      </c>
      <c r="F132" s="5">
        <f>IF(C132=0,0,IF(I131+G132&lt;=Summary!$C$20,'Loan Sch - With Offset'!I131+G132,Summary!$C$20))</f>
        <v>628.21560806781815</v>
      </c>
      <c r="G132" s="4">
        <f>IF(E132&lt;=0,0,E132*Summary!$B$7/Summary!$B$10)</f>
        <v>315.49551994071095</v>
      </c>
      <c r="H132" s="5">
        <f t="shared" si="10"/>
        <v>312.7200881271072</v>
      </c>
      <c r="I132" s="5">
        <f t="shared" si="11"/>
        <v>411859.38610026811</v>
      </c>
    </row>
    <row r="133" spans="1:9" x14ac:dyDescent="0.25">
      <c r="A133">
        <v>129</v>
      </c>
      <c r="B133">
        <f t="shared" si="6"/>
        <v>129</v>
      </c>
      <c r="C133" s="5">
        <f t="shared" si="8"/>
        <v>411859.38610026811</v>
      </c>
      <c r="D133" s="5">
        <f t="shared" si="9"/>
        <v>1000</v>
      </c>
      <c r="E133" s="4">
        <f t="shared" si="7"/>
        <v>410859.38610026811</v>
      </c>
      <c r="F133" s="5">
        <f>IF(C133=0,0,IF(I132+G133&lt;=Summary!$C$20,'Loan Sch - With Offset'!I132+G133,Summary!$C$20))</f>
        <v>628.21560806781815</v>
      </c>
      <c r="G133" s="4">
        <f>IF(E133&lt;=0,0,E133*Summary!$B$7/Summary!$B$10)</f>
        <v>315.25556741155185</v>
      </c>
      <c r="H133" s="5">
        <f t="shared" si="10"/>
        <v>312.9600406562663</v>
      </c>
      <c r="I133" s="5">
        <f t="shared" si="11"/>
        <v>411546.42605961184</v>
      </c>
    </row>
    <row r="134" spans="1:9" x14ac:dyDescent="0.25">
      <c r="A134">
        <v>130</v>
      </c>
      <c r="B134">
        <f t="shared" ref="B134:B197" si="12">IF(C134=0,0,A134)</f>
        <v>130</v>
      </c>
      <c r="C134" s="5">
        <f t="shared" si="8"/>
        <v>411546.42605961184</v>
      </c>
      <c r="D134" s="5">
        <f t="shared" si="9"/>
        <v>1000</v>
      </c>
      <c r="E134" s="4">
        <f t="shared" ref="E134:E197" si="13">C134-D134</f>
        <v>410546.42605961184</v>
      </c>
      <c r="F134" s="5">
        <f>IF(C134=0,0,IF(I133+G134&lt;=Summary!$C$20,'Loan Sch - With Offset'!I133+G134,Summary!$C$20))</f>
        <v>628.21560806781815</v>
      </c>
      <c r="G134" s="4">
        <f>IF(E134&lt;=0,0,E134*Summary!$B$7/Summary!$B$10)</f>
        <v>315.01543076497137</v>
      </c>
      <c r="H134" s="5">
        <f t="shared" si="10"/>
        <v>313.20017730284678</v>
      </c>
      <c r="I134" s="5">
        <f t="shared" si="11"/>
        <v>411233.22588230897</v>
      </c>
    </row>
    <row r="135" spans="1:9" x14ac:dyDescent="0.25">
      <c r="A135">
        <v>131</v>
      </c>
      <c r="B135">
        <f t="shared" si="12"/>
        <v>131</v>
      </c>
      <c r="C135" s="5">
        <f t="shared" ref="C135:C198" si="14">I134</f>
        <v>411233.22588230897</v>
      </c>
      <c r="D135" s="5">
        <f t="shared" ref="D135:D198" si="15">IF(C135=0,0,D134)</f>
        <v>1000</v>
      </c>
      <c r="E135" s="4">
        <f t="shared" si="13"/>
        <v>410233.22588230897</v>
      </c>
      <c r="F135" s="5">
        <f>IF(C135=0,0,IF(I134+G135&lt;=Summary!$C$20,'Loan Sch - With Offset'!I134+G135,Summary!$C$20))</f>
        <v>628.21560806781815</v>
      </c>
      <c r="G135" s="4">
        <f>IF(E135&lt;=0,0,E135*Summary!$B$7/Summary!$B$10)</f>
        <v>314.77510985969474</v>
      </c>
      <c r="H135" s="5">
        <f t="shared" ref="H135:H198" si="16">F135-G135</f>
        <v>313.44049820812342</v>
      </c>
      <c r="I135" s="5">
        <f t="shared" ref="I135:I198" si="17">IF(ROUND(C135-H135,0)=0,0,C135-H135)</f>
        <v>410919.78538410086</v>
      </c>
    </row>
    <row r="136" spans="1:9" x14ac:dyDescent="0.25">
      <c r="A136">
        <v>132</v>
      </c>
      <c r="B136">
        <f t="shared" si="12"/>
        <v>132</v>
      </c>
      <c r="C136" s="5">
        <f t="shared" si="14"/>
        <v>410919.78538410086</v>
      </c>
      <c r="D136" s="5">
        <f t="shared" si="15"/>
        <v>1000</v>
      </c>
      <c r="E136" s="4">
        <f t="shared" si="13"/>
        <v>409919.78538410086</v>
      </c>
      <c r="F136" s="5">
        <f>IF(C136=0,0,IF(I135+G136&lt;=Summary!$C$20,'Loan Sch - With Offset'!I135+G136,Summary!$C$20))</f>
        <v>628.21560806781815</v>
      </c>
      <c r="G136" s="4">
        <f>IF(E136&lt;=0,0,E136*Summary!$B$7/Summary!$B$10)</f>
        <v>314.5346045543389</v>
      </c>
      <c r="H136" s="5">
        <f t="shared" si="16"/>
        <v>313.68100351347925</v>
      </c>
      <c r="I136" s="5">
        <f t="shared" si="17"/>
        <v>410606.10438058741</v>
      </c>
    </row>
    <row r="137" spans="1:9" x14ac:dyDescent="0.25">
      <c r="A137">
        <v>133</v>
      </c>
      <c r="B137">
        <f t="shared" si="12"/>
        <v>133</v>
      </c>
      <c r="C137" s="5">
        <f t="shared" si="14"/>
        <v>410606.10438058741</v>
      </c>
      <c r="D137" s="5">
        <f t="shared" si="15"/>
        <v>1000</v>
      </c>
      <c r="E137" s="4">
        <f t="shared" si="13"/>
        <v>409606.10438058741</v>
      </c>
      <c r="F137" s="5">
        <f>IF(C137=0,0,IF(I136+G137&lt;=Summary!$C$20,'Loan Sch - With Offset'!I136+G137,Summary!$C$20))</f>
        <v>628.21560806781815</v>
      </c>
      <c r="G137" s="4">
        <f>IF(E137&lt;=0,0,E137*Summary!$B$7/Summary!$B$10)</f>
        <v>314.29391470741223</v>
      </c>
      <c r="H137" s="5">
        <f t="shared" si="16"/>
        <v>313.92169336040592</v>
      </c>
      <c r="I137" s="5">
        <f t="shared" si="17"/>
        <v>410292.18268722697</v>
      </c>
    </row>
    <row r="138" spans="1:9" x14ac:dyDescent="0.25">
      <c r="A138">
        <v>134</v>
      </c>
      <c r="B138">
        <f t="shared" si="12"/>
        <v>134</v>
      </c>
      <c r="C138" s="5">
        <f t="shared" si="14"/>
        <v>410292.18268722697</v>
      </c>
      <c r="D138" s="5">
        <f t="shared" si="15"/>
        <v>1000</v>
      </c>
      <c r="E138" s="4">
        <f t="shared" si="13"/>
        <v>409292.18268722697</v>
      </c>
      <c r="F138" s="5">
        <f>IF(C138=0,0,IF(I137+G138&lt;=Summary!$C$20,'Loan Sch - With Offset'!I137+G138,Summary!$C$20))</f>
        <v>628.21560806781815</v>
      </c>
      <c r="G138" s="4">
        <f>IF(E138&lt;=0,0,E138*Summary!$B$7/Summary!$B$10)</f>
        <v>314.05304017731453</v>
      </c>
      <c r="H138" s="5">
        <f t="shared" si="16"/>
        <v>314.16256789050362</v>
      </c>
      <c r="I138" s="5">
        <f t="shared" si="17"/>
        <v>409978.02011933649</v>
      </c>
    </row>
    <row r="139" spans="1:9" x14ac:dyDescent="0.25">
      <c r="A139">
        <v>135</v>
      </c>
      <c r="B139">
        <f t="shared" si="12"/>
        <v>135</v>
      </c>
      <c r="C139" s="5">
        <f t="shared" si="14"/>
        <v>409978.02011933649</v>
      </c>
      <c r="D139" s="5">
        <f t="shared" si="15"/>
        <v>1000</v>
      </c>
      <c r="E139" s="4">
        <f t="shared" si="13"/>
        <v>408978.02011933649</v>
      </c>
      <c r="F139" s="5">
        <f>IF(C139=0,0,IF(I138+G139&lt;=Summary!$C$20,'Loan Sch - With Offset'!I138+G139,Summary!$C$20))</f>
        <v>628.21560806781815</v>
      </c>
      <c r="G139" s="4">
        <f>IF(E139&lt;=0,0,E139*Summary!$B$7/Summary!$B$10)</f>
        <v>313.81198082233703</v>
      </c>
      <c r="H139" s="5">
        <f t="shared" si="16"/>
        <v>314.40362724548112</v>
      </c>
      <c r="I139" s="5">
        <f t="shared" si="17"/>
        <v>409663.61649209104</v>
      </c>
    </row>
    <row r="140" spans="1:9" x14ac:dyDescent="0.25">
      <c r="A140">
        <v>136</v>
      </c>
      <c r="B140">
        <f t="shared" si="12"/>
        <v>136</v>
      </c>
      <c r="C140" s="5">
        <f t="shared" si="14"/>
        <v>409663.61649209104</v>
      </c>
      <c r="D140" s="5">
        <f t="shared" si="15"/>
        <v>1000</v>
      </c>
      <c r="E140" s="4">
        <f t="shared" si="13"/>
        <v>408663.61649209104</v>
      </c>
      <c r="F140" s="5">
        <f>IF(C140=0,0,IF(I139+G140&lt;=Summary!$C$20,'Loan Sch - With Offset'!I139+G140,Summary!$C$20))</f>
        <v>628.21560806781815</v>
      </c>
      <c r="G140" s="4">
        <f>IF(E140&lt;=0,0,E140*Summary!$B$7/Summary!$B$10)</f>
        <v>313.57073650066218</v>
      </c>
      <c r="H140" s="5">
        <f t="shared" si="16"/>
        <v>314.64487156715597</v>
      </c>
      <c r="I140" s="5">
        <f t="shared" si="17"/>
        <v>409348.97162052389</v>
      </c>
    </row>
    <row r="141" spans="1:9" x14ac:dyDescent="0.25">
      <c r="A141">
        <v>137</v>
      </c>
      <c r="B141">
        <f t="shared" si="12"/>
        <v>137</v>
      </c>
      <c r="C141" s="5">
        <f t="shared" si="14"/>
        <v>409348.97162052389</v>
      </c>
      <c r="D141" s="5">
        <f t="shared" si="15"/>
        <v>1000</v>
      </c>
      <c r="E141" s="4">
        <f t="shared" si="13"/>
        <v>408348.97162052389</v>
      </c>
      <c r="F141" s="5">
        <f>IF(C141=0,0,IF(I140+G141&lt;=Summary!$C$20,'Loan Sch - With Offset'!I140+G141,Summary!$C$20))</f>
        <v>628.21560806781815</v>
      </c>
      <c r="G141" s="4">
        <f>IF(E141&lt;=0,0,E141*Summary!$B$7/Summary!$B$10)</f>
        <v>313.32930707036354</v>
      </c>
      <c r="H141" s="5">
        <f t="shared" si="16"/>
        <v>314.88630099745461</v>
      </c>
      <c r="I141" s="5">
        <f t="shared" si="17"/>
        <v>409034.08531952644</v>
      </c>
    </row>
    <row r="142" spans="1:9" x14ac:dyDescent="0.25">
      <c r="A142">
        <v>138</v>
      </c>
      <c r="B142">
        <f t="shared" si="12"/>
        <v>138</v>
      </c>
      <c r="C142" s="5">
        <f t="shared" si="14"/>
        <v>409034.08531952644</v>
      </c>
      <c r="D142" s="5">
        <f t="shared" si="15"/>
        <v>1000</v>
      </c>
      <c r="E142" s="4">
        <f t="shared" si="13"/>
        <v>408034.08531952644</v>
      </c>
      <c r="F142" s="5">
        <f>IF(C142=0,0,IF(I141+G142&lt;=Summary!$C$20,'Loan Sch - With Offset'!I141+G142,Summary!$C$20))</f>
        <v>628.21560806781815</v>
      </c>
      <c r="G142" s="4">
        <f>IF(E142&lt;=0,0,E142*Summary!$B$7/Summary!$B$10)</f>
        <v>313.08769238940585</v>
      </c>
      <c r="H142" s="5">
        <f t="shared" si="16"/>
        <v>315.12791567841231</v>
      </c>
      <c r="I142" s="5">
        <f t="shared" si="17"/>
        <v>408718.95740384801</v>
      </c>
    </row>
    <row r="143" spans="1:9" x14ac:dyDescent="0.25">
      <c r="A143">
        <v>139</v>
      </c>
      <c r="B143">
        <f t="shared" si="12"/>
        <v>139</v>
      </c>
      <c r="C143" s="5">
        <f t="shared" si="14"/>
        <v>408718.95740384801</v>
      </c>
      <c r="D143" s="5">
        <f t="shared" si="15"/>
        <v>1000</v>
      </c>
      <c r="E143" s="4">
        <f t="shared" si="13"/>
        <v>407718.95740384801</v>
      </c>
      <c r="F143" s="5">
        <f>IF(C143=0,0,IF(I142+G143&lt;=Summary!$C$20,'Loan Sch - With Offset'!I142+G143,Summary!$C$20))</f>
        <v>628.21560806781815</v>
      </c>
      <c r="G143" s="4">
        <f>IF(E143&lt;=0,0,E143*Summary!$B$7/Summary!$B$10)</f>
        <v>312.8458923156449</v>
      </c>
      <c r="H143" s="5">
        <f t="shared" si="16"/>
        <v>315.36971575217325</v>
      </c>
      <c r="I143" s="5">
        <f t="shared" si="17"/>
        <v>408403.58768809581</v>
      </c>
    </row>
    <row r="144" spans="1:9" x14ac:dyDescent="0.25">
      <c r="A144">
        <v>140</v>
      </c>
      <c r="B144">
        <f t="shared" si="12"/>
        <v>140</v>
      </c>
      <c r="C144" s="5">
        <f t="shared" si="14"/>
        <v>408403.58768809581</v>
      </c>
      <c r="D144" s="5">
        <f t="shared" si="15"/>
        <v>1000</v>
      </c>
      <c r="E144" s="4">
        <f t="shared" si="13"/>
        <v>407403.58768809581</v>
      </c>
      <c r="F144" s="5">
        <f>IF(C144=0,0,IF(I143+G144&lt;=Summary!$C$20,'Loan Sch - With Offset'!I143+G144,Summary!$C$20))</f>
        <v>628.21560806781815</v>
      </c>
      <c r="G144" s="4">
        <f>IF(E144&lt;=0,0,E144*Summary!$B$7/Summary!$B$10)</f>
        <v>312.60390670682733</v>
      </c>
      <c r="H144" s="5">
        <f t="shared" si="16"/>
        <v>315.61170136099082</v>
      </c>
      <c r="I144" s="5">
        <f t="shared" si="17"/>
        <v>408087.97598673485</v>
      </c>
    </row>
    <row r="145" spans="1:9" x14ac:dyDescent="0.25">
      <c r="A145">
        <v>141</v>
      </c>
      <c r="B145">
        <f t="shared" si="12"/>
        <v>141</v>
      </c>
      <c r="C145" s="5">
        <f t="shared" si="14"/>
        <v>408087.97598673485</v>
      </c>
      <c r="D145" s="5">
        <f t="shared" si="15"/>
        <v>1000</v>
      </c>
      <c r="E145" s="4">
        <f t="shared" si="13"/>
        <v>407087.97598673485</v>
      </c>
      <c r="F145" s="5">
        <f>IF(C145=0,0,IF(I144+G145&lt;=Summary!$C$20,'Loan Sch - With Offset'!I144+G145,Summary!$C$20))</f>
        <v>628.21560806781815</v>
      </c>
      <c r="G145" s="4">
        <f>IF(E145&lt;=0,0,E145*Summary!$B$7/Summary!$B$10)</f>
        <v>312.36173542059078</v>
      </c>
      <c r="H145" s="5">
        <f t="shared" si="16"/>
        <v>315.85387264722738</v>
      </c>
      <c r="I145" s="5">
        <f t="shared" si="17"/>
        <v>407772.12211408763</v>
      </c>
    </row>
    <row r="146" spans="1:9" x14ac:dyDescent="0.25">
      <c r="A146">
        <v>142</v>
      </c>
      <c r="B146">
        <f t="shared" si="12"/>
        <v>142</v>
      </c>
      <c r="C146" s="5">
        <f t="shared" si="14"/>
        <v>407772.12211408763</v>
      </c>
      <c r="D146" s="5">
        <f t="shared" si="15"/>
        <v>1000</v>
      </c>
      <c r="E146" s="4">
        <f t="shared" si="13"/>
        <v>406772.12211408763</v>
      </c>
      <c r="F146" s="5">
        <f>IF(C146=0,0,IF(I145+G146&lt;=Summary!$C$20,'Loan Sch - With Offset'!I145+G146,Summary!$C$20))</f>
        <v>628.21560806781815</v>
      </c>
      <c r="G146" s="4">
        <f>IF(E146&lt;=0,0,E146*Summary!$B$7/Summary!$B$10)</f>
        <v>312.11937831446335</v>
      </c>
      <c r="H146" s="5">
        <f t="shared" si="16"/>
        <v>316.09622975335481</v>
      </c>
      <c r="I146" s="5">
        <f t="shared" si="17"/>
        <v>407456.02588433429</v>
      </c>
    </row>
    <row r="147" spans="1:9" x14ac:dyDescent="0.25">
      <c r="A147">
        <v>143</v>
      </c>
      <c r="B147">
        <f t="shared" si="12"/>
        <v>143</v>
      </c>
      <c r="C147" s="5">
        <f t="shared" si="14"/>
        <v>407456.02588433429</v>
      </c>
      <c r="D147" s="5">
        <f t="shared" si="15"/>
        <v>1000</v>
      </c>
      <c r="E147" s="4">
        <f t="shared" si="13"/>
        <v>406456.02588433429</v>
      </c>
      <c r="F147" s="5">
        <f>IF(C147=0,0,IF(I146+G147&lt;=Summary!$C$20,'Loan Sch - With Offset'!I146+G147,Summary!$C$20))</f>
        <v>628.21560806781815</v>
      </c>
      <c r="G147" s="4">
        <f>IF(E147&lt;=0,0,E147*Summary!$B$7/Summary!$B$10)</f>
        <v>311.87683524586419</v>
      </c>
      <c r="H147" s="5">
        <f t="shared" si="16"/>
        <v>316.33877282195397</v>
      </c>
      <c r="I147" s="5">
        <f t="shared" si="17"/>
        <v>407139.68711151235</v>
      </c>
    </row>
    <row r="148" spans="1:9" x14ac:dyDescent="0.25">
      <c r="A148">
        <v>144</v>
      </c>
      <c r="B148">
        <f t="shared" si="12"/>
        <v>144</v>
      </c>
      <c r="C148" s="5">
        <f t="shared" si="14"/>
        <v>407139.68711151235</v>
      </c>
      <c r="D148" s="5">
        <f t="shared" si="15"/>
        <v>1000</v>
      </c>
      <c r="E148" s="4">
        <f t="shared" si="13"/>
        <v>406139.68711151235</v>
      </c>
      <c r="F148" s="5">
        <f>IF(C148=0,0,IF(I147+G148&lt;=Summary!$C$20,'Loan Sch - With Offset'!I147+G148,Summary!$C$20))</f>
        <v>628.21560806781815</v>
      </c>
      <c r="G148" s="4">
        <f>IF(E148&lt;=0,0,E148*Summary!$B$7/Summary!$B$10)</f>
        <v>311.63410607210272</v>
      </c>
      <c r="H148" s="5">
        <f t="shared" si="16"/>
        <v>316.58150199571543</v>
      </c>
      <c r="I148" s="5">
        <f t="shared" si="17"/>
        <v>406823.10560951661</v>
      </c>
    </row>
    <row r="149" spans="1:9" x14ac:dyDescent="0.25">
      <c r="A149">
        <v>145</v>
      </c>
      <c r="B149">
        <f t="shared" si="12"/>
        <v>145</v>
      </c>
      <c r="C149" s="5">
        <f t="shared" si="14"/>
        <v>406823.10560951661</v>
      </c>
      <c r="D149" s="5">
        <f t="shared" si="15"/>
        <v>1000</v>
      </c>
      <c r="E149" s="4">
        <f t="shared" si="13"/>
        <v>405823.10560951661</v>
      </c>
      <c r="F149" s="5">
        <f>IF(C149=0,0,IF(I148+G149&lt;=Summary!$C$20,'Loan Sch - With Offset'!I148+G149,Summary!$C$20))</f>
        <v>628.21560806781815</v>
      </c>
      <c r="G149" s="4">
        <f>IF(E149&lt;=0,0,E149*Summary!$B$7/Summary!$B$10)</f>
        <v>311.39119065037909</v>
      </c>
      <c r="H149" s="5">
        <f t="shared" si="16"/>
        <v>316.82441741743907</v>
      </c>
      <c r="I149" s="5">
        <f t="shared" si="17"/>
        <v>406506.28119209915</v>
      </c>
    </row>
    <row r="150" spans="1:9" x14ac:dyDescent="0.25">
      <c r="A150">
        <v>146</v>
      </c>
      <c r="B150">
        <f t="shared" si="12"/>
        <v>146</v>
      </c>
      <c r="C150" s="5">
        <f t="shared" si="14"/>
        <v>406506.28119209915</v>
      </c>
      <c r="D150" s="5">
        <f t="shared" si="15"/>
        <v>1000</v>
      </c>
      <c r="E150" s="4">
        <f t="shared" si="13"/>
        <v>405506.28119209915</v>
      </c>
      <c r="F150" s="5">
        <f>IF(C150=0,0,IF(I149+G150&lt;=Summary!$C$20,'Loan Sch - With Offset'!I149+G150,Summary!$C$20))</f>
        <v>628.21560806781815</v>
      </c>
      <c r="G150" s="4">
        <f>IF(E150&lt;=0,0,E150*Summary!$B$7/Summary!$B$10)</f>
        <v>311.14808883778375</v>
      </c>
      <c r="H150" s="5">
        <f t="shared" si="16"/>
        <v>317.06751923003441</v>
      </c>
      <c r="I150" s="5">
        <f t="shared" si="17"/>
        <v>406189.21367286914</v>
      </c>
    </row>
    <row r="151" spans="1:9" x14ac:dyDescent="0.25">
      <c r="A151">
        <v>147</v>
      </c>
      <c r="B151">
        <f t="shared" si="12"/>
        <v>147</v>
      </c>
      <c r="C151" s="5">
        <f t="shared" si="14"/>
        <v>406189.21367286914</v>
      </c>
      <c r="D151" s="5">
        <f t="shared" si="15"/>
        <v>1000</v>
      </c>
      <c r="E151" s="4">
        <f t="shared" si="13"/>
        <v>405189.21367286914</v>
      </c>
      <c r="F151" s="5">
        <f>IF(C151=0,0,IF(I150+G151&lt;=Summary!$C$20,'Loan Sch - With Offset'!I150+G151,Summary!$C$20))</f>
        <v>628.21560806781815</v>
      </c>
      <c r="G151" s="4">
        <f>IF(E151&lt;=0,0,E151*Summary!$B$7/Summary!$B$10)</f>
        <v>310.90480049129764</v>
      </c>
      <c r="H151" s="5">
        <f t="shared" si="16"/>
        <v>317.31080757652052</v>
      </c>
      <c r="I151" s="5">
        <f t="shared" si="17"/>
        <v>405871.90286529262</v>
      </c>
    </row>
    <row r="152" spans="1:9" x14ac:dyDescent="0.25">
      <c r="A152">
        <v>148</v>
      </c>
      <c r="B152">
        <f t="shared" si="12"/>
        <v>148</v>
      </c>
      <c r="C152" s="5">
        <f t="shared" si="14"/>
        <v>405871.90286529262</v>
      </c>
      <c r="D152" s="5">
        <f t="shared" si="15"/>
        <v>1000</v>
      </c>
      <c r="E152" s="4">
        <f t="shared" si="13"/>
        <v>404871.90286529262</v>
      </c>
      <c r="F152" s="5">
        <f>IF(C152=0,0,IF(I151+G152&lt;=Summary!$C$20,'Loan Sch - With Offset'!I151+G152,Summary!$C$20))</f>
        <v>628.21560806781815</v>
      </c>
      <c r="G152" s="4">
        <f>IF(E152&lt;=0,0,E152*Summary!$B$7/Summary!$B$10)</f>
        <v>310.66132546779181</v>
      </c>
      <c r="H152" s="5">
        <f t="shared" si="16"/>
        <v>317.55428260002634</v>
      </c>
      <c r="I152" s="5">
        <f t="shared" si="17"/>
        <v>405554.34858269262</v>
      </c>
    </row>
    <row r="153" spans="1:9" x14ac:dyDescent="0.25">
      <c r="A153">
        <v>149</v>
      </c>
      <c r="B153">
        <f t="shared" si="12"/>
        <v>149</v>
      </c>
      <c r="C153" s="5">
        <f t="shared" si="14"/>
        <v>405554.34858269262</v>
      </c>
      <c r="D153" s="5">
        <f t="shared" si="15"/>
        <v>1000</v>
      </c>
      <c r="E153" s="4">
        <f t="shared" si="13"/>
        <v>404554.34858269262</v>
      </c>
      <c r="F153" s="5">
        <f>IF(C153=0,0,IF(I152+G153&lt;=Summary!$C$20,'Loan Sch - With Offset'!I152+G153,Summary!$C$20))</f>
        <v>628.21560806781815</v>
      </c>
      <c r="G153" s="4">
        <f>IF(E153&lt;=0,0,E153*Summary!$B$7/Summary!$B$10)</f>
        <v>310.41766362402757</v>
      </c>
      <c r="H153" s="5">
        <f t="shared" si="16"/>
        <v>317.79794444379058</v>
      </c>
      <c r="I153" s="5">
        <f t="shared" si="17"/>
        <v>405236.55063824885</v>
      </c>
    </row>
    <row r="154" spans="1:9" x14ac:dyDescent="0.25">
      <c r="A154">
        <v>150</v>
      </c>
      <c r="B154">
        <f t="shared" si="12"/>
        <v>150</v>
      </c>
      <c r="C154" s="5">
        <f t="shared" si="14"/>
        <v>405236.55063824885</v>
      </c>
      <c r="D154" s="5">
        <f t="shared" si="15"/>
        <v>1000</v>
      </c>
      <c r="E154" s="4">
        <f t="shared" si="13"/>
        <v>404236.55063824885</v>
      </c>
      <c r="F154" s="5">
        <f>IF(C154=0,0,IF(I153+G154&lt;=Summary!$C$20,'Loan Sch - With Offset'!I153+G154,Summary!$C$20))</f>
        <v>628.21560806781815</v>
      </c>
      <c r="G154" s="4">
        <f>IF(E154&lt;=0,0,E154*Summary!$B$7/Summary!$B$10)</f>
        <v>310.17381481665632</v>
      </c>
      <c r="H154" s="5">
        <f t="shared" si="16"/>
        <v>318.04179325116183</v>
      </c>
      <c r="I154" s="5">
        <f t="shared" si="17"/>
        <v>404918.50884499768</v>
      </c>
    </row>
    <row r="155" spans="1:9" x14ac:dyDescent="0.25">
      <c r="A155">
        <v>151</v>
      </c>
      <c r="B155">
        <f t="shared" si="12"/>
        <v>151</v>
      </c>
      <c r="C155" s="5">
        <f t="shared" si="14"/>
        <v>404918.50884499768</v>
      </c>
      <c r="D155" s="5">
        <f t="shared" si="15"/>
        <v>1000</v>
      </c>
      <c r="E155" s="4">
        <f t="shared" si="13"/>
        <v>403918.50884499768</v>
      </c>
      <c r="F155" s="5">
        <f>IF(C155=0,0,IF(I154+G155&lt;=Summary!$C$20,'Loan Sch - With Offset'!I154+G155,Summary!$C$20))</f>
        <v>628.21560806781815</v>
      </c>
      <c r="G155" s="4">
        <f>IF(E155&lt;=0,0,E155*Summary!$B$7/Summary!$B$10)</f>
        <v>309.92977890221937</v>
      </c>
      <c r="H155" s="5">
        <f t="shared" si="16"/>
        <v>318.28582916559878</v>
      </c>
      <c r="I155" s="5">
        <f t="shared" si="17"/>
        <v>404600.22301583207</v>
      </c>
    </row>
    <row r="156" spans="1:9" x14ac:dyDescent="0.25">
      <c r="A156">
        <v>152</v>
      </c>
      <c r="B156">
        <f t="shared" si="12"/>
        <v>152</v>
      </c>
      <c r="C156" s="5">
        <f t="shared" si="14"/>
        <v>404600.22301583207</v>
      </c>
      <c r="D156" s="5">
        <f t="shared" si="15"/>
        <v>1000</v>
      </c>
      <c r="E156" s="4">
        <f t="shared" si="13"/>
        <v>403600.22301583207</v>
      </c>
      <c r="F156" s="5">
        <f>IF(C156=0,0,IF(I155+G156&lt;=Summary!$C$20,'Loan Sch - With Offset'!I155+G156,Summary!$C$20))</f>
        <v>628.21560806781815</v>
      </c>
      <c r="G156" s="4">
        <f>IF(E156&lt;=0,0,E156*Summary!$B$7/Summary!$B$10)</f>
        <v>309.68555573714809</v>
      </c>
      <c r="H156" s="5">
        <f t="shared" si="16"/>
        <v>318.53005233067006</v>
      </c>
      <c r="I156" s="5">
        <f t="shared" si="17"/>
        <v>404281.69296350138</v>
      </c>
    </row>
    <row r="157" spans="1:9" x14ac:dyDescent="0.25">
      <c r="A157">
        <v>153</v>
      </c>
      <c r="B157">
        <f t="shared" si="12"/>
        <v>153</v>
      </c>
      <c r="C157" s="5">
        <f t="shared" si="14"/>
        <v>404281.69296350138</v>
      </c>
      <c r="D157" s="5">
        <f t="shared" si="15"/>
        <v>1000</v>
      </c>
      <c r="E157" s="4">
        <f t="shared" si="13"/>
        <v>403281.69296350138</v>
      </c>
      <c r="F157" s="5">
        <f>IF(C157=0,0,IF(I156+G157&lt;=Summary!$C$20,'Loan Sch - With Offset'!I156+G157,Summary!$C$20))</f>
        <v>628.21560806781815</v>
      </c>
      <c r="G157" s="4">
        <f>IF(E157&lt;=0,0,E157*Summary!$B$7/Summary!$B$10)</f>
        <v>309.44114517776353</v>
      </c>
      <c r="H157" s="5">
        <f t="shared" si="16"/>
        <v>318.77446289005462</v>
      </c>
      <c r="I157" s="5">
        <f t="shared" si="17"/>
        <v>403962.91850061133</v>
      </c>
    </row>
    <row r="158" spans="1:9" x14ac:dyDescent="0.25">
      <c r="A158">
        <v>154</v>
      </c>
      <c r="B158">
        <f t="shared" si="12"/>
        <v>154</v>
      </c>
      <c r="C158" s="5">
        <f t="shared" si="14"/>
        <v>403962.91850061133</v>
      </c>
      <c r="D158" s="5">
        <f t="shared" si="15"/>
        <v>1000</v>
      </c>
      <c r="E158" s="4">
        <f t="shared" si="13"/>
        <v>402962.91850061133</v>
      </c>
      <c r="F158" s="5">
        <f>IF(C158=0,0,IF(I157+G158&lt;=Summary!$C$20,'Loan Sch - With Offset'!I157+G158,Summary!$C$20))</f>
        <v>628.21560806781815</v>
      </c>
      <c r="G158" s="4">
        <f>IF(E158&lt;=0,0,E158*Summary!$B$7/Summary!$B$10)</f>
        <v>309.19654708027673</v>
      </c>
      <c r="H158" s="5">
        <f t="shared" si="16"/>
        <v>319.01906098754142</v>
      </c>
      <c r="I158" s="5">
        <f t="shared" si="17"/>
        <v>403643.89943962381</v>
      </c>
    </row>
    <row r="159" spans="1:9" x14ac:dyDescent="0.25">
      <c r="A159">
        <v>155</v>
      </c>
      <c r="B159">
        <f t="shared" si="12"/>
        <v>155</v>
      </c>
      <c r="C159" s="5">
        <f t="shared" si="14"/>
        <v>403643.89943962381</v>
      </c>
      <c r="D159" s="5">
        <f t="shared" si="15"/>
        <v>1000</v>
      </c>
      <c r="E159" s="4">
        <f t="shared" si="13"/>
        <v>402643.89943962381</v>
      </c>
      <c r="F159" s="5">
        <f>IF(C159=0,0,IF(I158+G159&lt;=Summary!$C$20,'Loan Sch - With Offset'!I158+G159,Summary!$C$20))</f>
        <v>628.21560806781815</v>
      </c>
      <c r="G159" s="4">
        <f>IF(E159&lt;=0,0,E159*Summary!$B$7/Summary!$B$10)</f>
        <v>308.95176130078823</v>
      </c>
      <c r="H159" s="5">
        <f t="shared" si="16"/>
        <v>319.26384676702992</v>
      </c>
      <c r="I159" s="5">
        <f t="shared" si="17"/>
        <v>403324.63559285679</v>
      </c>
    </row>
    <row r="160" spans="1:9" x14ac:dyDescent="0.25">
      <c r="A160">
        <v>156</v>
      </c>
      <c r="B160">
        <f t="shared" si="12"/>
        <v>156</v>
      </c>
      <c r="C160" s="5">
        <f t="shared" si="14"/>
        <v>403324.63559285679</v>
      </c>
      <c r="D160" s="5">
        <f t="shared" si="15"/>
        <v>1000</v>
      </c>
      <c r="E160" s="4">
        <f t="shared" si="13"/>
        <v>402324.63559285679</v>
      </c>
      <c r="F160" s="5">
        <f>IF(C160=0,0,IF(I159+G160&lt;=Summary!$C$20,'Loan Sch - With Offset'!I159+G160,Summary!$C$20))</f>
        <v>628.21560806781815</v>
      </c>
      <c r="G160" s="4">
        <f>IF(E160&lt;=0,0,E160*Summary!$B$7/Summary!$B$10)</f>
        <v>308.7067876952882</v>
      </c>
      <c r="H160" s="5">
        <f t="shared" si="16"/>
        <v>319.50882037252995</v>
      </c>
      <c r="I160" s="5">
        <f t="shared" si="17"/>
        <v>403005.12677248428</v>
      </c>
    </row>
    <row r="161" spans="1:9" x14ac:dyDescent="0.25">
      <c r="A161">
        <v>157</v>
      </c>
      <c r="B161">
        <f t="shared" si="12"/>
        <v>157</v>
      </c>
      <c r="C161" s="5">
        <f t="shared" si="14"/>
        <v>403005.12677248428</v>
      </c>
      <c r="D161" s="5">
        <f t="shared" si="15"/>
        <v>1000</v>
      </c>
      <c r="E161" s="4">
        <f t="shared" si="13"/>
        <v>402005.12677248428</v>
      </c>
      <c r="F161" s="5">
        <f>IF(C161=0,0,IF(I160+G161&lt;=Summary!$C$20,'Loan Sch - With Offset'!I160+G161,Summary!$C$20))</f>
        <v>628.21560806781815</v>
      </c>
      <c r="G161" s="4">
        <f>IF(E161&lt;=0,0,E161*Summary!$B$7/Summary!$B$10)</f>
        <v>308.46162611965616</v>
      </c>
      <c r="H161" s="5">
        <f t="shared" si="16"/>
        <v>319.75398194816199</v>
      </c>
      <c r="I161" s="5">
        <f t="shared" si="17"/>
        <v>402685.37279053609</v>
      </c>
    </row>
    <row r="162" spans="1:9" x14ac:dyDescent="0.25">
      <c r="A162">
        <v>158</v>
      </c>
      <c r="B162">
        <f t="shared" si="12"/>
        <v>158</v>
      </c>
      <c r="C162" s="5">
        <f t="shared" si="14"/>
        <v>402685.37279053609</v>
      </c>
      <c r="D162" s="5">
        <f t="shared" si="15"/>
        <v>1000</v>
      </c>
      <c r="E162" s="4">
        <f t="shared" si="13"/>
        <v>401685.37279053609</v>
      </c>
      <c r="F162" s="5">
        <f>IF(C162=0,0,IF(I161+G162&lt;=Summary!$C$20,'Loan Sch - With Offset'!I161+G162,Summary!$C$20))</f>
        <v>628.21560806781815</v>
      </c>
      <c r="G162" s="4">
        <f>IF(E162&lt;=0,0,E162*Summary!$B$7/Summary!$B$10)</f>
        <v>308.21627642966132</v>
      </c>
      <c r="H162" s="5">
        <f t="shared" si="16"/>
        <v>319.99933163815683</v>
      </c>
      <c r="I162" s="5">
        <f t="shared" si="17"/>
        <v>402365.37345889793</v>
      </c>
    </row>
    <row r="163" spans="1:9" x14ac:dyDescent="0.25">
      <c r="A163">
        <v>159</v>
      </c>
      <c r="B163">
        <f t="shared" si="12"/>
        <v>159</v>
      </c>
      <c r="C163" s="5">
        <f t="shared" si="14"/>
        <v>402365.37345889793</v>
      </c>
      <c r="D163" s="5">
        <f t="shared" si="15"/>
        <v>1000</v>
      </c>
      <c r="E163" s="4">
        <f t="shared" si="13"/>
        <v>401365.37345889793</v>
      </c>
      <c r="F163" s="5">
        <f>IF(C163=0,0,IF(I162+G163&lt;=Summary!$C$20,'Loan Sch - With Offset'!I162+G163,Summary!$C$20))</f>
        <v>628.21560806781815</v>
      </c>
      <c r="G163" s="4">
        <f>IF(E163&lt;=0,0,E163*Summary!$B$7/Summary!$B$10)</f>
        <v>307.97073848096204</v>
      </c>
      <c r="H163" s="5">
        <f t="shared" si="16"/>
        <v>320.24486958685611</v>
      </c>
      <c r="I163" s="5">
        <f t="shared" si="17"/>
        <v>402045.12858931109</v>
      </c>
    </row>
    <row r="164" spans="1:9" x14ac:dyDescent="0.25">
      <c r="A164">
        <v>160</v>
      </c>
      <c r="B164">
        <f t="shared" si="12"/>
        <v>160</v>
      </c>
      <c r="C164" s="5">
        <f t="shared" si="14"/>
        <v>402045.12858931109</v>
      </c>
      <c r="D164" s="5">
        <f t="shared" si="15"/>
        <v>1000</v>
      </c>
      <c r="E164" s="4">
        <f t="shared" si="13"/>
        <v>401045.12858931109</v>
      </c>
      <c r="F164" s="5">
        <f>IF(C164=0,0,IF(I163+G164&lt;=Summary!$C$20,'Loan Sch - With Offset'!I163+G164,Summary!$C$20))</f>
        <v>628.21560806781815</v>
      </c>
      <c r="G164" s="4">
        <f>IF(E164&lt;=0,0,E164*Summary!$B$7/Summary!$B$10)</f>
        <v>307.72501212910601</v>
      </c>
      <c r="H164" s="5">
        <f t="shared" si="16"/>
        <v>320.49059593871215</v>
      </c>
      <c r="I164" s="5">
        <f t="shared" si="17"/>
        <v>401724.63799337239</v>
      </c>
    </row>
    <row r="165" spans="1:9" x14ac:dyDescent="0.25">
      <c r="A165">
        <v>161</v>
      </c>
      <c r="B165">
        <f t="shared" si="12"/>
        <v>161</v>
      </c>
      <c r="C165" s="5">
        <f t="shared" si="14"/>
        <v>401724.63799337239</v>
      </c>
      <c r="D165" s="5">
        <f t="shared" si="15"/>
        <v>1000</v>
      </c>
      <c r="E165" s="4">
        <f t="shared" si="13"/>
        <v>400724.63799337239</v>
      </c>
      <c r="F165" s="5">
        <f>IF(C165=0,0,IF(I164+G165&lt;=Summary!$C$20,'Loan Sch - With Offset'!I164+G165,Summary!$C$20))</f>
        <v>628.21560806781815</v>
      </c>
      <c r="G165" s="4">
        <f>IF(E165&lt;=0,0,E165*Summary!$B$7/Summary!$B$10)</f>
        <v>307.47909722952994</v>
      </c>
      <c r="H165" s="5">
        <f t="shared" si="16"/>
        <v>320.73651083828821</v>
      </c>
      <c r="I165" s="5">
        <f t="shared" si="17"/>
        <v>401403.90148253413</v>
      </c>
    </row>
    <row r="166" spans="1:9" x14ac:dyDescent="0.25">
      <c r="A166">
        <v>162</v>
      </c>
      <c r="B166">
        <f t="shared" si="12"/>
        <v>162</v>
      </c>
      <c r="C166" s="5">
        <f t="shared" si="14"/>
        <v>401403.90148253413</v>
      </c>
      <c r="D166" s="5">
        <f t="shared" si="15"/>
        <v>1000</v>
      </c>
      <c r="E166" s="4">
        <f t="shared" si="13"/>
        <v>400403.90148253413</v>
      </c>
      <c r="F166" s="5">
        <f>IF(C166=0,0,IF(I165+G166&lt;=Summary!$C$20,'Loan Sch - With Offset'!I165+G166,Summary!$C$20))</f>
        <v>628.21560806781815</v>
      </c>
      <c r="G166" s="4">
        <f>IF(E166&lt;=0,0,E166*Summary!$B$7/Summary!$B$10)</f>
        <v>307.23299363755984</v>
      </c>
      <c r="H166" s="5">
        <f t="shared" si="16"/>
        <v>320.98261443025831</v>
      </c>
      <c r="I166" s="5">
        <f t="shared" si="17"/>
        <v>401082.91886810388</v>
      </c>
    </row>
    <row r="167" spans="1:9" x14ac:dyDescent="0.25">
      <c r="A167">
        <v>163</v>
      </c>
      <c r="B167">
        <f t="shared" si="12"/>
        <v>163</v>
      </c>
      <c r="C167" s="5">
        <f t="shared" si="14"/>
        <v>401082.91886810388</v>
      </c>
      <c r="D167" s="5">
        <f t="shared" si="15"/>
        <v>1000</v>
      </c>
      <c r="E167" s="4">
        <f t="shared" si="13"/>
        <v>400082.91886810388</v>
      </c>
      <c r="F167" s="5">
        <f>IF(C167=0,0,IF(I166+G167&lt;=Summary!$C$20,'Loan Sch - With Offset'!I166+G167,Summary!$C$20))</f>
        <v>628.21560806781815</v>
      </c>
      <c r="G167" s="4">
        <f>IF(E167&lt;=0,0,E167*Summary!$B$7/Summary!$B$10)</f>
        <v>306.98670120841047</v>
      </c>
      <c r="H167" s="5">
        <f t="shared" si="16"/>
        <v>321.22890685940769</v>
      </c>
      <c r="I167" s="5">
        <f t="shared" si="17"/>
        <v>400761.68996124447</v>
      </c>
    </row>
    <row r="168" spans="1:9" x14ac:dyDescent="0.25">
      <c r="A168">
        <v>164</v>
      </c>
      <c r="B168">
        <f t="shared" si="12"/>
        <v>164</v>
      </c>
      <c r="C168" s="5">
        <f t="shared" si="14"/>
        <v>400761.68996124447</v>
      </c>
      <c r="D168" s="5">
        <f t="shared" si="15"/>
        <v>1000</v>
      </c>
      <c r="E168" s="4">
        <f t="shared" si="13"/>
        <v>399761.68996124447</v>
      </c>
      <c r="F168" s="5">
        <f>IF(C168=0,0,IF(I167+G168&lt;=Summary!$C$20,'Loan Sch - With Offset'!I167+G168,Summary!$C$20))</f>
        <v>628.21560806781815</v>
      </c>
      <c r="G168" s="4">
        <f>IF(E168&lt;=0,0,E168*Summary!$B$7/Summary!$B$10)</f>
        <v>306.74021979718566</v>
      </c>
      <c r="H168" s="5">
        <f t="shared" si="16"/>
        <v>321.47538827063249</v>
      </c>
      <c r="I168" s="5">
        <f t="shared" si="17"/>
        <v>400440.21457297384</v>
      </c>
    </row>
    <row r="169" spans="1:9" x14ac:dyDescent="0.25">
      <c r="A169">
        <v>165</v>
      </c>
      <c r="B169">
        <f t="shared" si="12"/>
        <v>165</v>
      </c>
      <c r="C169" s="5">
        <f t="shared" si="14"/>
        <v>400440.21457297384</v>
      </c>
      <c r="D169" s="5">
        <f t="shared" si="15"/>
        <v>1000</v>
      </c>
      <c r="E169" s="4">
        <f t="shared" si="13"/>
        <v>399440.21457297384</v>
      </c>
      <c r="F169" s="5">
        <f>IF(C169=0,0,IF(I168+G169&lt;=Summary!$C$20,'Loan Sch - With Offset'!I168+G169,Summary!$C$20))</f>
        <v>628.21560806781815</v>
      </c>
      <c r="G169" s="4">
        <f>IF(E169&lt;=0,0,E169*Summary!$B$7/Summary!$B$10)</f>
        <v>306.49354925887798</v>
      </c>
      <c r="H169" s="5">
        <f t="shared" si="16"/>
        <v>321.72205880894018</v>
      </c>
      <c r="I169" s="5">
        <f t="shared" si="17"/>
        <v>400118.49251416489</v>
      </c>
    </row>
    <row r="170" spans="1:9" x14ac:dyDescent="0.25">
      <c r="A170">
        <v>166</v>
      </c>
      <c r="B170">
        <f t="shared" si="12"/>
        <v>166</v>
      </c>
      <c r="C170" s="5">
        <f t="shared" si="14"/>
        <v>400118.49251416489</v>
      </c>
      <c r="D170" s="5">
        <f t="shared" si="15"/>
        <v>1000</v>
      </c>
      <c r="E170" s="4">
        <f t="shared" si="13"/>
        <v>399118.49251416489</v>
      </c>
      <c r="F170" s="5">
        <f>IF(C170=0,0,IF(I169+G170&lt;=Summary!$C$20,'Loan Sch - With Offset'!I169+G170,Summary!$C$20))</f>
        <v>628.21560806781815</v>
      </c>
      <c r="G170" s="4">
        <f>IF(E170&lt;=0,0,E170*Summary!$B$7/Summary!$B$10)</f>
        <v>306.24668944836878</v>
      </c>
      <c r="H170" s="5">
        <f t="shared" si="16"/>
        <v>321.96891861944937</v>
      </c>
      <c r="I170" s="5">
        <f t="shared" si="17"/>
        <v>399796.52359554544</v>
      </c>
    </row>
    <row r="171" spans="1:9" x14ac:dyDescent="0.25">
      <c r="A171">
        <v>167</v>
      </c>
      <c r="B171">
        <f t="shared" si="12"/>
        <v>167</v>
      </c>
      <c r="C171" s="5">
        <f t="shared" si="14"/>
        <v>399796.52359554544</v>
      </c>
      <c r="D171" s="5">
        <f t="shared" si="15"/>
        <v>1000</v>
      </c>
      <c r="E171" s="4">
        <f t="shared" si="13"/>
        <v>398796.52359554544</v>
      </c>
      <c r="F171" s="5">
        <f>IF(C171=0,0,IF(I170+G171&lt;=Summary!$C$20,'Loan Sch - With Offset'!I170+G171,Summary!$C$20))</f>
        <v>628.21560806781815</v>
      </c>
      <c r="G171" s="4">
        <f>IF(E171&lt;=0,0,E171*Summary!$B$7/Summary!$B$10)</f>
        <v>305.99964022042809</v>
      </c>
      <c r="H171" s="5">
        <f t="shared" si="16"/>
        <v>322.21596784739006</v>
      </c>
      <c r="I171" s="5">
        <f t="shared" si="17"/>
        <v>399474.30762769806</v>
      </c>
    </row>
    <row r="172" spans="1:9" x14ac:dyDescent="0.25">
      <c r="A172">
        <v>168</v>
      </c>
      <c r="B172">
        <f t="shared" si="12"/>
        <v>168</v>
      </c>
      <c r="C172" s="5">
        <f t="shared" si="14"/>
        <v>399474.30762769806</v>
      </c>
      <c r="D172" s="5">
        <f t="shared" si="15"/>
        <v>1000</v>
      </c>
      <c r="E172" s="4">
        <f t="shared" si="13"/>
        <v>398474.30762769806</v>
      </c>
      <c r="F172" s="5">
        <f>IF(C172=0,0,IF(I171+G172&lt;=Summary!$C$20,'Loan Sch - With Offset'!I171+G172,Summary!$C$20))</f>
        <v>628.21560806781815</v>
      </c>
      <c r="G172" s="4">
        <f>IF(E172&lt;=0,0,E172*Summary!$B$7/Summary!$B$10)</f>
        <v>305.7524014297145</v>
      </c>
      <c r="H172" s="5">
        <f t="shared" si="16"/>
        <v>322.46320663810366</v>
      </c>
      <c r="I172" s="5">
        <f t="shared" si="17"/>
        <v>399151.84442105994</v>
      </c>
    </row>
    <row r="173" spans="1:9" x14ac:dyDescent="0.25">
      <c r="A173">
        <v>169</v>
      </c>
      <c r="B173">
        <f t="shared" si="12"/>
        <v>169</v>
      </c>
      <c r="C173" s="5">
        <f t="shared" si="14"/>
        <v>399151.84442105994</v>
      </c>
      <c r="D173" s="5">
        <f t="shared" si="15"/>
        <v>1000</v>
      </c>
      <c r="E173" s="4">
        <f t="shared" si="13"/>
        <v>398151.84442105994</v>
      </c>
      <c r="F173" s="5">
        <f>IF(C173=0,0,IF(I172+G173&lt;=Summary!$C$20,'Loan Sch - With Offset'!I172+G173,Summary!$C$20))</f>
        <v>628.21560806781815</v>
      </c>
      <c r="G173" s="4">
        <f>IF(E173&lt;=0,0,E173*Summary!$B$7/Summary!$B$10)</f>
        <v>305.50497293077484</v>
      </c>
      <c r="H173" s="5">
        <f t="shared" si="16"/>
        <v>322.71063513704331</v>
      </c>
      <c r="I173" s="5">
        <f t="shared" si="17"/>
        <v>398829.1337859229</v>
      </c>
    </row>
    <row r="174" spans="1:9" x14ac:dyDescent="0.25">
      <c r="A174">
        <v>170</v>
      </c>
      <c r="B174">
        <f t="shared" si="12"/>
        <v>170</v>
      </c>
      <c r="C174" s="5">
        <f t="shared" si="14"/>
        <v>398829.1337859229</v>
      </c>
      <c r="D174" s="5">
        <f t="shared" si="15"/>
        <v>1000</v>
      </c>
      <c r="E174" s="4">
        <f t="shared" si="13"/>
        <v>397829.1337859229</v>
      </c>
      <c r="F174" s="5">
        <f>IF(C174=0,0,IF(I173+G174&lt;=Summary!$C$20,'Loan Sch - With Offset'!I173+G174,Summary!$C$20))</f>
        <v>628.21560806781815</v>
      </c>
      <c r="G174" s="4">
        <f>IF(E174&lt;=0,0,E174*Summary!$B$7/Summary!$B$10)</f>
        <v>305.25735457804467</v>
      </c>
      <c r="H174" s="5">
        <f t="shared" si="16"/>
        <v>322.95825348977348</v>
      </c>
      <c r="I174" s="5">
        <f t="shared" si="17"/>
        <v>398506.17553243315</v>
      </c>
    </row>
    <row r="175" spans="1:9" x14ac:dyDescent="0.25">
      <c r="A175">
        <v>171</v>
      </c>
      <c r="B175">
        <f t="shared" si="12"/>
        <v>171</v>
      </c>
      <c r="C175" s="5">
        <f t="shared" si="14"/>
        <v>398506.17553243315</v>
      </c>
      <c r="D175" s="5">
        <f t="shared" si="15"/>
        <v>1000</v>
      </c>
      <c r="E175" s="4">
        <f t="shared" si="13"/>
        <v>397506.17553243315</v>
      </c>
      <c r="F175" s="5">
        <f>IF(C175=0,0,IF(I174+G175&lt;=Summary!$C$20,'Loan Sch - With Offset'!I174+G175,Summary!$C$20))</f>
        <v>628.21560806781815</v>
      </c>
      <c r="G175" s="4">
        <f>IF(E175&lt;=0,0,E175*Summary!$B$7/Summary!$B$10)</f>
        <v>305.00954622584771</v>
      </c>
      <c r="H175" s="5">
        <f t="shared" si="16"/>
        <v>323.20606184197044</v>
      </c>
      <c r="I175" s="5">
        <f t="shared" si="17"/>
        <v>398182.96947059117</v>
      </c>
    </row>
    <row r="176" spans="1:9" x14ac:dyDescent="0.25">
      <c r="A176">
        <v>172</v>
      </c>
      <c r="B176">
        <f t="shared" si="12"/>
        <v>172</v>
      </c>
      <c r="C176" s="5">
        <f t="shared" si="14"/>
        <v>398182.96947059117</v>
      </c>
      <c r="D176" s="5">
        <f t="shared" si="15"/>
        <v>1000</v>
      </c>
      <c r="E176" s="4">
        <f t="shared" si="13"/>
        <v>397182.96947059117</v>
      </c>
      <c r="F176" s="5">
        <f>IF(C176=0,0,IF(I175+G176&lt;=Summary!$C$20,'Loan Sch - With Offset'!I175+G176,Summary!$C$20))</f>
        <v>628.21560806781815</v>
      </c>
      <c r="G176" s="4">
        <f>IF(E176&lt;=0,0,E176*Summary!$B$7/Summary!$B$10)</f>
        <v>304.7615477283959</v>
      </c>
      <c r="H176" s="5">
        <f t="shared" si="16"/>
        <v>323.45406033942226</v>
      </c>
      <c r="I176" s="5">
        <f t="shared" si="17"/>
        <v>397859.51541025174</v>
      </c>
    </row>
    <row r="177" spans="1:9" x14ac:dyDescent="0.25">
      <c r="A177">
        <v>173</v>
      </c>
      <c r="B177">
        <f t="shared" si="12"/>
        <v>173</v>
      </c>
      <c r="C177" s="5">
        <f t="shared" si="14"/>
        <v>397859.51541025174</v>
      </c>
      <c r="D177" s="5">
        <f t="shared" si="15"/>
        <v>1000</v>
      </c>
      <c r="E177" s="4">
        <f t="shared" si="13"/>
        <v>396859.51541025174</v>
      </c>
      <c r="F177" s="5">
        <f>IF(C177=0,0,IF(I176+G177&lt;=Summary!$C$20,'Loan Sch - With Offset'!I176+G177,Summary!$C$20))</f>
        <v>628.21560806781815</v>
      </c>
      <c r="G177" s="4">
        <f>IF(E177&lt;=0,0,E177*Summary!$B$7/Summary!$B$10)</f>
        <v>304.51335893978927</v>
      </c>
      <c r="H177" s="5">
        <f t="shared" si="16"/>
        <v>323.70224912802888</v>
      </c>
      <c r="I177" s="5">
        <f t="shared" si="17"/>
        <v>397535.81316112372</v>
      </c>
    </row>
    <row r="178" spans="1:9" x14ac:dyDescent="0.25">
      <c r="A178">
        <v>174</v>
      </c>
      <c r="B178">
        <f t="shared" si="12"/>
        <v>174</v>
      </c>
      <c r="C178" s="5">
        <f t="shared" si="14"/>
        <v>397535.81316112372</v>
      </c>
      <c r="D178" s="5">
        <f t="shared" si="15"/>
        <v>1000</v>
      </c>
      <c r="E178" s="4">
        <f t="shared" si="13"/>
        <v>396535.81316112372</v>
      </c>
      <c r="F178" s="5">
        <f>IF(C178=0,0,IF(I177+G178&lt;=Summary!$C$20,'Loan Sch - With Offset'!I177+G178,Summary!$C$20))</f>
        <v>628.21560806781815</v>
      </c>
      <c r="G178" s="4">
        <f>IF(E178&lt;=0,0,E178*Summary!$B$7/Summary!$B$10)</f>
        <v>304.26497971401608</v>
      </c>
      <c r="H178" s="5">
        <f t="shared" si="16"/>
        <v>323.95062835380207</v>
      </c>
      <c r="I178" s="5">
        <f t="shared" si="17"/>
        <v>397211.86253276991</v>
      </c>
    </row>
    <row r="179" spans="1:9" x14ac:dyDescent="0.25">
      <c r="A179">
        <v>175</v>
      </c>
      <c r="B179">
        <f t="shared" si="12"/>
        <v>175</v>
      </c>
      <c r="C179" s="5">
        <f t="shared" si="14"/>
        <v>397211.86253276991</v>
      </c>
      <c r="D179" s="5">
        <f t="shared" si="15"/>
        <v>1000</v>
      </c>
      <c r="E179" s="4">
        <f t="shared" si="13"/>
        <v>396211.86253276991</v>
      </c>
      <c r="F179" s="5">
        <f>IF(C179=0,0,IF(I178+G179&lt;=Summary!$C$20,'Loan Sch - With Offset'!I178+G179,Summary!$C$20))</f>
        <v>628.21560806781815</v>
      </c>
      <c r="G179" s="4">
        <f>IF(E179&lt;=0,0,E179*Summary!$B$7/Summary!$B$10)</f>
        <v>304.0164099049523</v>
      </c>
      <c r="H179" s="5">
        <f t="shared" si="16"/>
        <v>324.19919816286586</v>
      </c>
      <c r="I179" s="5">
        <f t="shared" si="17"/>
        <v>396887.66333460703</v>
      </c>
    </row>
    <row r="180" spans="1:9" x14ac:dyDescent="0.25">
      <c r="A180">
        <v>176</v>
      </c>
      <c r="B180">
        <f t="shared" si="12"/>
        <v>176</v>
      </c>
      <c r="C180" s="5">
        <f t="shared" si="14"/>
        <v>396887.66333460703</v>
      </c>
      <c r="D180" s="5">
        <f t="shared" si="15"/>
        <v>1000</v>
      </c>
      <c r="E180" s="4">
        <f t="shared" si="13"/>
        <v>395887.66333460703</v>
      </c>
      <c r="F180" s="5">
        <f>IF(C180=0,0,IF(I179+G180&lt;=Summary!$C$20,'Loan Sch - With Offset'!I179+G180,Summary!$C$20))</f>
        <v>628.21560806781815</v>
      </c>
      <c r="G180" s="4">
        <f>IF(E180&lt;=0,0,E180*Summary!$B$7/Summary!$B$10)</f>
        <v>303.76764936636192</v>
      </c>
      <c r="H180" s="5">
        <f t="shared" si="16"/>
        <v>324.44795870145623</v>
      </c>
      <c r="I180" s="5">
        <f t="shared" si="17"/>
        <v>396563.21537590557</v>
      </c>
    </row>
    <row r="181" spans="1:9" x14ac:dyDescent="0.25">
      <c r="A181">
        <v>177</v>
      </c>
      <c r="B181">
        <f t="shared" si="12"/>
        <v>177</v>
      </c>
      <c r="C181" s="5">
        <f t="shared" si="14"/>
        <v>396563.21537590557</v>
      </c>
      <c r="D181" s="5">
        <f t="shared" si="15"/>
        <v>1000</v>
      </c>
      <c r="E181" s="4">
        <f t="shared" si="13"/>
        <v>395563.21537590557</v>
      </c>
      <c r="F181" s="5">
        <f>IF(C181=0,0,IF(I180+G181&lt;=Summary!$C$20,'Loan Sch - With Offset'!I180+G181,Summary!$C$20))</f>
        <v>628.21560806781815</v>
      </c>
      <c r="G181" s="4">
        <f>IF(E181&lt;=0,0,E181*Summary!$B$7/Summary!$B$10)</f>
        <v>303.51869795189674</v>
      </c>
      <c r="H181" s="5">
        <f t="shared" si="16"/>
        <v>324.69691011592141</v>
      </c>
      <c r="I181" s="5">
        <f t="shared" si="17"/>
        <v>396238.51846578962</v>
      </c>
    </row>
    <row r="182" spans="1:9" x14ac:dyDescent="0.25">
      <c r="A182">
        <v>178</v>
      </c>
      <c r="B182">
        <f t="shared" si="12"/>
        <v>178</v>
      </c>
      <c r="C182" s="5">
        <f t="shared" si="14"/>
        <v>396238.51846578962</v>
      </c>
      <c r="D182" s="5">
        <f t="shared" si="15"/>
        <v>1000</v>
      </c>
      <c r="E182" s="4">
        <f t="shared" si="13"/>
        <v>395238.51846578962</v>
      </c>
      <c r="F182" s="5">
        <f>IF(C182=0,0,IF(I181+G182&lt;=Summary!$C$20,'Loan Sch - With Offset'!I181+G182,Summary!$C$20))</f>
        <v>628.21560806781815</v>
      </c>
      <c r="G182" s="4">
        <f>IF(E182&lt;=0,0,E182*Summary!$B$7/Summary!$B$10)</f>
        <v>303.26955551509622</v>
      </c>
      <c r="H182" s="5">
        <f t="shared" si="16"/>
        <v>324.94605255272194</v>
      </c>
      <c r="I182" s="5">
        <f t="shared" si="17"/>
        <v>395913.57241323689</v>
      </c>
    </row>
    <row r="183" spans="1:9" x14ac:dyDescent="0.25">
      <c r="A183">
        <v>179</v>
      </c>
      <c r="B183">
        <f t="shared" si="12"/>
        <v>179</v>
      </c>
      <c r="C183" s="5">
        <f t="shared" si="14"/>
        <v>395913.57241323689</v>
      </c>
      <c r="D183" s="5">
        <f t="shared" si="15"/>
        <v>1000</v>
      </c>
      <c r="E183" s="4">
        <f t="shared" si="13"/>
        <v>394913.57241323689</v>
      </c>
      <c r="F183" s="5">
        <f>IF(C183=0,0,IF(I182+G183&lt;=Summary!$C$20,'Loan Sch - With Offset'!I182+G183,Summary!$C$20))</f>
        <v>628.21560806781815</v>
      </c>
      <c r="G183" s="4">
        <f>IF(E183&lt;=0,0,E183*Summary!$B$7/Summary!$B$10)</f>
        <v>303.02022190938754</v>
      </c>
      <c r="H183" s="5">
        <f t="shared" si="16"/>
        <v>325.19538615843061</v>
      </c>
      <c r="I183" s="5">
        <f t="shared" si="17"/>
        <v>395588.37702707847</v>
      </c>
    </row>
    <row r="184" spans="1:9" x14ac:dyDescent="0.25">
      <c r="A184">
        <v>180</v>
      </c>
      <c r="B184">
        <f t="shared" si="12"/>
        <v>180</v>
      </c>
      <c r="C184" s="5">
        <f t="shared" si="14"/>
        <v>395588.37702707847</v>
      </c>
      <c r="D184" s="5">
        <f t="shared" si="15"/>
        <v>1000</v>
      </c>
      <c r="E184" s="4">
        <f t="shared" si="13"/>
        <v>394588.37702707847</v>
      </c>
      <c r="F184" s="5">
        <f>IF(C184=0,0,IF(I183+G184&lt;=Summary!$C$20,'Loan Sch - With Offset'!I183+G184,Summary!$C$20))</f>
        <v>628.21560806781815</v>
      </c>
      <c r="G184" s="4">
        <f>IF(E184&lt;=0,0,E184*Summary!$B$7/Summary!$B$10)</f>
        <v>302.77069698808521</v>
      </c>
      <c r="H184" s="5">
        <f t="shared" si="16"/>
        <v>325.44491107973295</v>
      </c>
      <c r="I184" s="5">
        <f t="shared" si="17"/>
        <v>395262.93211599876</v>
      </c>
    </row>
    <row r="185" spans="1:9" x14ac:dyDescent="0.25">
      <c r="A185">
        <v>181</v>
      </c>
      <c r="B185">
        <f t="shared" si="12"/>
        <v>181</v>
      </c>
      <c r="C185" s="5">
        <f t="shared" si="14"/>
        <v>395262.93211599876</v>
      </c>
      <c r="D185" s="5">
        <f t="shared" si="15"/>
        <v>1000</v>
      </c>
      <c r="E185" s="4">
        <f t="shared" si="13"/>
        <v>394262.93211599876</v>
      </c>
      <c r="F185" s="5">
        <f>IF(C185=0,0,IF(I184+G185&lt;=Summary!$C$20,'Loan Sch - With Offset'!I184+G185,Summary!$C$20))</f>
        <v>628.21560806781815</v>
      </c>
      <c r="G185" s="4">
        <f>IF(E185&lt;=0,0,E185*Summary!$B$7/Summary!$B$10)</f>
        <v>302.52098060439135</v>
      </c>
      <c r="H185" s="5">
        <f t="shared" si="16"/>
        <v>325.6946274634268</v>
      </c>
      <c r="I185" s="5">
        <f t="shared" si="17"/>
        <v>394937.23748853535</v>
      </c>
    </row>
    <row r="186" spans="1:9" x14ac:dyDescent="0.25">
      <c r="A186">
        <v>182</v>
      </c>
      <c r="B186">
        <f t="shared" si="12"/>
        <v>182</v>
      </c>
      <c r="C186" s="5">
        <f t="shared" si="14"/>
        <v>394937.23748853535</v>
      </c>
      <c r="D186" s="5">
        <f t="shared" si="15"/>
        <v>1000</v>
      </c>
      <c r="E186" s="4">
        <f t="shared" si="13"/>
        <v>393937.23748853535</v>
      </c>
      <c r="F186" s="5">
        <f>IF(C186=0,0,IF(I185+G186&lt;=Summary!$C$20,'Loan Sch - With Offset'!I185+G186,Summary!$C$20))</f>
        <v>628.21560806781815</v>
      </c>
      <c r="G186" s="4">
        <f>IF(E186&lt;=0,0,E186*Summary!$B$7/Summary!$B$10)</f>
        <v>302.27107261139537</v>
      </c>
      <c r="H186" s="5">
        <f t="shared" si="16"/>
        <v>325.94453545642278</v>
      </c>
      <c r="I186" s="5">
        <f t="shared" si="17"/>
        <v>394611.29295307893</v>
      </c>
    </row>
    <row r="187" spans="1:9" x14ac:dyDescent="0.25">
      <c r="A187">
        <v>183</v>
      </c>
      <c r="B187">
        <f t="shared" si="12"/>
        <v>183</v>
      </c>
      <c r="C187" s="5">
        <f t="shared" si="14"/>
        <v>394611.29295307893</v>
      </c>
      <c r="D187" s="5">
        <f t="shared" si="15"/>
        <v>1000</v>
      </c>
      <c r="E187" s="4">
        <f t="shared" si="13"/>
        <v>393611.29295307893</v>
      </c>
      <c r="F187" s="5">
        <f>IF(C187=0,0,IF(I186+G187&lt;=Summary!$C$20,'Loan Sch - With Offset'!I186+G187,Summary!$C$20))</f>
        <v>628.21560806781815</v>
      </c>
      <c r="G187" s="4">
        <f>IF(E187&lt;=0,0,E187*Summary!$B$7/Summary!$B$10)</f>
        <v>302.02097286207402</v>
      </c>
      <c r="H187" s="5">
        <f t="shared" si="16"/>
        <v>326.19463520574413</v>
      </c>
      <c r="I187" s="5">
        <f t="shared" si="17"/>
        <v>394285.0983178732</v>
      </c>
    </row>
    <row r="188" spans="1:9" x14ac:dyDescent="0.25">
      <c r="A188">
        <v>184</v>
      </c>
      <c r="B188">
        <f t="shared" si="12"/>
        <v>184</v>
      </c>
      <c r="C188" s="5">
        <f t="shared" si="14"/>
        <v>394285.0983178732</v>
      </c>
      <c r="D188" s="5">
        <f t="shared" si="15"/>
        <v>1000</v>
      </c>
      <c r="E188" s="4">
        <f t="shared" si="13"/>
        <v>393285.0983178732</v>
      </c>
      <c r="F188" s="5">
        <f>IF(C188=0,0,IF(I187+G188&lt;=Summary!$C$20,'Loan Sch - With Offset'!I187+G188,Summary!$C$20))</f>
        <v>628.21560806781815</v>
      </c>
      <c r="G188" s="4">
        <f>IF(E188&lt;=0,0,E188*Summary!$B$7/Summary!$B$10)</f>
        <v>301.77068120929113</v>
      </c>
      <c r="H188" s="5">
        <f t="shared" si="16"/>
        <v>326.44492685852703</v>
      </c>
      <c r="I188" s="5">
        <f t="shared" si="17"/>
        <v>393958.65339101467</v>
      </c>
    </row>
    <row r="189" spans="1:9" x14ac:dyDescent="0.25">
      <c r="A189">
        <v>185</v>
      </c>
      <c r="B189">
        <f t="shared" si="12"/>
        <v>185</v>
      </c>
      <c r="C189" s="5">
        <f t="shared" si="14"/>
        <v>393958.65339101467</v>
      </c>
      <c r="D189" s="5">
        <f t="shared" si="15"/>
        <v>1000</v>
      </c>
      <c r="E189" s="4">
        <f t="shared" si="13"/>
        <v>392958.65339101467</v>
      </c>
      <c r="F189" s="5">
        <f>IF(C189=0,0,IF(I188+G189&lt;=Summary!$C$20,'Loan Sch - With Offset'!I188+G189,Summary!$C$20))</f>
        <v>628.21560806781815</v>
      </c>
      <c r="G189" s="4">
        <f>IF(E189&lt;=0,0,E189*Summary!$B$7/Summary!$B$10)</f>
        <v>301.5201975057978</v>
      </c>
      <c r="H189" s="5">
        <f t="shared" si="16"/>
        <v>326.69541056202036</v>
      </c>
      <c r="I189" s="5">
        <f t="shared" si="17"/>
        <v>393631.95798045263</v>
      </c>
    </row>
    <row r="190" spans="1:9" x14ac:dyDescent="0.25">
      <c r="A190">
        <v>186</v>
      </c>
      <c r="B190">
        <f t="shared" si="12"/>
        <v>186</v>
      </c>
      <c r="C190" s="5">
        <f t="shared" si="14"/>
        <v>393631.95798045263</v>
      </c>
      <c r="D190" s="5">
        <f t="shared" si="15"/>
        <v>1000</v>
      </c>
      <c r="E190" s="4">
        <f t="shared" si="13"/>
        <v>392631.95798045263</v>
      </c>
      <c r="F190" s="5">
        <f>IF(C190=0,0,IF(I189+G190&lt;=Summary!$C$20,'Loan Sch - With Offset'!I189+G190,Summary!$C$20))</f>
        <v>628.21560806781815</v>
      </c>
      <c r="G190" s="4">
        <f>IF(E190&lt;=0,0,E190*Summary!$B$7/Summary!$B$10)</f>
        <v>301.2695216042319</v>
      </c>
      <c r="H190" s="5">
        <f t="shared" si="16"/>
        <v>326.94608646358625</v>
      </c>
      <c r="I190" s="5">
        <f t="shared" si="17"/>
        <v>393305.01189398905</v>
      </c>
    </row>
    <row r="191" spans="1:9" x14ac:dyDescent="0.25">
      <c r="A191">
        <v>187</v>
      </c>
      <c r="B191">
        <f t="shared" si="12"/>
        <v>187</v>
      </c>
      <c r="C191" s="5">
        <f t="shared" si="14"/>
        <v>393305.01189398905</v>
      </c>
      <c r="D191" s="5">
        <f t="shared" si="15"/>
        <v>1000</v>
      </c>
      <c r="E191" s="4">
        <f t="shared" si="13"/>
        <v>392305.01189398905</v>
      </c>
      <c r="F191" s="5">
        <f>IF(C191=0,0,IF(I190+G191&lt;=Summary!$C$20,'Loan Sch - With Offset'!I190+G191,Summary!$C$20))</f>
        <v>628.21560806781815</v>
      </c>
      <c r="G191" s="4">
        <f>IF(E191&lt;=0,0,E191*Summary!$B$7/Summary!$B$10)</f>
        <v>301.01865335711852</v>
      </c>
      <c r="H191" s="5">
        <f t="shared" si="16"/>
        <v>327.19695471069963</v>
      </c>
      <c r="I191" s="5">
        <f t="shared" si="17"/>
        <v>392977.81493927835</v>
      </c>
    </row>
    <row r="192" spans="1:9" x14ac:dyDescent="0.25">
      <c r="A192">
        <v>188</v>
      </c>
      <c r="B192">
        <f t="shared" si="12"/>
        <v>188</v>
      </c>
      <c r="C192" s="5">
        <f t="shared" si="14"/>
        <v>392977.81493927835</v>
      </c>
      <c r="D192" s="5">
        <f t="shared" si="15"/>
        <v>1000</v>
      </c>
      <c r="E192" s="4">
        <f t="shared" si="13"/>
        <v>391977.81493927835</v>
      </c>
      <c r="F192" s="5">
        <f>IF(C192=0,0,IF(I191+G192&lt;=Summary!$C$20,'Loan Sch - With Offset'!I191+G192,Summary!$C$20))</f>
        <v>628.21560806781815</v>
      </c>
      <c r="G192" s="4">
        <f>IF(E192&lt;=0,0,E192*Summary!$B$7/Summary!$B$10)</f>
        <v>300.76759261686936</v>
      </c>
      <c r="H192" s="5">
        <f t="shared" si="16"/>
        <v>327.44801545094879</v>
      </c>
      <c r="I192" s="5">
        <f t="shared" si="17"/>
        <v>392650.36692382739</v>
      </c>
    </row>
    <row r="193" spans="1:9" x14ac:dyDescent="0.25">
      <c r="A193">
        <v>189</v>
      </c>
      <c r="B193">
        <f t="shared" si="12"/>
        <v>189</v>
      </c>
      <c r="C193" s="5">
        <f t="shared" si="14"/>
        <v>392650.36692382739</v>
      </c>
      <c r="D193" s="5">
        <f t="shared" si="15"/>
        <v>1000</v>
      </c>
      <c r="E193" s="4">
        <f t="shared" si="13"/>
        <v>391650.36692382739</v>
      </c>
      <c r="F193" s="5">
        <f>IF(C193=0,0,IF(I192+G193&lt;=Summary!$C$20,'Loan Sch - With Offset'!I192+G193,Summary!$C$20))</f>
        <v>628.21560806781815</v>
      </c>
      <c r="G193" s="4">
        <f>IF(E193&lt;=0,0,E193*Summary!$B$7/Summary!$B$10)</f>
        <v>300.51633923578294</v>
      </c>
      <c r="H193" s="5">
        <f t="shared" si="16"/>
        <v>327.69926883203522</v>
      </c>
      <c r="I193" s="5">
        <f t="shared" si="17"/>
        <v>392322.66765499534</v>
      </c>
    </row>
    <row r="194" spans="1:9" x14ac:dyDescent="0.25">
      <c r="A194">
        <v>190</v>
      </c>
      <c r="B194">
        <f t="shared" si="12"/>
        <v>190</v>
      </c>
      <c r="C194" s="5">
        <f t="shared" si="14"/>
        <v>392322.66765499534</v>
      </c>
      <c r="D194" s="5">
        <f t="shared" si="15"/>
        <v>1000</v>
      </c>
      <c r="E194" s="4">
        <f t="shared" si="13"/>
        <v>391322.66765499534</v>
      </c>
      <c r="F194" s="5">
        <f>IF(C194=0,0,IF(I193+G194&lt;=Summary!$C$20,'Loan Sch - With Offset'!I193+G194,Summary!$C$20))</f>
        <v>628.21560806781815</v>
      </c>
      <c r="G194" s="4">
        <f>IF(E194&lt;=0,0,E194*Summary!$B$7/Summary!$B$10)</f>
        <v>300.26489306604446</v>
      </c>
      <c r="H194" s="5">
        <f t="shared" si="16"/>
        <v>327.95071500177369</v>
      </c>
      <c r="I194" s="5">
        <f t="shared" si="17"/>
        <v>391994.71693999355</v>
      </c>
    </row>
    <row r="195" spans="1:9" x14ac:dyDescent="0.25">
      <c r="A195">
        <v>191</v>
      </c>
      <c r="B195">
        <f t="shared" si="12"/>
        <v>191</v>
      </c>
      <c r="C195" s="5">
        <f t="shared" si="14"/>
        <v>391994.71693999355</v>
      </c>
      <c r="D195" s="5">
        <f t="shared" si="15"/>
        <v>1000</v>
      </c>
      <c r="E195" s="4">
        <f t="shared" si="13"/>
        <v>390994.71693999355</v>
      </c>
      <c r="F195" s="5">
        <f>IF(C195=0,0,IF(I194+G195&lt;=Summary!$C$20,'Loan Sch - With Offset'!I194+G195,Summary!$C$20))</f>
        <v>628.21560806781815</v>
      </c>
      <c r="G195" s="4">
        <f>IF(E195&lt;=0,0,E195*Summary!$B$7/Summary!$B$10)</f>
        <v>300.01325395972583</v>
      </c>
      <c r="H195" s="5">
        <f t="shared" si="16"/>
        <v>328.20235410809232</v>
      </c>
      <c r="I195" s="5">
        <f t="shared" si="17"/>
        <v>391666.51458588545</v>
      </c>
    </row>
    <row r="196" spans="1:9" x14ac:dyDescent="0.25">
      <c r="A196">
        <v>192</v>
      </c>
      <c r="B196">
        <f t="shared" si="12"/>
        <v>192</v>
      </c>
      <c r="C196" s="5">
        <f t="shared" si="14"/>
        <v>391666.51458588545</v>
      </c>
      <c r="D196" s="5">
        <f t="shared" si="15"/>
        <v>1000</v>
      </c>
      <c r="E196" s="4">
        <f t="shared" si="13"/>
        <v>390666.51458588545</v>
      </c>
      <c r="F196" s="5">
        <f>IF(C196=0,0,IF(I195+G196&lt;=Summary!$C$20,'Loan Sch - With Offset'!I195+G196,Summary!$C$20))</f>
        <v>628.21560806781815</v>
      </c>
      <c r="G196" s="4">
        <f>IF(E196&lt;=0,0,E196*Summary!$B$7/Summary!$B$10)</f>
        <v>299.76142176878517</v>
      </c>
      <c r="H196" s="5">
        <f t="shared" si="16"/>
        <v>328.45418629903298</v>
      </c>
      <c r="I196" s="5">
        <f t="shared" si="17"/>
        <v>391338.06039958639</v>
      </c>
    </row>
    <row r="197" spans="1:9" x14ac:dyDescent="0.25">
      <c r="A197">
        <v>193</v>
      </c>
      <c r="B197">
        <f t="shared" si="12"/>
        <v>193</v>
      </c>
      <c r="C197" s="5">
        <f t="shared" si="14"/>
        <v>391338.06039958639</v>
      </c>
      <c r="D197" s="5">
        <f t="shared" si="15"/>
        <v>1000</v>
      </c>
      <c r="E197" s="4">
        <f t="shared" si="13"/>
        <v>390338.06039958639</v>
      </c>
      <c r="F197" s="5">
        <f>IF(C197=0,0,IF(I196+G197&lt;=Summary!$C$20,'Loan Sch - With Offset'!I196+G197,Summary!$C$20))</f>
        <v>628.21560806781815</v>
      </c>
      <c r="G197" s="4">
        <f>IF(E197&lt;=0,0,E197*Summary!$B$7/Summary!$B$10)</f>
        <v>299.50939634506727</v>
      </c>
      <c r="H197" s="5">
        <f t="shared" si="16"/>
        <v>328.70621172275088</v>
      </c>
      <c r="I197" s="5">
        <f t="shared" si="17"/>
        <v>391009.35418786365</v>
      </c>
    </row>
    <row r="198" spans="1:9" x14ac:dyDescent="0.25">
      <c r="A198">
        <v>194</v>
      </c>
      <c r="B198">
        <f t="shared" ref="B198:B261" si="18">IF(C198=0,0,A198)</f>
        <v>194</v>
      </c>
      <c r="C198" s="5">
        <f t="shared" si="14"/>
        <v>391009.35418786365</v>
      </c>
      <c r="D198" s="5">
        <f t="shared" si="15"/>
        <v>1000</v>
      </c>
      <c r="E198" s="4">
        <f t="shared" ref="E198:E261" si="19">C198-D198</f>
        <v>390009.35418786365</v>
      </c>
      <c r="F198" s="5">
        <f>IF(C198=0,0,IF(I197+G198&lt;=Summary!$C$20,'Loan Sch - With Offset'!I197+G198,Summary!$C$20))</f>
        <v>628.21560806781815</v>
      </c>
      <c r="G198" s="4">
        <f>IF(E198&lt;=0,0,E198*Summary!$B$7/Summary!$B$10)</f>
        <v>299.25717754030308</v>
      </c>
      <c r="H198" s="5">
        <f t="shared" si="16"/>
        <v>328.95843052751508</v>
      </c>
      <c r="I198" s="5">
        <f t="shared" si="17"/>
        <v>390680.39575733611</v>
      </c>
    </row>
    <row r="199" spans="1:9" x14ac:dyDescent="0.25">
      <c r="A199">
        <v>195</v>
      </c>
      <c r="B199">
        <f t="shared" si="18"/>
        <v>195</v>
      </c>
      <c r="C199" s="5">
        <f t="shared" ref="C199:C243" si="20">I198</f>
        <v>390680.39575733611</v>
      </c>
      <c r="D199" s="5">
        <f t="shared" ref="D199:D262" si="21">IF(C199=0,0,D198)</f>
        <v>1000</v>
      </c>
      <c r="E199" s="4">
        <f t="shared" si="19"/>
        <v>389680.39575733611</v>
      </c>
      <c r="F199" s="5">
        <f>IF(C199=0,0,IF(I198+G199&lt;=Summary!$C$20,'Loan Sch - With Offset'!I198+G199,Summary!$C$20))</f>
        <v>628.21560806781815</v>
      </c>
      <c r="G199" s="4">
        <f>IF(E199&lt;=0,0,E199*Summary!$B$7/Summary!$B$10)</f>
        <v>299.00476520610982</v>
      </c>
      <c r="H199" s="5">
        <f t="shared" ref="H199:H243" si="22">F199-G199</f>
        <v>329.21084286170833</v>
      </c>
      <c r="I199" s="5">
        <f t="shared" ref="I199:I243" si="23">IF(ROUND(C199-H199,0)=0,0,C199-H199)</f>
        <v>390351.18491447438</v>
      </c>
    </row>
    <row r="200" spans="1:9" x14ac:dyDescent="0.25">
      <c r="A200">
        <v>196</v>
      </c>
      <c r="B200">
        <f t="shared" si="18"/>
        <v>196</v>
      </c>
      <c r="C200" s="5">
        <f t="shared" si="20"/>
        <v>390351.18491447438</v>
      </c>
      <c r="D200" s="5">
        <f t="shared" si="21"/>
        <v>1000</v>
      </c>
      <c r="E200" s="4">
        <f t="shared" si="19"/>
        <v>389351.18491447438</v>
      </c>
      <c r="F200" s="5">
        <f>IF(C200=0,0,IF(I199+G200&lt;=Summary!$C$20,'Loan Sch - With Offset'!I199+G200,Summary!$C$20))</f>
        <v>628.21560806781815</v>
      </c>
      <c r="G200" s="4">
        <f>IF(E200&lt;=0,0,E200*Summary!$B$7/Summary!$B$10)</f>
        <v>298.75215919399091</v>
      </c>
      <c r="H200" s="5">
        <f t="shared" si="22"/>
        <v>329.46344887382725</v>
      </c>
      <c r="I200" s="5">
        <f t="shared" si="23"/>
        <v>390021.72146560054</v>
      </c>
    </row>
    <row r="201" spans="1:9" x14ac:dyDescent="0.25">
      <c r="A201">
        <v>197</v>
      </c>
      <c r="B201">
        <f t="shared" si="18"/>
        <v>197</v>
      </c>
      <c r="C201" s="5">
        <f t="shared" si="20"/>
        <v>390021.72146560054</v>
      </c>
      <c r="D201" s="5">
        <f t="shared" si="21"/>
        <v>1000</v>
      </c>
      <c r="E201" s="4">
        <f t="shared" si="19"/>
        <v>389021.72146560054</v>
      </c>
      <c r="F201" s="5">
        <f>IF(C201=0,0,IF(I200+G201&lt;=Summary!$C$20,'Loan Sch - With Offset'!I200+G201,Summary!$C$20))</f>
        <v>628.21560806781815</v>
      </c>
      <c r="G201" s="4">
        <f>IF(E201&lt;=0,0,E201*Summary!$B$7/Summary!$B$10)</f>
        <v>298.4993593553358</v>
      </c>
      <c r="H201" s="5">
        <f t="shared" si="22"/>
        <v>329.71624871248235</v>
      </c>
      <c r="I201" s="5">
        <f t="shared" si="23"/>
        <v>389692.00521688804</v>
      </c>
    </row>
    <row r="202" spans="1:9" x14ac:dyDescent="0.25">
      <c r="A202">
        <v>198</v>
      </c>
      <c r="B202">
        <f t="shared" si="18"/>
        <v>198</v>
      </c>
      <c r="C202" s="5">
        <f t="shared" si="20"/>
        <v>389692.00521688804</v>
      </c>
      <c r="D202" s="5">
        <f t="shared" si="21"/>
        <v>1000</v>
      </c>
      <c r="E202" s="4">
        <f t="shared" si="19"/>
        <v>388692.00521688804</v>
      </c>
      <c r="F202" s="5">
        <f>IF(C202=0,0,IF(I201+G202&lt;=Summary!$C$20,'Loan Sch - With Offset'!I201+G202,Summary!$C$20))</f>
        <v>628.21560806781815</v>
      </c>
      <c r="G202" s="4">
        <f>IF(E202&lt;=0,0,E202*Summary!$B$7/Summary!$B$10)</f>
        <v>298.24636554141983</v>
      </c>
      <c r="H202" s="5">
        <f t="shared" si="22"/>
        <v>329.96924252639832</v>
      </c>
      <c r="I202" s="5">
        <f t="shared" si="23"/>
        <v>389362.03597436164</v>
      </c>
    </row>
    <row r="203" spans="1:9" x14ac:dyDescent="0.25">
      <c r="A203">
        <v>199</v>
      </c>
      <c r="B203">
        <f t="shared" si="18"/>
        <v>199</v>
      </c>
      <c r="C203" s="5">
        <f t="shared" si="20"/>
        <v>389362.03597436164</v>
      </c>
      <c r="D203" s="5">
        <f t="shared" si="21"/>
        <v>1000</v>
      </c>
      <c r="E203" s="4">
        <f t="shared" si="19"/>
        <v>388362.03597436164</v>
      </c>
      <c r="F203" s="5">
        <f>IF(C203=0,0,IF(I202+G203&lt;=Summary!$C$20,'Loan Sch - With Offset'!I202+G203,Summary!$C$20))</f>
        <v>628.21560806781815</v>
      </c>
      <c r="G203" s="4">
        <f>IF(E203&lt;=0,0,E203*Summary!$B$7/Summary!$B$10)</f>
        <v>297.99317760340443</v>
      </c>
      <c r="H203" s="5">
        <f t="shared" si="22"/>
        <v>330.22243046441372</v>
      </c>
      <c r="I203" s="5">
        <f t="shared" si="23"/>
        <v>389031.81354389724</v>
      </c>
    </row>
    <row r="204" spans="1:9" x14ac:dyDescent="0.25">
      <c r="A204">
        <v>200</v>
      </c>
      <c r="B204">
        <f t="shared" si="18"/>
        <v>200</v>
      </c>
      <c r="C204" s="5">
        <f t="shared" si="20"/>
        <v>389031.81354389724</v>
      </c>
      <c r="D204" s="5">
        <f t="shared" si="21"/>
        <v>1000</v>
      </c>
      <c r="E204" s="4">
        <f t="shared" si="19"/>
        <v>388031.81354389724</v>
      </c>
      <c r="F204" s="5">
        <f>IF(C204=0,0,IF(I203+G204&lt;=Summary!$C$20,'Loan Sch - With Offset'!I203+G204,Summary!$C$20))</f>
        <v>628.21560806781815</v>
      </c>
      <c r="G204" s="4">
        <f>IF(E204&lt;=0,0,E204*Summary!$B$7/Summary!$B$10)</f>
        <v>297.73979539233653</v>
      </c>
      <c r="H204" s="5">
        <f t="shared" si="22"/>
        <v>330.47581267548162</v>
      </c>
      <c r="I204" s="5">
        <f t="shared" si="23"/>
        <v>388701.33773122175</v>
      </c>
    </row>
    <row r="205" spans="1:9" x14ac:dyDescent="0.25">
      <c r="A205">
        <v>201</v>
      </c>
      <c r="B205">
        <f t="shared" si="18"/>
        <v>201</v>
      </c>
      <c r="C205" s="5">
        <f t="shared" si="20"/>
        <v>388701.33773122175</v>
      </c>
      <c r="D205" s="5">
        <f t="shared" si="21"/>
        <v>1000</v>
      </c>
      <c r="E205" s="4">
        <f t="shared" si="19"/>
        <v>387701.33773122175</v>
      </c>
      <c r="F205" s="5">
        <f>IF(C205=0,0,IF(I204+G205&lt;=Summary!$C$20,'Loan Sch - With Offset'!I204+G205,Summary!$C$20))</f>
        <v>628.21560806781815</v>
      </c>
      <c r="G205" s="4">
        <f>IF(E205&lt;=0,0,E205*Summary!$B$7/Summary!$B$10)</f>
        <v>297.48621875914898</v>
      </c>
      <c r="H205" s="5">
        <f t="shared" si="22"/>
        <v>330.72938930866917</v>
      </c>
      <c r="I205" s="5">
        <f t="shared" si="23"/>
        <v>388370.60834191309</v>
      </c>
    </row>
    <row r="206" spans="1:9" x14ac:dyDescent="0.25">
      <c r="A206">
        <v>202</v>
      </c>
      <c r="B206">
        <f t="shared" si="18"/>
        <v>202</v>
      </c>
      <c r="C206" s="5">
        <f t="shared" si="20"/>
        <v>388370.60834191309</v>
      </c>
      <c r="D206" s="5">
        <f t="shared" si="21"/>
        <v>1000</v>
      </c>
      <c r="E206" s="4">
        <f t="shared" si="19"/>
        <v>387370.60834191309</v>
      </c>
      <c r="F206" s="5">
        <f>IF(C206=0,0,IF(I205+G206&lt;=Summary!$C$20,'Loan Sch - With Offset'!I205+G206,Summary!$C$20))</f>
        <v>628.21560806781815</v>
      </c>
      <c r="G206" s="4">
        <f>IF(E206&lt;=0,0,E206*Summary!$B$7/Summary!$B$10)</f>
        <v>297.23244755466021</v>
      </c>
      <c r="H206" s="5">
        <f t="shared" si="22"/>
        <v>330.98316051315794</v>
      </c>
      <c r="I206" s="5">
        <f t="shared" si="23"/>
        <v>388039.62518139993</v>
      </c>
    </row>
    <row r="207" spans="1:9" x14ac:dyDescent="0.25">
      <c r="A207">
        <v>203</v>
      </c>
      <c r="B207">
        <f t="shared" si="18"/>
        <v>203</v>
      </c>
      <c r="C207" s="5">
        <f t="shared" si="20"/>
        <v>388039.62518139993</v>
      </c>
      <c r="D207" s="5">
        <f t="shared" si="21"/>
        <v>1000</v>
      </c>
      <c r="E207" s="4">
        <f t="shared" si="19"/>
        <v>387039.62518139993</v>
      </c>
      <c r="F207" s="5">
        <f>IF(C207=0,0,IF(I206+G207&lt;=Summary!$C$20,'Loan Sch - With Offset'!I206+G207,Summary!$C$20))</f>
        <v>628.21560806781815</v>
      </c>
      <c r="G207" s="4">
        <f>IF(E207&lt;=0,0,E207*Summary!$B$7/Summary!$B$10)</f>
        <v>296.97848162957416</v>
      </c>
      <c r="H207" s="5">
        <f t="shared" si="22"/>
        <v>331.23712643824399</v>
      </c>
      <c r="I207" s="5">
        <f t="shared" si="23"/>
        <v>387708.38805496169</v>
      </c>
    </row>
    <row r="208" spans="1:9" x14ac:dyDescent="0.25">
      <c r="A208">
        <v>204</v>
      </c>
      <c r="B208">
        <f t="shared" si="18"/>
        <v>204</v>
      </c>
      <c r="C208" s="5">
        <f t="shared" si="20"/>
        <v>387708.38805496169</v>
      </c>
      <c r="D208" s="5">
        <f t="shared" si="21"/>
        <v>1000</v>
      </c>
      <c r="E208" s="4">
        <f t="shared" si="19"/>
        <v>386708.38805496169</v>
      </c>
      <c r="F208" s="5">
        <f>IF(C208=0,0,IF(I207+G208&lt;=Summary!$C$20,'Loan Sch - With Offset'!I207+G208,Summary!$C$20))</f>
        <v>628.21560806781815</v>
      </c>
      <c r="G208" s="4">
        <f>IF(E208&lt;=0,0,E208*Summary!$B$7/Summary!$B$10)</f>
        <v>296.72432083448018</v>
      </c>
      <c r="H208" s="5">
        <f t="shared" si="22"/>
        <v>331.49128723333797</v>
      </c>
      <c r="I208" s="5">
        <f t="shared" si="23"/>
        <v>387376.89676772832</v>
      </c>
    </row>
    <row r="209" spans="1:9" x14ac:dyDescent="0.25">
      <c r="A209">
        <v>205</v>
      </c>
      <c r="B209">
        <f t="shared" si="18"/>
        <v>205</v>
      </c>
      <c r="C209" s="5">
        <f t="shared" si="20"/>
        <v>387376.89676772832</v>
      </c>
      <c r="D209" s="5">
        <f t="shared" si="21"/>
        <v>1000</v>
      </c>
      <c r="E209" s="4">
        <f t="shared" si="19"/>
        <v>386376.89676772832</v>
      </c>
      <c r="F209" s="5">
        <f>IF(C209=0,0,IF(I208+G209&lt;=Summary!$C$20,'Loan Sch - With Offset'!I208+G209,Summary!$C$20))</f>
        <v>628.21560806781815</v>
      </c>
      <c r="G209" s="4">
        <f>IF(E209&lt;=0,0,E209*Summary!$B$7/Summary!$B$10)</f>
        <v>296.46996501985308</v>
      </c>
      <c r="H209" s="5">
        <f t="shared" si="22"/>
        <v>331.74564304796507</v>
      </c>
      <c r="I209" s="5">
        <f t="shared" si="23"/>
        <v>387045.15112468036</v>
      </c>
    </row>
    <row r="210" spans="1:9" x14ac:dyDescent="0.25">
      <c r="A210">
        <v>206</v>
      </c>
      <c r="B210">
        <f t="shared" si="18"/>
        <v>206</v>
      </c>
      <c r="C210" s="5">
        <f t="shared" si="20"/>
        <v>387045.15112468036</v>
      </c>
      <c r="D210" s="5">
        <f t="shared" si="21"/>
        <v>1000</v>
      </c>
      <c r="E210" s="4">
        <f t="shared" si="19"/>
        <v>386045.15112468036</v>
      </c>
      <c r="F210" s="5">
        <f>IF(C210=0,0,IF(I209+G210&lt;=Summary!$C$20,'Loan Sch - With Offset'!I209+G210,Summary!$C$20))</f>
        <v>628.21560806781815</v>
      </c>
      <c r="G210" s="4">
        <f>IF(E210&lt;=0,0,E210*Summary!$B$7/Summary!$B$10)</f>
        <v>296.21541403605278</v>
      </c>
      <c r="H210" s="5">
        <f t="shared" si="22"/>
        <v>332.00019403176537</v>
      </c>
      <c r="I210" s="5">
        <f t="shared" si="23"/>
        <v>386713.15093064861</v>
      </c>
    </row>
    <row r="211" spans="1:9" x14ac:dyDescent="0.25">
      <c r="A211">
        <v>207</v>
      </c>
      <c r="B211">
        <f t="shared" si="18"/>
        <v>207</v>
      </c>
      <c r="C211" s="5">
        <f t="shared" si="20"/>
        <v>386713.15093064861</v>
      </c>
      <c r="D211" s="5">
        <f t="shared" si="21"/>
        <v>1000</v>
      </c>
      <c r="E211" s="4">
        <f t="shared" si="19"/>
        <v>385713.15093064861</v>
      </c>
      <c r="F211" s="5">
        <f>IF(C211=0,0,IF(I210+G211&lt;=Summary!$C$20,'Loan Sch - With Offset'!I210+G211,Summary!$C$20))</f>
        <v>628.21560806781815</v>
      </c>
      <c r="G211" s="4">
        <f>IF(E211&lt;=0,0,E211*Summary!$B$7/Summary!$B$10)</f>
        <v>295.96066773332461</v>
      </c>
      <c r="H211" s="5">
        <f t="shared" si="22"/>
        <v>332.25494033449354</v>
      </c>
      <c r="I211" s="5">
        <f t="shared" si="23"/>
        <v>386380.89599031414</v>
      </c>
    </row>
    <row r="212" spans="1:9" x14ac:dyDescent="0.25">
      <c r="A212">
        <v>208</v>
      </c>
      <c r="B212">
        <f t="shared" si="18"/>
        <v>208</v>
      </c>
      <c r="C212" s="5">
        <f t="shared" si="20"/>
        <v>386380.89599031414</v>
      </c>
      <c r="D212" s="5">
        <f t="shared" si="21"/>
        <v>1000</v>
      </c>
      <c r="E212" s="4">
        <f t="shared" si="19"/>
        <v>385380.89599031414</v>
      </c>
      <c r="F212" s="5">
        <f>IF(C212=0,0,IF(I211+G212&lt;=Summary!$C$20,'Loan Sch - With Offset'!I211+G212,Summary!$C$20))</f>
        <v>628.21560806781815</v>
      </c>
      <c r="G212" s="4">
        <f>IF(E212&lt;=0,0,E212*Summary!$B$7/Summary!$B$10)</f>
        <v>295.70572596179869</v>
      </c>
      <c r="H212" s="5">
        <f t="shared" si="22"/>
        <v>332.50988210601946</v>
      </c>
      <c r="I212" s="5">
        <f t="shared" si="23"/>
        <v>386048.3861082081</v>
      </c>
    </row>
    <row r="213" spans="1:9" x14ac:dyDescent="0.25">
      <c r="A213">
        <v>209</v>
      </c>
      <c r="B213">
        <f t="shared" si="18"/>
        <v>209</v>
      </c>
      <c r="C213" s="5">
        <f t="shared" si="20"/>
        <v>386048.3861082081</v>
      </c>
      <c r="D213" s="5">
        <f t="shared" si="21"/>
        <v>1000</v>
      </c>
      <c r="E213" s="4">
        <f t="shared" si="19"/>
        <v>385048.3861082081</v>
      </c>
      <c r="F213" s="5">
        <f>IF(C213=0,0,IF(I212+G213&lt;=Summary!$C$20,'Loan Sch - With Offset'!I212+G213,Summary!$C$20))</f>
        <v>628.21560806781815</v>
      </c>
      <c r="G213" s="4">
        <f>IF(E213&lt;=0,0,E213*Summary!$B$7/Summary!$B$10)</f>
        <v>295.45058857149041</v>
      </c>
      <c r="H213" s="5">
        <f t="shared" si="22"/>
        <v>332.76501949632774</v>
      </c>
      <c r="I213" s="5">
        <f t="shared" si="23"/>
        <v>385715.62108871178</v>
      </c>
    </row>
    <row r="214" spans="1:9" x14ac:dyDescent="0.25">
      <c r="A214">
        <v>210</v>
      </c>
      <c r="B214">
        <f t="shared" si="18"/>
        <v>210</v>
      </c>
      <c r="C214" s="5">
        <f t="shared" si="20"/>
        <v>385715.62108871178</v>
      </c>
      <c r="D214" s="5">
        <f t="shared" si="21"/>
        <v>1000</v>
      </c>
      <c r="E214" s="4">
        <f t="shared" si="19"/>
        <v>384715.62108871178</v>
      </c>
      <c r="F214" s="5">
        <f>IF(C214=0,0,IF(I213+G214&lt;=Summary!$C$20,'Loan Sch - With Offset'!I213+G214,Summary!$C$20))</f>
        <v>628.21560806781815</v>
      </c>
      <c r="G214" s="4">
        <f>IF(E214&lt;=0,0,E214*Summary!$B$7/Summary!$B$10)</f>
        <v>295.19525541230001</v>
      </c>
      <c r="H214" s="5">
        <f t="shared" si="22"/>
        <v>333.02035265551814</v>
      </c>
      <c r="I214" s="5">
        <f t="shared" si="23"/>
        <v>385382.60073605628</v>
      </c>
    </row>
    <row r="215" spans="1:9" x14ac:dyDescent="0.25">
      <c r="A215">
        <v>211</v>
      </c>
      <c r="B215">
        <f t="shared" si="18"/>
        <v>211</v>
      </c>
      <c r="C215" s="5">
        <f t="shared" si="20"/>
        <v>385382.60073605628</v>
      </c>
      <c r="D215" s="5">
        <f t="shared" si="21"/>
        <v>1000</v>
      </c>
      <c r="E215" s="4">
        <f t="shared" si="19"/>
        <v>384382.60073605628</v>
      </c>
      <c r="F215" s="5">
        <f>IF(C215=0,0,IF(I214+G215&lt;=Summary!$C$20,'Loan Sch - With Offset'!I214+G215,Summary!$C$20))</f>
        <v>628.21560806781815</v>
      </c>
      <c r="G215" s="4">
        <f>IF(E215&lt;=0,0,E215*Summary!$B$7/Summary!$B$10)</f>
        <v>294.93972633401239</v>
      </c>
      <c r="H215" s="5">
        <f t="shared" si="22"/>
        <v>333.27588173380576</v>
      </c>
      <c r="I215" s="5">
        <f t="shared" si="23"/>
        <v>385049.32485432248</v>
      </c>
    </row>
    <row r="216" spans="1:9" x14ac:dyDescent="0.25">
      <c r="A216">
        <v>212</v>
      </c>
      <c r="B216">
        <f t="shared" si="18"/>
        <v>212</v>
      </c>
      <c r="C216" s="5">
        <f t="shared" si="20"/>
        <v>385049.32485432248</v>
      </c>
      <c r="D216" s="5">
        <f t="shared" si="21"/>
        <v>1000</v>
      </c>
      <c r="E216" s="4">
        <f t="shared" si="19"/>
        <v>384049.32485432248</v>
      </c>
      <c r="F216" s="5">
        <f>IF(C216=0,0,IF(I215+G216&lt;=Summary!$C$20,'Loan Sch - With Offset'!I215+G216,Summary!$C$20))</f>
        <v>628.21560806781815</v>
      </c>
      <c r="G216" s="4">
        <f>IF(E216&lt;=0,0,E216*Summary!$B$7/Summary!$B$10)</f>
        <v>294.68400118629739</v>
      </c>
      <c r="H216" s="5">
        <f t="shared" si="22"/>
        <v>333.53160688152076</v>
      </c>
      <c r="I216" s="5">
        <f t="shared" si="23"/>
        <v>384715.79324744095</v>
      </c>
    </row>
    <row r="217" spans="1:9" x14ac:dyDescent="0.25">
      <c r="A217">
        <v>213</v>
      </c>
      <c r="B217">
        <f t="shared" si="18"/>
        <v>213</v>
      </c>
      <c r="C217" s="5">
        <f t="shared" si="20"/>
        <v>384715.79324744095</v>
      </c>
      <c r="D217" s="5">
        <f t="shared" si="21"/>
        <v>1000</v>
      </c>
      <c r="E217" s="4">
        <f t="shared" si="19"/>
        <v>383715.79324744095</v>
      </c>
      <c r="F217" s="5">
        <f>IF(C217=0,0,IF(I216+G217&lt;=Summary!$C$20,'Loan Sch - With Offset'!I216+G217,Summary!$C$20))</f>
        <v>628.21560806781815</v>
      </c>
      <c r="G217" s="4">
        <f>IF(E217&lt;=0,0,E217*Summary!$B$7/Summary!$B$10)</f>
        <v>294.42807981870948</v>
      </c>
      <c r="H217" s="5">
        <f t="shared" si="22"/>
        <v>333.78752824910868</v>
      </c>
      <c r="I217" s="5">
        <f t="shared" si="23"/>
        <v>384382.00571919186</v>
      </c>
    </row>
    <row r="218" spans="1:9" x14ac:dyDescent="0.25">
      <c r="A218">
        <v>214</v>
      </c>
      <c r="B218">
        <f t="shared" si="18"/>
        <v>214</v>
      </c>
      <c r="C218" s="5">
        <f t="shared" si="20"/>
        <v>384382.00571919186</v>
      </c>
      <c r="D218" s="5">
        <f t="shared" si="21"/>
        <v>1000</v>
      </c>
      <c r="E218" s="4">
        <f t="shared" si="19"/>
        <v>383382.00571919186</v>
      </c>
      <c r="F218" s="5">
        <f>IF(C218=0,0,IF(I217+G218&lt;=Summary!$C$20,'Loan Sch - With Offset'!I217+G218,Summary!$C$20))</f>
        <v>628.21560806781815</v>
      </c>
      <c r="G218" s="4">
        <f>IF(E218&lt;=0,0,E218*Summary!$B$7/Summary!$B$10)</f>
        <v>294.17196208068759</v>
      </c>
      <c r="H218" s="5">
        <f t="shared" si="22"/>
        <v>334.04364598713056</v>
      </c>
      <c r="I218" s="5">
        <f t="shared" si="23"/>
        <v>384047.96207320475</v>
      </c>
    </row>
    <row r="219" spans="1:9" x14ac:dyDescent="0.25">
      <c r="A219">
        <v>215</v>
      </c>
      <c r="B219">
        <f t="shared" si="18"/>
        <v>215</v>
      </c>
      <c r="C219" s="5">
        <f t="shared" si="20"/>
        <v>384047.96207320475</v>
      </c>
      <c r="D219" s="5">
        <f t="shared" si="21"/>
        <v>1000</v>
      </c>
      <c r="E219" s="4">
        <f t="shared" si="19"/>
        <v>383047.96207320475</v>
      </c>
      <c r="F219" s="5">
        <f>IF(C219=0,0,IF(I218+G219&lt;=Summary!$C$20,'Loan Sch - With Offset'!I218+G219,Summary!$C$20))</f>
        <v>628.21560806781815</v>
      </c>
      <c r="G219" s="4">
        <f>IF(E219&lt;=0,0,E219*Summary!$B$7/Summary!$B$10)</f>
        <v>293.91564782155513</v>
      </c>
      <c r="H219" s="5">
        <f t="shared" si="22"/>
        <v>334.29996024626303</v>
      </c>
      <c r="I219" s="5">
        <f t="shared" si="23"/>
        <v>383713.6621129585</v>
      </c>
    </row>
    <row r="220" spans="1:9" x14ac:dyDescent="0.25">
      <c r="A220">
        <v>216</v>
      </c>
      <c r="B220">
        <f t="shared" si="18"/>
        <v>216</v>
      </c>
      <c r="C220" s="5">
        <f t="shared" si="20"/>
        <v>383713.6621129585</v>
      </c>
      <c r="D220" s="5">
        <f t="shared" si="21"/>
        <v>1000</v>
      </c>
      <c r="E220" s="4">
        <f t="shared" si="19"/>
        <v>382713.6621129585</v>
      </c>
      <c r="F220" s="5">
        <f>IF(C220=0,0,IF(I219+G220&lt;=Summary!$C$20,'Loan Sch - With Offset'!I219+G220,Summary!$C$20))</f>
        <v>628.21560806781815</v>
      </c>
      <c r="G220" s="4">
        <f>IF(E220&lt;=0,0,E220*Summary!$B$7/Summary!$B$10)</f>
        <v>293.65913689052007</v>
      </c>
      <c r="H220" s="5">
        <f t="shared" si="22"/>
        <v>334.55647117729808</v>
      </c>
      <c r="I220" s="5">
        <f t="shared" si="23"/>
        <v>383379.10564178118</v>
      </c>
    </row>
    <row r="221" spans="1:9" x14ac:dyDescent="0.25">
      <c r="A221">
        <v>217</v>
      </c>
      <c r="B221">
        <f t="shared" si="18"/>
        <v>217</v>
      </c>
      <c r="C221" s="5">
        <f t="shared" si="20"/>
        <v>383379.10564178118</v>
      </c>
      <c r="D221" s="5">
        <f t="shared" si="21"/>
        <v>1000</v>
      </c>
      <c r="E221" s="4">
        <f t="shared" si="19"/>
        <v>382379.10564178118</v>
      </c>
      <c r="F221" s="5">
        <f>IF(C221=0,0,IF(I220+G221&lt;=Summary!$C$20,'Loan Sch - With Offset'!I220+G221,Summary!$C$20))</f>
        <v>628.21560806781815</v>
      </c>
      <c r="G221" s="4">
        <f>IF(E221&lt;=0,0,E221*Summary!$B$7/Summary!$B$10)</f>
        <v>293.40242913667441</v>
      </c>
      <c r="H221" s="5">
        <f t="shared" si="22"/>
        <v>334.81317893114374</v>
      </c>
      <c r="I221" s="5">
        <f t="shared" si="23"/>
        <v>383044.29246285005</v>
      </c>
    </row>
    <row r="222" spans="1:9" x14ac:dyDescent="0.25">
      <c r="A222">
        <v>218</v>
      </c>
      <c r="B222">
        <f t="shared" si="18"/>
        <v>218</v>
      </c>
      <c r="C222" s="5">
        <f t="shared" si="20"/>
        <v>383044.29246285005</v>
      </c>
      <c r="D222" s="5">
        <f t="shared" si="21"/>
        <v>1000</v>
      </c>
      <c r="E222" s="4">
        <f t="shared" si="19"/>
        <v>382044.29246285005</v>
      </c>
      <c r="F222" s="5">
        <f>IF(C222=0,0,IF(I221+G222&lt;=Summary!$C$20,'Loan Sch - With Offset'!I221+G222,Summary!$C$20))</f>
        <v>628.21560806781815</v>
      </c>
      <c r="G222" s="4">
        <f>IF(E222&lt;=0,0,E222*Summary!$B$7/Summary!$B$10)</f>
        <v>293.14552440899456</v>
      </c>
      <c r="H222" s="5">
        <f t="shared" si="22"/>
        <v>335.07008365882359</v>
      </c>
      <c r="I222" s="5">
        <f t="shared" si="23"/>
        <v>382709.2223791912</v>
      </c>
    </row>
    <row r="223" spans="1:9" x14ac:dyDescent="0.25">
      <c r="A223">
        <v>219</v>
      </c>
      <c r="B223">
        <f t="shared" si="18"/>
        <v>219</v>
      </c>
      <c r="C223" s="5">
        <f t="shared" si="20"/>
        <v>382709.2223791912</v>
      </c>
      <c r="D223" s="5">
        <f t="shared" si="21"/>
        <v>1000</v>
      </c>
      <c r="E223" s="4">
        <f t="shared" si="19"/>
        <v>381709.2223791912</v>
      </c>
      <c r="F223" s="5">
        <f>IF(C223=0,0,IF(I222+G223&lt;=Summary!$C$20,'Loan Sch - With Offset'!I222+G223,Summary!$C$20))</f>
        <v>628.21560806781815</v>
      </c>
      <c r="G223" s="4">
        <f>IF(E223&lt;=0,0,E223*Summary!$B$7/Summary!$B$10)</f>
        <v>292.88842255634091</v>
      </c>
      <c r="H223" s="5">
        <f t="shared" si="22"/>
        <v>335.32718551147724</v>
      </c>
      <c r="I223" s="5">
        <f t="shared" si="23"/>
        <v>382373.89519367972</v>
      </c>
    </row>
    <row r="224" spans="1:9" x14ac:dyDescent="0.25">
      <c r="A224">
        <v>220</v>
      </c>
      <c r="B224">
        <f t="shared" si="18"/>
        <v>220</v>
      </c>
      <c r="C224" s="5">
        <f t="shared" si="20"/>
        <v>382373.89519367972</v>
      </c>
      <c r="D224" s="5">
        <f t="shared" si="21"/>
        <v>1000</v>
      </c>
      <c r="E224" s="4">
        <f t="shared" si="19"/>
        <v>381373.89519367972</v>
      </c>
      <c r="F224" s="5">
        <f>IF(C224=0,0,IF(I223+G224&lt;=Summary!$C$20,'Loan Sch - With Offset'!I223+G224,Summary!$C$20))</f>
        <v>628.21560806781815</v>
      </c>
      <c r="G224" s="4">
        <f>IF(E224&lt;=0,0,E224*Summary!$B$7/Summary!$B$10)</f>
        <v>292.63112342745808</v>
      </c>
      <c r="H224" s="5">
        <f t="shared" si="22"/>
        <v>335.58448464036007</v>
      </c>
      <c r="I224" s="5">
        <f t="shared" si="23"/>
        <v>382038.31070903939</v>
      </c>
    </row>
    <row r="225" spans="1:9" x14ac:dyDescent="0.25">
      <c r="A225">
        <v>221</v>
      </c>
      <c r="B225">
        <f t="shared" si="18"/>
        <v>221</v>
      </c>
      <c r="C225" s="5">
        <f t="shared" si="20"/>
        <v>382038.31070903939</v>
      </c>
      <c r="D225" s="5">
        <f t="shared" si="21"/>
        <v>1000</v>
      </c>
      <c r="E225" s="4">
        <f t="shared" si="19"/>
        <v>381038.31070903939</v>
      </c>
      <c r="F225" s="5">
        <f>IF(C225=0,0,IF(I224+G225&lt;=Summary!$C$20,'Loan Sch - With Offset'!I224+G225,Summary!$C$20))</f>
        <v>628.21560806781815</v>
      </c>
      <c r="G225" s="4">
        <f>IF(E225&lt;=0,0,E225*Summary!$B$7/Summary!$B$10)</f>
        <v>292.37362687097442</v>
      </c>
      <c r="H225" s="5">
        <f t="shared" si="22"/>
        <v>335.84198119684373</v>
      </c>
      <c r="I225" s="5">
        <f t="shared" si="23"/>
        <v>381702.46872784256</v>
      </c>
    </row>
    <row r="226" spans="1:9" x14ac:dyDescent="0.25">
      <c r="A226">
        <v>222</v>
      </c>
      <c r="B226">
        <f t="shared" si="18"/>
        <v>222</v>
      </c>
      <c r="C226" s="5">
        <f t="shared" si="20"/>
        <v>381702.46872784256</v>
      </c>
      <c r="D226" s="5">
        <f t="shared" si="21"/>
        <v>1000</v>
      </c>
      <c r="E226" s="4">
        <f t="shared" si="19"/>
        <v>380702.46872784256</v>
      </c>
      <c r="F226" s="5">
        <f>IF(C226=0,0,IF(I225+G226&lt;=Summary!$C$20,'Loan Sch - With Offset'!I225+G226,Summary!$C$20))</f>
        <v>628.21560806781815</v>
      </c>
      <c r="G226" s="4">
        <f>IF(E226&lt;=0,0,E226*Summary!$B$7/Summary!$B$10)</f>
        <v>292.11593273540223</v>
      </c>
      <c r="H226" s="5">
        <f t="shared" si="22"/>
        <v>336.09967533241593</v>
      </c>
      <c r="I226" s="5">
        <f t="shared" si="23"/>
        <v>381366.36905251013</v>
      </c>
    </row>
    <row r="227" spans="1:9" x14ac:dyDescent="0.25">
      <c r="A227">
        <v>223</v>
      </c>
      <c r="B227">
        <f t="shared" si="18"/>
        <v>223</v>
      </c>
      <c r="C227" s="5">
        <f t="shared" si="20"/>
        <v>381366.36905251013</v>
      </c>
      <c r="D227" s="5">
        <f t="shared" si="21"/>
        <v>1000</v>
      </c>
      <c r="E227" s="4">
        <f t="shared" si="19"/>
        <v>380366.36905251013</v>
      </c>
      <c r="F227" s="5">
        <f>IF(C227=0,0,IF(I226+G227&lt;=Summary!$C$20,'Loan Sch - With Offset'!I226+G227,Summary!$C$20))</f>
        <v>628.21560806781815</v>
      </c>
      <c r="G227" s="4">
        <f>IF(E227&lt;=0,0,E227*Summary!$B$7/Summary!$B$10)</f>
        <v>291.85804086913754</v>
      </c>
      <c r="H227" s="5">
        <f t="shared" si="22"/>
        <v>336.35756719868061</v>
      </c>
      <c r="I227" s="5">
        <f t="shared" si="23"/>
        <v>381030.01148531144</v>
      </c>
    </row>
    <row r="228" spans="1:9" x14ac:dyDescent="0.25">
      <c r="A228">
        <v>224</v>
      </c>
      <c r="B228">
        <f t="shared" si="18"/>
        <v>224</v>
      </c>
      <c r="C228" s="5">
        <f t="shared" si="20"/>
        <v>381030.01148531144</v>
      </c>
      <c r="D228" s="5">
        <f t="shared" si="21"/>
        <v>1000</v>
      </c>
      <c r="E228" s="4">
        <f t="shared" si="19"/>
        <v>380030.01148531144</v>
      </c>
      <c r="F228" s="5">
        <f>IF(C228=0,0,IF(I227+G228&lt;=Summary!$C$20,'Loan Sch - With Offset'!I227+G228,Summary!$C$20))</f>
        <v>628.21560806781815</v>
      </c>
      <c r="G228" s="4">
        <f>IF(E228&lt;=0,0,E228*Summary!$B$7/Summary!$B$10)</f>
        <v>291.5999511204601</v>
      </c>
      <c r="H228" s="5">
        <f t="shared" si="22"/>
        <v>336.61565694735805</v>
      </c>
      <c r="I228" s="5">
        <f t="shared" si="23"/>
        <v>380693.39582836407</v>
      </c>
    </row>
    <row r="229" spans="1:9" x14ac:dyDescent="0.25">
      <c r="A229">
        <v>225</v>
      </c>
      <c r="B229">
        <f t="shared" si="18"/>
        <v>225</v>
      </c>
      <c r="C229" s="5">
        <f t="shared" si="20"/>
        <v>380693.39582836407</v>
      </c>
      <c r="D229" s="5">
        <f t="shared" si="21"/>
        <v>1000</v>
      </c>
      <c r="E229" s="4">
        <f t="shared" si="19"/>
        <v>379693.39582836407</v>
      </c>
      <c r="F229" s="5">
        <f>IF(C229=0,0,IF(I228+G229&lt;=Summary!$C$20,'Loan Sch - With Offset'!I228+G229,Summary!$C$20))</f>
        <v>628.21560806781815</v>
      </c>
      <c r="G229" s="4">
        <f>IF(E229&lt;=0,0,E229*Summary!$B$7/Summary!$B$10)</f>
        <v>291.34166333753319</v>
      </c>
      <c r="H229" s="5">
        <f t="shared" si="22"/>
        <v>336.87394473028496</v>
      </c>
      <c r="I229" s="5">
        <f t="shared" si="23"/>
        <v>380356.5218836338</v>
      </c>
    </row>
    <row r="230" spans="1:9" x14ac:dyDescent="0.25">
      <c r="A230">
        <v>226</v>
      </c>
      <c r="B230">
        <f t="shared" si="18"/>
        <v>226</v>
      </c>
      <c r="C230" s="5">
        <f t="shared" si="20"/>
        <v>380356.5218836338</v>
      </c>
      <c r="D230" s="5">
        <f t="shared" si="21"/>
        <v>1000</v>
      </c>
      <c r="E230" s="4">
        <f t="shared" si="19"/>
        <v>379356.5218836338</v>
      </c>
      <c r="F230" s="5">
        <f>IF(C230=0,0,IF(I229+G230&lt;=Summary!$C$20,'Loan Sch - With Offset'!I229+G230,Summary!$C$20))</f>
        <v>628.21560806781815</v>
      </c>
      <c r="G230" s="4">
        <f>IF(E230&lt;=0,0,E230*Summary!$B$7/Summary!$B$10)</f>
        <v>291.0831773684036</v>
      </c>
      <c r="H230" s="5">
        <f t="shared" si="22"/>
        <v>337.13243069941456</v>
      </c>
      <c r="I230" s="5">
        <f t="shared" si="23"/>
        <v>380019.38945293438</v>
      </c>
    </row>
    <row r="231" spans="1:9" x14ac:dyDescent="0.25">
      <c r="A231">
        <v>227</v>
      </c>
      <c r="B231">
        <f t="shared" si="18"/>
        <v>227</v>
      </c>
      <c r="C231" s="5">
        <f t="shared" si="20"/>
        <v>380019.38945293438</v>
      </c>
      <c r="D231" s="5">
        <f t="shared" si="21"/>
        <v>1000</v>
      </c>
      <c r="E231" s="4">
        <f t="shared" si="19"/>
        <v>379019.38945293438</v>
      </c>
      <c r="F231" s="5">
        <f>IF(C231=0,0,IF(I230+G231&lt;=Summary!$C$20,'Loan Sch - With Offset'!I230+G231,Summary!$C$20))</f>
        <v>628.21560806781815</v>
      </c>
      <c r="G231" s="4">
        <f>IF(E231&lt;=0,0,E231*Summary!$B$7/Summary!$B$10)</f>
        <v>290.82449306100159</v>
      </c>
      <c r="H231" s="5">
        <f t="shared" si="22"/>
        <v>337.39111500681656</v>
      </c>
      <c r="I231" s="5">
        <f t="shared" si="23"/>
        <v>379681.99833792757</v>
      </c>
    </row>
    <row r="232" spans="1:9" x14ac:dyDescent="0.25">
      <c r="A232">
        <v>228</v>
      </c>
      <c r="B232">
        <f t="shared" si="18"/>
        <v>228</v>
      </c>
      <c r="C232" s="5">
        <f t="shared" si="20"/>
        <v>379681.99833792757</v>
      </c>
      <c r="D232" s="5">
        <f t="shared" si="21"/>
        <v>1000</v>
      </c>
      <c r="E232" s="4">
        <f t="shared" si="19"/>
        <v>378681.99833792757</v>
      </c>
      <c r="F232" s="5">
        <f>IF(C232=0,0,IF(I231+G232&lt;=Summary!$C$20,'Loan Sch - With Offset'!I231+G232,Summary!$C$20))</f>
        <v>628.21560806781815</v>
      </c>
      <c r="G232" s="4">
        <f>IF(E232&lt;=0,0,E232*Summary!$B$7/Summary!$B$10)</f>
        <v>290.56561026314057</v>
      </c>
      <c r="H232" s="5">
        <f t="shared" si="22"/>
        <v>337.64999780467758</v>
      </c>
      <c r="I232" s="5">
        <f t="shared" si="23"/>
        <v>379344.3483401229</v>
      </c>
    </row>
    <row r="233" spans="1:9" x14ac:dyDescent="0.25">
      <c r="A233">
        <v>229</v>
      </c>
      <c r="B233">
        <f t="shared" si="18"/>
        <v>229</v>
      </c>
      <c r="C233" s="5">
        <f t="shared" si="20"/>
        <v>379344.3483401229</v>
      </c>
      <c r="D233" s="5">
        <f t="shared" si="21"/>
        <v>1000</v>
      </c>
      <c r="E233" s="4">
        <f t="shared" si="19"/>
        <v>378344.3483401229</v>
      </c>
      <c r="F233" s="5">
        <f>IF(C233=0,0,IF(I232+G233&lt;=Summary!$C$20,'Loan Sch - With Offset'!I232+G233,Summary!$C$20))</f>
        <v>628.21560806781815</v>
      </c>
      <c r="G233" s="4">
        <f>IF(E233&lt;=0,0,E233*Summary!$B$7/Summary!$B$10)</f>
        <v>290.30652882251741</v>
      </c>
      <c r="H233" s="5">
        <f t="shared" si="22"/>
        <v>337.90907924530075</v>
      </c>
      <c r="I233" s="5">
        <f t="shared" si="23"/>
        <v>379006.43926087761</v>
      </c>
    </row>
    <row r="234" spans="1:9" x14ac:dyDescent="0.25">
      <c r="A234">
        <v>230</v>
      </c>
      <c r="B234">
        <f t="shared" si="18"/>
        <v>230</v>
      </c>
      <c r="C234" s="5">
        <f t="shared" si="20"/>
        <v>379006.43926087761</v>
      </c>
      <c r="D234" s="5">
        <f t="shared" si="21"/>
        <v>1000</v>
      </c>
      <c r="E234" s="4">
        <f t="shared" si="19"/>
        <v>378006.43926087761</v>
      </c>
      <c r="F234" s="5">
        <f>IF(C234=0,0,IF(I233+G234&lt;=Summary!$C$20,'Loan Sch - With Offset'!I233+G234,Summary!$C$20))</f>
        <v>628.21560806781815</v>
      </c>
      <c r="G234" s="4">
        <f>IF(E234&lt;=0,0,E234*Summary!$B$7/Summary!$B$10)</f>
        <v>290.04724858671182</v>
      </c>
      <c r="H234" s="5">
        <f t="shared" si="22"/>
        <v>338.16835948110634</v>
      </c>
      <c r="I234" s="5">
        <f t="shared" si="23"/>
        <v>378668.27090139652</v>
      </c>
    </row>
    <row r="235" spans="1:9" x14ac:dyDescent="0.25">
      <c r="A235">
        <v>231</v>
      </c>
      <c r="B235">
        <f t="shared" si="18"/>
        <v>231</v>
      </c>
      <c r="C235" s="5">
        <f t="shared" si="20"/>
        <v>378668.27090139652</v>
      </c>
      <c r="D235" s="5">
        <f t="shared" si="21"/>
        <v>1000</v>
      </c>
      <c r="E235" s="4">
        <f t="shared" si="19"/>
        <v>377668.27090139652</v>
      </c>
      <c r="F235" s="5">
        <f>IF(C235=0,0,IF(I234+G235&lt;=Summary!$C$20,'Loan Sch - With Offset'!I234+G235,Summary!$C$20))</f>
        <v>628.21560806781815</v>
      </c>
      <c r="G235" s="4">
        <f>IF(E235&lt;=0,0,E235*Summary!$B$7/Summary!$B$10)</f>
        <v>289.78776940318693</v>
      </c>
      <c r="H235" s="5">
        <f t="shared" si="22"/>
        <v>338.42783866463122</v>
      </c>
      <c r="I235" s="5">
        <f t="shared" si="23"/>
        <v>378329.8430627319</v>
      </c>
    </row>
    <row r="236" spans="1:9" x14ac:dyDescent="0.25">
      <c r="A236">
        <v>232</v>
      </c>
      <c r="B236">
        <f t="shared" si="18"/>
        <v>232</v>
      </c>
      <c r="C236" s="5">
        <f t="shared" si="20"/>
        <v>378329.8430627319</v>
      </c>
      <c r="D236" s="5">
        <f t="shared" si="21"/>
        <v>1000</v>
      </c>
      <c r="E236" s="4">
        <f t="shared" si="19"/>
        <v>377329.8430627319</v>
      </c>
      <c r="F236" s="5">
        <f>IF(C236=0,0,IF(I235+G236&lt;=Summary!$C$20,'Loan Sch - With Offset'!I235+G236,Summary!$C$20))</f>
        <v>628.21560806781815</v>
      </c>
      <c r="G236" s="4">
        <f>IF(E236&lt;=0,0,E236*Summary!$B$7/Summary!$B$10)</f>
        <v>289.52809111928849</v>
      </c>
      <c r="H236" s="5">
        <f t="shared" si="22"/>
        <v>338.68751694852966</v>
      </c>
      <c r="I236" s="5">
        <f t="shared" si="23"/>
        <v>377991.15554578335</v>
      </c>
    </row>
    <row r="237" spans="1:9" x14ac:dyDescent="0.25">
      <c r="A237">
        <v>233</v>
      </c>
      <c r="B237">
        <f t="shared" si="18"/>
        <v>233</v>
      </c>
      <c r="C237" s="5">
        <f t="shared" si="20"/>
        <v>377991.15554578335</v>
      </c>
      <c r="D237" s="5">
        <f t="shared" si="21"/>
        <v>1000</v>
      </c>
      <c r="E237" s="4">
        <f t="shared" si="19"/>
        <v>376991.15554578335</v>
      </c>
      <c r="F237" s="5">
        <f>IF(C237=0,0,IF(I236+G237&lt;=Summary!$C$20,'Loan Sch - With Offset'!I236+G237,Summary!$C$20))</f>
        <v>628.21560806781815</v>
      </c>
      <c r="G237" s="4">
        <f>IF(E237&lt;=0,0,E237*Summary!$B$7/Summary!$B$10)</f>
        <v>289.26821358224527</v>
      </c>
      <c r="H237" s="5">
        <f t="shared" si="22"/>
        <v>338.94739448557289</v>
      </c>
      <c r="I237" s="5">
        <f t="shared" si="23"/>
        <v>377652.20815129776</v>
      </c>
    </row>
    <row r="238" spans="1:9" x14ac:dyDescent="0.25">
      <c r="A238">
        <v>234</v>
      </c>
      <c r="B238">
        <f t="shared" si="18"/>
        <v>234</v>
      </c>
      <c r="C238" s="5">
        <f t="shared" si="20"/>
        <v>377652.20815129776</v>
      </c>
      <c r="D238" s="5">
        <f t="shared" si="21"/>
        <v>1000</v>
      </c>
      <c r="E238" s="4">
        <f t="shared" si="19"/>
        <v>376652.20815129776</v>
      </c>
      <c r="F238" s="5">
        <f>IF(C238=0,0,IF(I237+G238&lt;=Summary!$C$20,'Loan Sch - With Offset'!I237+G238,Summary!$C$20))</f>
        <v>628.21560806781815</v>
      </c>
      <c r="G238" s="4">
        <f>IF(E238&lt;=0,0,E238*Summary!$B$7/Summary!$B$10)</f>
        <v>289.00813663916881</v>
      </c>
      <c r="H238" s="5">
        <f t="shared" si="22"/>
        <v>339.20747142864934</v>
      </c>
      <c r="I238" s="5">
        <f t="shared" si="23"/>
        <v>377313.00067986909</v>
      </c>
    </row>
    <row r="239" spans="1:9" x14ac:dyDescent="0.25">
      <c r="A239">
        <v>235</v>
      </c>
      <c r="B239">
        <f t="shared" si="18"/>
        <v>235</v>
      </c>
      <c r="C239" s="5">
        <f t="shared" si="20"/>
        <v>377313.00067986909</v>
      </c>
      <c r="D239" s="5">
        <f t="shared" si="21"/>
        <v>1000</v>
      </c>
      <c r="E239" s="4">
        <f t="shared" si="19"/>
        <v>376313.00067986909</v>
      </c>
      <c r="F239" s="5">
        <f>IF(C239=0,0,IF(I238+G239&lt;=Summary!$C$20,'Loan Sch - With Offset'!I238+G239,Summary!$C$20))</f>
        <v>628.21560806781815</v>
      </c>
      <c r="G239" s="4">
        <f>IF(E239&lt;=0,0,E239*Summary!$B$7/Summary!$B$10)</f>
        <v>288.74786013705341</v>
      </c>
      <c r="H239" s="5">
        <f t="shared" si="22"/>
        <v>339.46774793076474</v>
      </c>
      <c r="I239" s="5">
        <f t="shared" si="23"/>
        <v>376973.5329319383</v>
      </c>
    </row>
    <row r="240" spans="1:9" x14ac:dyDescent="0.25">
      <c r="A240">
        <v>236</v>
      </c>
      <c r="B240">
        <f t="shared" si="18"/>
        <v>236</v>
      </c>
      <c r="C240" s="5">
        <f t="shared" si="20"/>
        <v>376973.5329319383</v>
      </c>
      <c r="D240" s="5">
        <f t="shared" si="21"/>
        <v>1000</v>
      </c>
      <c r="E240" s="4">
        <f t="shared" si="19"/>
        <v>375973.5329319383</v>
      </c>
      <c r="F240" s="5">
        <f>IF(C240=0,0,IF(I239+G240&lt;=Summary!$C$20,'Loan Sch - With Offset'!I239+G240,Summary!$C$20))</f>
        <v>628.21560806781815</v>
      </c>
      <c r="G240" s="4">
        <f>IF(E240&lt;=0,0,E240*Summary!$B$7/Summary!$B$10)</f>
        <v>288.48738392277573</v>
      </c>
      <c r="H240" s="5">
        <f t="shared" si="22"/>
        <v>339.72822414504242</v>
      </c>
      <c r="I240" s="5">
        <f t="shared" si="23"/>
        <v>376633.80470779329</v>
      </c>
    </row>
    <row r="241" spans="1:9" x14ac:dyDescent="0.25">
      <c r="A241">
        <v>237</v>
      </c>
      <c r="B241">
        <f t="shared" si="18"/>
        <v>237</v>
      </c>
      <c r="C241" s="5">
        <f t="shared" si="20"/>
        <v>376633.80470779329</v>
      </c>
      <c r="D241" s="5">
        <f t="shared" si="21"/>
        <v>1000</v>
      </c>
      <c r="E241" s="4">
        <f t="shared" si="19"/>
        <v>375633.80470779329</v>
      </c>
      <c r="F241" s="5">
        <f>IF(C241=0,0,IF(I240+G241&lt;=Summary!$C$20,'Loan Sch - With Offset'!I240+G241,Summary!$C$20))</f>
        <v>628.21560806781815</v>
      </c>
      <c r="G241" s="4">
        <f>IF(E241&lt;=0,0,E241*Summary!$B$7/Summary!$B$10)</f>
        <v>288.2267078430952</v>
      </c>
      <c r="H241" s="5">
        <f t="shared" si="22"/>
        <v>339.98890022472295</v>
      </c>
      <c r="I241" s="5">
        <f t="shared" si="23"/>
        <v>376293.81580756855</v>
      </c>
    </row>
    <row r="242" spans="1:9" x14ac:dyDescent="0.25">
      <c r="A242">
        <v>238</v>
      </c>
      <c r="B242">
        <f t="shared" si="18"/>
        <v>238</v>
      </c>
      <c r="C242" s="5">
        <f t="shared" si="20"/>
        <v>376293.81580756855</v>
      </c>
      <c r="D242" s="5">
        <f t="shared" si="21"/>
        <v>1000</v>
      </c>
      <c r="E242" s="4">
        <f t="shared" si="19"/>
        <v>375293.81580756855</v>
      </c>
      <c r="F242" s="5">
        <f>IF(C242=0,0,IF(I241+G242&lt;=Summary!$C$20,'Loan Sch - With Offset'!I241+G242,Summary!$C$20))</f>
        <v>628.21560806781815</v>
      </c>
      <c r="G242" s="4">
        <f>IF(E242&lt;=0,0,E242*Summary!$B$7/Summary!$B$10)</f>
        <v>287.96583174465354</v>
      </c>
      <c r="H242" s="5">
        <f t="shared" si="22"/>
        <v>340.24977632316461</v>
      </c>
      <c r="I242" s="5">
        <f t="shared" si="23"/>
        <v>375953.5660312454</v>
      </c>
    </row>
    <row r="243" spans="1:9" x14ac:dyDescent="0.25">
      <c r="A243">
        <v>239</v>
      </c>
      <c r="B243">
        <f t="shared" si="18"/>
        <v>239</v>
      </c>
      <c r="C243" s="5">
        <f t="shared" si="20"/>
        <v>375953.5660312454</v>
      </c>
      <c r="D243" s="5">
        <f t="shared" si="21"/>
        <v>1000</v>
      </c>
      <c r="E243" s="4">
        <f t="shared" si="19"/>
        <v>374953.5660312454</v>
      </c>
      <c r="F243" s="5">
        <f>IF(C243=0,0,IF(I242+G243&lt;=Summary!$C$20,'Loan Sch - With Offset'!I242+G243,Summary!$C$20))</f>
        <v>628.21560806781815</v>
      </c>
      <c r="G243" s="4">
        <f>IF(E243&lt;=0,0,E243*Summary!$B$7/Summary!$B$10)</f>
        <v>287.70475547397484</v>
      </c>
      <c r="H243" s="5">
        <f t="shared" si="22"/>
        <v>340.51085259384331</v>
      </c>
      <c r="I243" s="5">
        <f t="shared" si="23"/>
        <v>375613.05517865153</v>
      </c>
    </row>
    <row r="244" spans="1:9" x14ac:dyDescent="0.25">
      <c r="A244">
        <v>240</v>
      </c>
      <c r="B244">
        <f t="shared" si="18"/>
        <v>240</v>
      </c>
      <c r="C244" s="5">
        <f>I243</f>
        <v>375613.05517865153</v>
      </c>
      <c r="D244" s="5">
        <f t="shared" si="21"/>
        <v>1000</v>
      </c>
      <c r="E244" s="4">
        <f t="shared" si="19"/>
        <v>374613.05517865153</v>
      </c>
      <c r="F244" s="5">
        <f>IF(C244=0,0,IF(I243+G244&lt;=Summary!$C$20,'Loan Sch - With Offset'!I243+G244,Summary!$C$20))</f>
        <v>628.21560806781815</v>
      </c>
      <c r="G244" s="4">
        <f>IF(E244&lt;=0,0,E244*Summary!$B$7/Summary!$B$10)</f>
        <v>287.44347887746528</v>
      </c>
      <c r="H244" s="5">
        <f>F244-G244</f>
        <v>340.77212919035287</v>
      </c>
      <c r="I244" s="5">
        <f>IF(ROUND(C244-H244,0)=0,0,C244-H244)</f>
        <v>375272.2830494612</v>
      </c>
    </row>
    <row r="245" spans="1:9" x14ac:dyDescent="0.25">
      <c r="A245">
        <v>241</v>
      </c>
      <c r="B245">
        <f t="shared" si="18"/>
        <v>241</v>
      </c>
      <c r="C245" s="5">
        <f t="shared" ref="C245:C308" si="24">I244</f>
        <v>375272.2830494612</v>
      </c>
      <c r="D245" s="5">
        <f t="shared" si="21"/>
        <v>1000</v>
      </c>
      <c r="E245" s="4">
        <f t="shared" si="19"/>
        <v>374272.2830494612</v>
      </c>
      <c r="F245" s="5">
        <f>IF(C245=0,0,IF(I244+G245&lt;=Summary!$C$20,'Loan Sch - With Offset'!I244+G245,Summary!$C$20))</f>
        <v>628.21560806781815</v>
      </c>
      <c r="G245" s="4">
        <f>IF(E245&lt;=0,0,E245*Summary!$B$7/Summary!$B$10)</f>
        <v>287.18200180141349</v>
      </c>
      <c r="H245" s="5">
        <f t="shared" ref="H245:H308" si="25">F245-G245</f>
        <v>341.03360626640466</v>
      </c>
      <c r="I245" s="5">
        <f t="shared" ref="I245:I308" si="26">IF(ROUND(C245-H245,0)=0,0,C245-H245)</f>
        <v>374931.24944319477</v>
      </c>
    </row>
    <row r="246" spans="1:9" x14ac:dyDescent="0.25">
      <c r="A246">
        <v>242</v>
      </c>
      <c r="B246">
        <f t="shared" si="18"/>
        <v>242</v>
      </c>
      <c r="C246" s="5">
        <f t="shared" si="24"/>
        <v>374931.24944319477</v>
      </c>
      <c r="D246" s="5">
        <f t="shared" si="21"/>
        <v>1000</v>
      </c>
      <c r="E246" s="4">
        <f t="shared" si="19"/>
        <v>373931.24944319477</v>
      </c>
      <c r="F246" s="5">
        <f>IF(C246=0,0,IF(I245+G246&lt;=Summary!$C$20,'Loan Sch - With Offset'!I245+G246,Summary!$C$20))</f>
        <v>628.21560806781815</v>
      </c>
      <c r="G246" s="4">
        <f>IF(E246&lt;=0,0,E246*Summary!$B$7/Summary!$B$10)</f>
        <v>286.92032409198981</v>
      </c>
      <c r="H246" s="5">
        <f t="shared" si="25"/>
        <v>341.29528397582834</v>
      </c>
      <c r="I246" s="5">
        <f t="shared" si="26"/>
        <v>374589.95415921893</v>
      </c>
    </row>
    <row r="247" spans="1:9" x14ac:dyDescent="0.25">
      <c r="A247">
        <v>243</v>
      </c>
      <c r="B247">
        <f t="shared" si="18"/>
        <v>243</v>
      </c>
      <c r="C247" s="5">
        <f t="shared" si="24"/>
        <v>374589.95415921893</v>
      </c>
      <c r="D247" s="5">
        <f t="shared" si="21"/>
        <v>1000</v>
      </c>
      <c r="E247" s="4">
        <f t="shared" si="19"/>
        <v>373589.95415921893</v>
      </c>
      <c r="F247" s="5">
        <f>IF(C247=0,0,IF(I246+G247&lt;=Summary!$C$20,'Loan Sch - With Offset'!I246+G247,Summary!$C$20))</f>
        <v>628.21560806781815</v>
      </c>
      <c r="G247" s="4">
        <f>IF(E247&lt;=0,0,E247*Summary!$B$7/Summary!$B$10)</f>
        <v>286.6584455952468</v>
      </c>
      <c r="H247" s="5">
        <f t="shared" si="25"/>
        <v>341.55716247257135</v>
      </c>
      <c r="I247" s="5">
        <f t="shared" si="26"/>
        <v>374248.39699674636</v>
      </c>
    </row>
    <row r="248" spans="1:9" x14ac:dyDescent="0.25">
      <c r="A248">
        <v>244</v>
      </c>
      <c r="B248">
        <f t="shared" si="18"/>
        <v>244</v>
      </c>
      <c r="C248" s="5">
        <f t="shared" si="24"/>
        <v>374248.39699674636</v>
      </c>
      <c r="D248" s="5">
        <f t="shared" si="21"/>
        <v>1000</v>
      </c>
      <c r="E248" s="4">
        <f t="shared" si="19"/>
        <v>373248.39699674636</v>
      </c>
      <c r="F248" s="5">
        <f>IF(C248=0,0,IF(I247+G248&lt;=Summary!$C$20,'Loan Sch - With Offset'!I247+G248,Summary!$C$20))</f>
        <v>628.21560806781815</v>
      </c>
      <c r="G248" s="4">
        <f>IF(E248&lt;=0,0,E248*Summary!$B$7/Summary!$B$10)</f>
        <v>286.39636615711885</v>
      </c>
      <c r="H248" s="5">
        <f t="shared" si="25"/>
        <v>341.8192419106993</v>
      </c>
      <c r="I248" s="5">
        <f t="shared" si="26"/>
        <v>373906.57775483566</v>
      </c>
    </row>
    <row r="249" spans="1:9" x14ac:dyDescent="0.25">
      <c r="A249">
        <v>245</v>
      </c>
      <c r="B249">
        <f t="shared" si="18"/>
        <v>245</v>
      </c>
      <c r="C249" s="5">
        <f t="shared" si="24"/>
        <v>373906.57775483566</v>
      </c>
      <c r="D249" s="5">
        <f t="shared" si="21"/>
        <v>1000</v>
      </c>
      <c r="E249" s="4">
        <f t="shared" si="19"/>
        <v>372906.57775483566</v>
      </c>
      <c r="F249" s="5">
        <f>IF(C249=0,0,IF(I248+G249&lt;=Summary!$C$20,'Loan Sch - With Offset'!I248+G249,Summary!$C$20))</f>
        <v>628.21560806781815</v>
      </c>
      <c r="G249" s="4">
        <f>IF(E249&lt;=0,0,E249*Summary!$B$7/Summary!$B$10)</f>
        <v>286.13408562342198</v>
      </c>
      <c r="H249" s="5">
        <f t="shared" si="25"/>
        <v>342.08152244439617</v>
      </c>
      <c r="I249" s="5">
        <f t="shared" si="26"/>
        <v>373564.49623239128</v>
      </c>
    </row>
    <row r="250" spans="1:9" x14ac:dyDescent="0.25">
      <c r="A250">
        <v>246</v>
      </c>
      <c r="B250">
        <f t="shared" si="18"/>
        <v>246</v>
      </c>
      <c r="C250" s="5">
        <f t="shared" si="24"/>
        <v>373564.49623239128</v>
      </c>
      <c r="D250" s="5">
        <f t="shared" si="21"/>
        <v>1000</v>
      </c>
      <c r="E250" s="4">
        <f t="shared" si="19"/>
        <v>372564.49623239128</v>
      </c>
      <c r="F250" s="5">
        <f>IF(C250=0,0,IF(I249+G250&lt;=Summary!$C$20,'Loan Sch - With Offset'!I249+G250,Summary!$C$20))</f>
        <v>628.21560806781815</v>
      </c>
      <c r="G250" s="4">
        <f>IF(E250&lt;=0,0,E250*Summary!$B$7/Summary!$B$10)</f>
        <v>285.87160383985406</v>
      </c>
      <c r="H250" s="5">
        <f t="shared" si="25"/>
        <v>342.34400422796409</v>
      </c>
      <c r="I250" s="5">
        <f t="shared" si="26"/>
        <v>373222.15222816332</v>
      </c>
    </row>
    <row r="251" spans="1:9" x14ac:dyDescent="0.25">
      <c r="A251">
        <v>247</v>
      </c>
      <c r="B251">
        <f t="shared" si="18"/>
        <v>247</v>
      </c>
      <c r="C251" s="5">
        <f t="shared" si="24"/>
        <v>373222.15222816332</v>
      </c>
      <c r="D251" s="5">
        <f t="shared" si="21"/>
        <v>1000</v>
      </c>
      <c r="E251" s="4">
        <f t="shared" si="19"/>
        <v>372222.15222816332</v>
      </c>
      <c r="F251" s="5">
        <f>IF(C251=0,0,IF(I250+G251&lt;=Summary!$C$20,'Loan Sch - With Offset'!I250+G251,Summary!$C$20))</f>
        <v>628.21560806781815</v>
      </c>
      <c r="G251" s="4">
        <f>IF(E251&lt;=0,0,E251*Summary!$B$7/Summary!$B$10)</f>
        <v>285.60892065199454</v>
      </c>
      <c r="H251" s="5">
        <f t="shared" si="25"/>
        <v>342.60668741582361</v>
      </c>
      <c r="I251" s="5">
        <f t="shared" si="26"/>
        <v>372879.54554074752</v>
      </c>
    </row>
    <row r="252" spans="1:9" x14ac:dyDescent="0.25">
      <c r="A252">
        <v>248</v>
      </c>
      <c r="B252">
        <f t="shared" si="18"/>
        <v>248</v>
      </c>
      <c r="C252" s="5">
        <f t="shared" si="24"/>
        <v>372879.54554074752</v>
      </c>
      <c r="D252" s="5">
        <f t="shared" si="21"/>
        <v>1000</v>
      </c>
      <c r="E252" s="4">
        <f t="shared" si="19"/>
        <v>371879.54554074752</v>
      </c>
      <c r="F252" s="5">
        <f>IF(C252=0,0,IF(I251+G252&lt;=Summary!$C$20,'Loan Sch - With Offset'!I251+G252,Summary!$C$20))</f>
        <v>628.21560806781815</v>
      </c>
      <c r="G252" s="4">
        <f>IF(E252&lt;=0,0,E252*Summary!$B$7/Summary!$B$10)</f>
        <v>285.34603590530435</v>
      </c>
      <c r="H252" s="5">
        <f t="shared" si="25"/>
        <v>342.8695721625138</v>
      </c>
      <c r="I252" s="5">
        <f t="shared" si="26"/>
        <v>372536.67596858501</v>
      </c>
    </row>
    <row r="253" spans="1:9" x14ac:dyDescent="0.25">
      <c r="A253">
        <v>249</v>
      </c>
      <c r="B253">
        <f t="shared" si="18"/>
        <v>249</v>
      </c>
      <c r="C253" s="5">
        <f t="shared" si="24"/>
        <v>372536.67596858501</v>
      </c>
      <c r="D253" s="5">
        <f t="shared" si="21"/>
        <v>1000</v>
      </c>
      <c r="E253" s="4">
        <f t="shared" si="19"/>
        <v>371536.67596858501</v>
      </c>
      <c r="F253" s="5">
        <f>IF(C253=0,0,IF(I252+G253&lt;=Summary!$C$20,'Loan Sch - With Offset'!I252+G253,Summary!$C$20))</f>
        <v>628.21560806781815</v>
      </c>
      <c r="G253" s="4">
        <f>IF(E253&lt;=0,0,E253*Summary!$B$7/Summary!$B$10)</f>
        <v>285.08294944512579</v>
      </c>
      <c r="H253" s="5">
        <f t="shared" si="25"/>
        <v>343.13265862269236</v>
      </c>
      <c r="I253" s="5">
        <f t="shared" si="26"/>
        <v>372193.54330996232</v>
      </c>
    </row>
    <row r="254" spans="1:9" x14ac:dyDescent="0.25">
      <c r="A254">
        <v>250</v>
      </c>
      <c r="B254">
        <f t="shared" si="18"/>
        <v>250</v>
      </c>
      <c r="C254" s="5">
        <f t="shared" si="24"/>
        <v>372193.54330996232</v>
      </c>
      <c r="D254" s="5">
        <f t="shared" si="21"/>
        <v>1000</v>
      </c>
      <c r="E254" s="4">
        <f t="shared" si="19"/>
        <v>371193.54330996232</v>
      </c>
      <c r="F254" s="5">
        <f>IF(C254=0,0,IF(I253+G254&lt;=Summary!$C$20,'Loan Sch - With Offset'!I253+G254,Summary!$C$20))</f>
        <v>628.21560806781815</v>
      </c>
      <c r="G254" s="4">
        <f>IF(E254&lt;=0,0,E254*Summary!$B$7/Summary!$B$10)</f>
        <v>284.8196611166826</v>
      </c>
      <c r="H254" s="5">
        <f t="shared" si="25"/>
        <v>343.39594695113556</v>
      </c>
      <c r="I254" s="5">
        <f t="shared" si="26"/>
        <v>371850.1473630112</v>
      </c>
    </row>
    <row r="255" spans="1:9" x14ac:dyDescent="0.25">
      <c r="A255">
        <v>251</v>
      </c>
      <c r="B255">
        <f t="shared" si="18"/>
        <v>251</v>
      </c>
      <c r="C255" s="5">
        <f t="shared" si="24"/>
        <v>371850.1473630112</v>
      </c>
      <c r="D255" s="5">
        <f t="shared" si="21"/>
        <v>1000</v>
      </c>
      <c r="E255" s="4">
        <f t="shared" si="19"/>
        <v>370850.1473630112</v>
      </c>
      <c r="F255" s="5">
        <f>IF(C255=0,0,IF(I254+G255&lt;=Summary!$C$20,'Loan Sch - With Offset'!I254+G255,Summary!$C$20))</f>
        <v>628.21560806781815</v>
      </c>
      <c r="G255" s="4">
        <f>IF(E255&lt;=0,0,E255*Summary!$B$7/Summary!$B$10)</f>
        <v>284.55617076507974</v>
      </c>
      <c r="H255" s="5">
        <f t="shared" si="25"/>
        <v>343.65943730273841</v>
      </c>
      <c r="I255" s="5">
        <f t="shared" si="26"/>
        <v>371506.48792570847</v>
      </c>
    </row>
    <row r="256" spans="1:9" x14ac:dyDescent="0.25">
      <c r="A256">
        <v>252</v>
      </c>
      <c r="B256">
        <f t="shared" si="18"/>
        <v>252</v>
      </c>
      <c r="C256" s="5">
        <f t="shared" si="24"/>
        <v>371506.48792570847</v>
      </c>
      <c r="D256" s="5">
        <f t="shared" si="21"/>
        <v>1000</v>
      </c>
      <c r="E256" s="4">
        <f t="shared" si="19"/>
        <v>370506.48792570847</v>
      </c>
      <c r="F256" s="5">
        <f>IF(C256=0,0,IF(I255+G256&lt;=Summary!$C$20,'Loan Sch - With Offset'!I255+G256,Summary!$C$20))</f>
        <v>628.21560806781815</v>
      </c>
      <c r="G256" s="4">
        <f>IF(E256&lt;=0,0,E256*Summary!$B$7/Summary!$B$10)</f>
        <v>284.29247823530324</v>
      </c>
      <c r="H256" s="5">
        <f t="shared" si="25"/>
        <v>343.92312983251492</v>
      </c>
      <c r="I256" s="5">
        <f t="shared" si="26"/>
        <v>371162.56479587598</v>
      </c>
    </row>
    <row r="257" spans="1:9" x14ac:dyDescent="0.25">
      <c r="A257">
        <v>253</v>
      </c>
      <c r="B257">
        <f t="shared" si="18"/>
        <v>253</v>
      </c>
      <c r="C257" s="5">
        <f t="shared" si="24"/>
        <v>371162.56479587598</v>
      </c>
      <c r="D257" s="5">
        <f t="shared" si="21"/>
        <v>1000</v>
      </c>
      <c r="E257" s="4">
        <f t="shared" si="19"/>
        <v>370162.56479587598</v>
      </c>
      <c r="F257" s="5">
        <f>IF(C257=0,0,IF(I256+G257&lt;=Summary!$C$20,'Loan Sch - With Offset'!I256+G257,Summary!$C$20))</f>
        <v>628.21560806781815</v>
      </c>
      <c r="G257" s="4">
        <f>IF(E257&lt;=0,0,E257*Summary!$B$7/Summary!$B$10)</f>
        <v>284.02858337222017</v>
      </c>
      <c r="H257" s="5">
        <f t="shared" si="25"/>
        <v>344.18702469559798</v>
      </c>
      <c r="I257" s="5">
        <f t="shared" si="26"/>
        <v>370818.37777118036</v>
      </c>
    </row>
    <row r="258" spans="1:9" x14ac:dyDescent="0.25">
      <c r="A258">
        <v>254</v>
      </c>
      <c r="B258">
        <f t="shared" si="18"/>
        <v>254</v>
      </c>
      <c r="C258" s="5">
        <f t="shared" si="24"/>
        <v>370818.37777118036</v>
      </c>
      <c r="D258" s="5">
        <f t="shared" si="21"/>
        <v>1000</v>
      </c>
      <c r="E258" s="4">
        <f t="shared" si="19"/>
        <v>369818.37777118036</v>
      </c>
      <c r="F258" s="5">
        <f>IF(C258=0,0,IF(I257+G258&lt;=Summary!$C$20,'Loan Sch - With Offset'!I257+G258,Summary!$C$20))</f>
        <v>628.21560806781815</v>
      </c>
      <c r="G258" s="4">
        <f>IF(E258&lt;=0,0,E258*Summary!$B$7/Summary!$B$10)</f>
        <v>283.76448602057877</v>
      </c>
      <c r="H258" s="5">
        <f t="shared" si="25"/>
        <v>344.45112204723938</v>
      </c>
      <c r="I258" s="5">
        <f t="shared" si="26"/>
        <v>370473.92664913309</v>
      </c>
    </row>
    <row r="259" spans="1:9" x14ac:dyDescent="0.25">
      <c r="A259">
        <v>255</v>
      </c>
      <c r="B259">
        <f t="shared" si="18"/>
        <v>255</v>
      </c>
      <c r="C259" s="5">
        <f t="shared" si="24"/>
        <v>370473.92664913309</v>
      </c>
      <c r="D259" s="5">
        <f t="shared" si="21"/>
        <v>1000</v>
      </c>
      <c r="E259" s="4">
        <f t="shared" si="19"/>
        <v>369473.92664913309</v>
      </c>
      <c r="F259" s="5">
        <f>IF(C259=0,0,IF(I258+G259&lt;=Summary!$C$20,'Loan Sch - With Offset'!I258+G259,Summary!$C$20))</f>
        <v>628.21560806781815</v>
      </c>
      <c r="G259" s="4">
        <f>IF(E259&lt;=0,0,E259*Summary!$B$7/Summary!$B$10)</f>
        <v>283.50018602500791</v>
      </c>
      <c r="H259" s="5">
        <f t="shared" si="25"/>
        <v>344.71542204281025</v>
      </c>
      <c r="I259" s="5">
        <f t="shared" si="26"/>
        <v>370129.21122709027</v>
      </c>
    </row>
    <row r="260" spans="1:9" x14ac:dyDescent="0.25">
      <c r="A260">
        <v>256</v>
      </c>
      <c r="B260">
        <f t="shared" si="18"/>
        <v>256</v>
      </c>
      <c r="C260" s="5">
        <f t="shared" si="24"/>
        <v>370129.21122709027</v>
      </c>
      <c r="D260" s="5">
        <f t="shared" si="21"/>
        <v>1000</v>
      </c>
      <c r="E260" s="4">
        <f t="shared" si="19"/>
        <v>369129.21122709027</v>
      </c>
      <c r="F260" s="5">
        <f>IF(C260=0,0,IF(I259+G260&lt;=Summary!$C$20,'Loan Sch - With Offset'!I259+G260,Summary!$C$20))</f>
        <v>628.21560806781815</v>
      </c>
      <c r="G260" s="4">
        <f>IF(E260&lt;=0,0,E260*Summary!$B$7/Summary!$B$10)</f>
        <v>283.23568323001734</v>
      </c>
      <c r="H260" s="5">
        <f t="shared" si="25"/>
        <v>344.97992483780081</v>
      </c>
      <c r="I260" s="5">
        <f t="shared" si="26"/>
        <v>369784.23130225245</v>
      </c>
    </row>
    <row r="261" spans="1:9" x14ac:dyDescent="0.25">
      <c r="A261">
        <v>257</v>
      </c>
      <c r="B261">
        <f t="shared" si="18"/>
        <v>257</v>
      </c>
      <c r="C261" s="5">
        <f t="shared" si="24"/>
        <v>369784.23130225245</v>
      </c>
      <c r="D261" s="5">
        <f t="shared" si="21"/>
        <v>1000</v>
      </c>
      <c r="E261" s="4">
        <f t="shared" si="19"/>
        <v>368784.23130225245</v>
      </c>
      <c r="F261" s="5">
        <f>IF(C261=0,0,IF(I260+G261&lt;=Summary!$C$20,'Loan Sch - With Offset'!I260+G261,Summary!$C$20))</f>
        <v>628.21560806781815</v>
      </c>
      <c r="G261" s="4">
        <f>IF(E261&lt;=0,0,E261*Summary!$B$7/Summary!$B$10)</f>
        <v>282.97097747999754</v>
      </c>
      <c r="H261" s="5">
        <f t="shared" si="25"/>
        <v>345.24463058782061</v>
      </c>
      <c r="I261" s="5">
        <f t="shared" si="26"/>
        <v>369438.98667166464</v>
      </c>
    </row>
    <row r="262" spans="1:9" x14ac:dyDescent="0.25">
      <c r="A262">
        <v>258</v>
      </c>
      <c r="B262">
        <f t="shared" ref="B262:B325" si="27">IF(C262=0,0,A262)</f>
        <v>258</v>
      </c>
      <c r="C262" s="5">
        <f t="shared" si="24"/>
        <v>369438.98667166464</v>
      </c>
      <c r="D262" s="5">
        <f t="shared" si="21"/>
        <v>1000</v>
      </c>
      <c r="E262" s="4">
        <f t="shared" ref="E262:E325" si="28">C262-D262</f>
        <v>368438.98667166464</v>
      </c>
      <c r="F262" s="5">
        <f>IF(C262=0,0,IF(I261+G262&lt;=Summary!$C$20,'Loan Sch - With Offset'!I261+G262,Summary!$C$20))</f>
        <v>628.21560806781815</v>
      </c>
      <c r="G262" s="4">
        <f>IF(E262&lt;=0,0,E262*Summary!$B$7/Summary!$B$10)</f>
        <v>282.70606861921959</v>
      </c>
      <c r="H262" s="5">
        <f t="shared" si="25"/>
        <v>345.50953944859856</v>
      </c>
      <c r="I262" s="5">
        <f t="shared" si="26"/>
        <v>369093.47713221604</v>
      </c>
    </row>
    <row r="263" spans="1:9" x14ac:dyDescent="0.25">
      <c r="A263">
        <v>259</v>
      </c>
      <c r="B263">
        <f t="shared" si="27"/>
        <v>259</v>
      </c>
      <c r="C263" s="5">
        <f t="shared" si="24"/>
        <v>369093.47713221604</v>
      </c>
      <c r="D263" s="5">
        <f t="shared" ref="D263:D326" si="29">IF(C263=0,0,D262)</f>
        <v>1000</v>
      </c>
      <c r="E263" s="4">
        <f t="shared" si="28"/>
        <v>368093.47713221604</v>
      </c>
      <c r="F263" s="5">
        <f>IF(C263=0,0,IF(I262+G263&lt;=Summary!$C$20,'Loan Sch - With Offset'!I262+G263,Summary!$C$20))</f>
        <v>628.21560806781815</v>
      </c>
      <c r="G263" s="4">
        <f>IF(E263&lt;=0,0,E263*Summary!$B$7/Summary!$B$10)</f>
        <v>282.44095649183498</v>
      </c>
      <c r="H263" s="5">
        <f t="shared" si="25"/>
        <v>345.77465157598317</v>
      </c>
      <c r="I263" s="5">
        <f t="shared" si="26"/>
        <v>368747.70248064003</v>
      </c>
    </row>
    <row r="264" spans="1:9" x14ac:dyDescent="0.25">
      <c r="A264">
        <v>260</v>
      </c>
      <c r="B264">
        <f t="shared" si="27"/>
        <v>260</v>
      </c>
      <c r="C264" s="5">
        <f t="shared" si="24"/>
        <v>368747.70248064003</v>
      </c>
      <c r="D264" s="5">
        <f t="shared" si="29"/>
        <v>1000</v>
      </c>
      <c r="E264" s="4">
        <f t="shared" si="28"/>
        <v>367747.70248064003</v>
      </c>
      <c r="F264" s="5">
        <f>IF(C264=0,0,IF(I263+G264&lt;=Summary!$C$20,'Loan Sch - With Offset'!I263+G264,Summary!$C$20))</f>
        <v>628.21560806781815</v>
      </c>
      <c r="G264" s="4">
        <f>IF(E264&lt;=0,0,E264*Summary!$B$7/Summary!$B$10)</f>
        <v>282.17564094187571</v>
      </c>
      <c r="H264" s="5">
        <f t="shared" si="25"/>
        <v>346.03996712594244</v>
      </c>
      <c r="I264" s="5">
        <f t="shared" si="26"/>
        <v>368401.66251351411</v>
      </c>
    </row>
    <row r="265" spans="1:9" x14ac:dyDescent="0.25">
      <c r="A265">
        <v>261</v>
      </c>
      <c r="B265">
        <f t="shared" si="27"/>
        <v>261</v>
      </c>
      <c r="C265" s="5">
        <f t="shared" si="24"/>
        <v>368401.66251351411</v>
      </c>
      <c r="D265" s="5">
        <f t="shared" si="29"/>
        <v>1000</v>
      </c>
      <c r="E265" s="4">
        <f t="shared" si="28"/>
        <v>367401.66251351411</v>
      </c>
      <c r="F265" s="5">
        <f>IF(C265=0,0,IF(I264+G265&lt;=Summary!$C$20,'Loan Sch - With Offset'!I264+G265,Summary!$C$20))</f>
        <v>628.21560806781815</v>
      </c>
      <c r="G265" s="4">
        <f>IF(E265&lt;=0,0,E265*Summary!$B$7/Summary!$B$10)</f>
        <v>281.91012181325408</v>
      </c>
      <c r="H265" s="5">
        <f t="shared" si="25"/>
        <v>346.30548625456407</v>
      </c>
      <c r="I265" s="5">
        <f t="shared" si="26"/>
        <v>368055.35702725954</v>
      </c>
    </row>
    <row r="266" spans="1:9" x14ac:dyDescent="0.25">
      <c r="A266">
        <v>262</v>
      </c>
      <c r="B266">
        <f t="shared" si="27"/>
        <v>262</v>
      </c>
      <c r="C266" s="5">
        <f t="shared" si="24"/>
        <v>368055.35702725954</v>
      </c>
      <c r="D266" s="5">
        <f t="shared" si="29"/>
        <v>1000</v>
      </c>
      <c r="E266" s="4">
        <f t="shared" si="28"/>
        <v>367055.35702725954</v>
      </c>
      <c r="F266" s="5">
        <f>IF(C266=0,0,IF(I265+G266&lt;=Summary!$C$20,'Loan Sch - With Offset'!I265+G266,Summary!$C$20))</f>
        <v>628.21560806781815</v>
      </c>
      <c r="G266" s="4">
        <f>IF(E266&lt;=0,0,E266*Summary!$B$7/Summary!$B$10)</f>
        <v>281.6443989497626</v>
      </c>
      <c r="H266" s="5">
        <f t="shared" si="25"/>
        <v>346.57120911805555</v>
      </c>
      <c r="I266" s="5">
        <f t="shared" si="26"/>
        <v>367708.78581814148</v>
      </c>
    </row>
    <row r="267" spans="1:9" x14ac:dyDescent="0.25">
      <c r="A267">
        <v>263</v>
      </c>
      <c r="B267">
        <f t="shared" si="27"/>
        <v>263</v>
      </c>
      <c r="C267" s="5">
        <f t="shared" si="24"/>
        <v>367708.78581814148</v>
      </c>
      <c r="D267" s="5">
        <f t="shared" si="29"/>
        <v>1000</v>
      </c>
      <c r="E267" s="4">
        <f t="shared" si="28"/>
        <v>366708.78581814148</v>
      </c>
      <c r="F267" s="5">
        <f>IF(C267=0,0,IF(I266+G267&lt;=Summary!$C$20,'Loan Sch - With Offset'!I266+G267,Summary!$C$20))</f>
        <v>628.21560806781815</v>
      </c>
      <c r="G267" s="4">
        <f>IF(E267&lt;=0,0,E267*Summary!$B$7/Summary!$B$10)</f>
        <v>281.37847219507393</v>
      </c>
      <c r="H267" s="5">
        <f t="shared" si="25"/>
        <v>346.83713587274423</v>
      </c>
      <c r="I267" s="5">
        <f t="shared" si="26"/>
        <v>367361.94868226873</v>
      </c>
    </row>
    <row r="268" spans="1:9" x14ac:dyDescent="0.25">
      <c r="A268">
        <v>264</v>
      </c>
      <c r="B268">
        <f t="shared" si="27"/>
        <v>264</v>
      </c>
      <c r="C268" s="5">
        <f t="shared" si="24"/>
        <v>367361.94868226873</v>
      </c>
      <c r="D268" s="5">
        <f t="shared" si="29"/>
        <v>1000</v>
      </c>
      <c r="E268" s="4">
        <f t="shared" si="28"/>
        <v>366361.94868226873</v>
      </c>
      <c r="F268" s="5">
        <f>IF(C268=0,0,IF(I267+G268&lt;=Summary!$C$20,'Loan Sch - With Offset'!I267+G268,Summary!$C$20))</f>
        <v>628.21560806781815</v>
      </c>
      <c r="G268" s="4">
        <f>IF(E268&lt;=0,0,E268*Summary!$B$7/Summary!$B$10)</f>
        <v>281.1123413927408</v>
      </c>
      <c r="H268" s="5">
        <f t="shared" si="25"/>
        <v>347.10326667507735</v>
      </c>
      <c r="I268" s="5">
        <f t="shared" si="26"/>
        <v>367014.84541559365</v>
      </c>
    </row>
    <row r="269" spans="1:9" x14ac:dyDescent="0.25">
      <c r="A269">
        <v>265</v>
      </c>
      <c r="B269">
        <f t="shared" si="27"/>
        <v>265</v>
      </c>
      <c r="C269" s="5">
        <f t="shared" si="24"/>
        <v>367014.84541559365</v>
      </c>
      <c r="D269" s="5">
        <f t="shared" si="29"/>
        <v>1000</v>
      </c>
      <c r="E269" s="4">
        <f t="shared" si="28"/>
        <v>366014.84541559365</v>
      </c>
      <c r="F269" s="5">
        <f>IF(C269=0,0,IF(I268+G269&lt;=Summary!$C$20,'Loan Sch - With Offset'!I268+G269,Summary!$C$20))</f>
        <v>628.21560806781815</v>
      </c>
      <c r="G269" s="4">
        <f>IF(E269&lt;=0,0,E269*Summary!$B$7/Summary!$B$10)</f>
        <v>280.84600638619588</v>
      </c>
      <c r="H269" s="5">
        <f t="shared" si="25"/>
        <v>347.36960168162227</v>
      </c>
      <c r="I269" s="5">
        <f t="shared" si="26"/>
        <v>366667.47581391205</v>
      </c>
    </row>
    <row r="270" spans="1:9" x14ac:dyDescent="0.25">
      <c r="A270">
        <v>266</v>
      </c>
      <c r="B270">
        <f t="shared" si="27"/>
        <v>266</v>
      </c>
      <c r="C270" s="5">
        <f t="shared" si="24"/>
        <v>366667.47581391205</v>
      </c>
      <c r="D270" s="5">
        <f t="shared" si="29"/>
        <v>1000</v>
      </c>
      <c r="E270" s="4">
        <f t="shared" si="28"/>
        <v>365667.47581391205</v>
      </c>
      <c r="F270" s="5">
        <f>IF(C270=0,0,IF(I269+G270&lt;=Summary!$C$20,'Loan Sch - With Offset'!I269+G270,Summary!$C$20))</f>
        <v>628.21560806781815</v>
      </c>
      <c r="G270" s="4">
        <f>IF(E270&lt;=0,0,E270*Summary!$B$7/Summary!$B$10)</f>
        <v>280.57946701875176</v>
      </c>
      <c r="H270" s="5">
        <f t="shared" si="25"/>
        <v>347.6361410490664</v>
      </c>
      <c r="I270" s="5">
        <f t="shared" si="26"/>
        <v>366319.83967286296</v>
      </c>
    </row>
    <row r="271" spans="1:9" x14ac:dyDescent="0.25">
      <c r="A271">
        <v>267</v>
      </c>
      <c r="B271">
        <f t="shared" si="27"/>
        <v>267</v>
      </c>
      <c r="C271" s="5">
        <f t="shared" si="24"/>
        <v>366319.83967286296</v>
      </c>
      <c r="D271" s="5">
        <f t="shared" si="29"/>
        <v>1000</v>
      </c>
      <c r="E271" s="4">
        <f t="shared" si="28"/>
        <v>365319.83967286296</v>
      </c>
      <c r="F271" s="5">
        <f>IF(C271=0,0,IF(I270+G271&lt;=Summary!$C$20,'Loan Sch - With Offset'!I270+G271,Summary!$C$20))</f>
        <v>628.21560806781815</v>
      </c>
      <c r="G271" s="4">
        <f>IF(E271&lt;=0,0,E271*Summary!$B$7/Summary!$B$10)</f>
        <v>280.31272313360063</v>
      </c>
      <c r="H271" s="5">
        <f t="shared" si="25"/>
        <v>347.90288493421752</v>
      </c>
      <c r="I271" s="5">
        <f t="shared" si="26"/>
        <v>365971.93678792875</v>
      </c>
    </row>
    <row r="272" spans="1:9" x14ac:dyDescent="0.25">
      <c r="A272">
        <v>268</v>
      </c>
      <c r="B272">
        <f t="shared" si="27"/>
        <v>268</v>
      </c>
      <c r="C272" s="5">
        <f t="shared" si="24"/>
        <v>365971.93678792875</v>
      </c>
      <c r="D272" s="5">
        <f t="shared" si="29"/>
        <v>1000</v>
      </c>
      <c r="E272" s="4">
        <f t="shared" si="28"/>
        <v>364971.93678792875</v>
      </c>
      <c r="F272" s="5">
        <f>IF(C272=0,0,IF(I271+G272&lt;=Summary!$C$20,'Loan Sch - With Offset'!I271+G272,Summary!$C$20))</f>
        <v>628.21560806781815</v>
      </c>
      <c r="G272" s="4">
        <f>IF(E272&lt;=0,0,E272*Summary!$B$7/Summary!$B$10)</f>
        <v>280.04577457381453</v>
      </c>
      <c r="H272" s="5">
        <f t="shared" si="25"/>
        <v>348.16983349400363</v>
      </c>
      <c r="I272" s="5">
        <f t="shared" si="26"/>
        <v>365623.76695443474</v>
      </c>
    </row>
    <row r="273" spans="1:9" x14ac:dyDescent="0.25">
      <c r="A273">
        <v>269</v>
      </c>
      <c r="B273">
        <f t="shared" si="27"/>
        <v>269</v>
      </c>
      <c r="C273" s="5">
        <f t="shared" si="24"/>
        <v>365623.76695443474</v>
      </c>
      <c r="D273" s="5">
        <f t="shared" si="29"/>
        <v>1000</v>
      </c>
      <c r="E273" s="4">
        <f t="shared" si="28"/>
        <v>364623.76695443474</v>
      </c>
      <c r="F273" s="5">
        <f>IF(C273=0,0,IF(I272+G273&lt;=Summary!$C$20,'Loan Sch - With Offset'!I272+G273,Summary!$C$20))</f>
        <v>628.21560806781815</v>
      </c>
      <c r="G273" s="4">
        <f>IF(E273&lt;=0,0,E273*Summary!$B$7/Summary!$B$10)</f>
        <v>279.77862118234509</v>
      </c>
      <c r="H273" s="5">
        <f t="shared" si="25"/>
        <v>348.43698688547306</v>
      </c>
      <c r="I273" s="5">
        <f t="shared" si="26"/>
        <v>365275.32996754925</v>
      </c>
    </row>
    <row r="274" spans="1:9" x14ac:dyDescent="0.25">
      <c r="A274">
        <v>270</v>
      </c>
      <c r="B274">
        <f t="shared" si="27"/>
        <v>270</v>
      </c>
      <c r="C274" s="5">
        <f t="shared" si="24"/>
        <v>365275.32996754925</v>
      </c>
      <c r="D274" s="5">
        <f t="shared" si="29"/>
        <v>1000</v>
      </c>
      <c r="E274" s="4">
        <f t="shared" si="28"/>
        <v>364275.32996754925</v>
      </c>
      <c r="F274" s="5">
        <f>IF(C274=0,0,IF(I273+G274&lt;=Summary!$C$20,'Loan Sch - With Offset'!I273+G274,Summary!$C$20))</f>
        <v>628.21560806781815</v>
      </c>
      <c r="G274" s="4">
        <f>IF(E274&lt;=0,0,E274*Summary!$B$7/Summary!$B$10)</f>
        <v>279.51126280202334</v>
      </c>
      <c r="H274" s="5">
        <f t="shared" si="25"/>
        <v>348.70434526579481</v>
      </c>
      <c r="I274" s="5">
        <f t="shared" si="26"/>
        <v>364926.62562228343</v>
      </c>
    </row>
    <row r="275" spans="1:9" x14ac:dyDescent="0.25">
      <c r="A275">
        <v>271</v>
      </c>
      <c r="B275">
        <f t="shared" si="27"/>
        <v>271</v>
      </c>
      <c r="C275" s="5">
        <f t="shared" si="24"/>
        <v>364926.62562228343</v>
      </c>
      <c r="D275" s="5">
        <f t="shared" si="29"/>
        <v>1000</v>
      </c>
      <c r="E275" s="4">
        <f t="shared" si="28"/>
        <v>363926.62562228343</v>
      </c>
      <c r="F275" s="5">
        <f>IF(C275=0,0,IF(I274+G275&lt;=Summary!$C$20,'Loan Sch - With Offset'!I274+G275,Summary!$C$20))</f>
        <v>628.21560806781815</v>
      </c>
      <c r="G275" s="4">
        <f>IF(E275&lt;=0,0,E275*Summary!$B$7/Summary!$B$10)</f>
        <v>279.24369927555978</v>
      </c>
      <c r="H275" s="5">
        <f t="shared" si="25"/>
        <v>348.97190879225838</v>
      </c>
      <c r="I275" s="5">
        <f t="shared" si="26"/>
        <v>364577.65371349116</v>
      </c>
    </row>
    <row r="276" spans="1:9" x14ac:dyDescent="0.25">
      <c r="A276">
        <v>272</v>
      </c>
      <c r="B276">
        <f t="shared" si="27"/>
        <v>272</v>
      </c>
      <c r="C276" s="5">
        <f t="shared" si="24"/>
        <v>364577.65371349116</v>
      </c>
      <c r="D276" s="5">
        <f t="shared" si="29"/>
        <v>1000</v>
      </c>
      <c r="E276" s="4">
        <f t="shared" si="28"/>
        <v>363577.65371349116</v>
      </c>
      <c r="F276" s="5">
        <f>IF(C276=0,0,IF(I275+G276&lt;=Summary!$C$20,'Loan Sch - With Offset'!I275+G276,Summary!$C$20))</f>
        <v>628.21560806781815</v>
      </c>
      <c r="G276" s="4">
        <f>IF(E276&lt;=0,0,E276*Summary!$B$7/Summary!$B$10)</f>
        <v>278.97593044554418</v>
      </c>
      <c r="H276" s="5">
        <f t="shared" si="25"/>
        <v>349.23967762227397</v>
      </c>
      <c r="I276" s="5">
        <f t="shared" si="26"/>
        <v>364228.41403586889</v>
      </c>
    </row>
    <row r="277" spans="1:9" x14ac:dyDescent="0.25">
      <c r="A277">
        <v>273</v>
      </c>
      <c r="B277">
        <f t="shared" si="27"/>
        <v>273</v>
      </c>
      <c r="C277" s="5">
        <f t="shared" si="24"/>
        <v>364228.41403586889</v>
      </c>
      <c r="D277" s="5">
        <f t="shared" si="29"/>
        <v>1000</v>
      </c>
      <c r="E277" s="4">
        <f t="shared" si="28"/>
        <v>363228.41403586889</v>
      </c>
      <c r="F277" s="5">
        <f>IF(C277=0,0,IF(I276+G277&lt;=Summary!$C$20,'Loan Sch - With Offset'!I276+G277,Summary!$C$20))</f>
        <v>628.21560806781815</v>
      </c>
      <c r="G277" s="4">
        <f>IF(E277&lt;=0,0,E277*Summary!$B$7/Summary!$B$10)</f>
        <v>278.70795615444553</v>
      </c>
      <c r="H277" s="5">
        <f t="shared" si="25"/>
        <v>349.50765191337263</v>
      </c>
      <c r="I277" s="5">
        <f t="shared" si="26"/>
        <v>363878.9063839555</v>
      </c>
    </row>
    <row r="278" spans="1:9" x14ac:dyDescent="0.25">
      <c r="A278">
        <v>274</v>
      </c>
      <c r="B278">
        <f t="shared" si="27"/>
        <v>274</v>
      </c>
      <c r="C278" s="5">
        <f t="shared" si="24"/>
        <v>363878.9063839555</v>
      </c>
      <c r="D278" s="5">
        <f t="shared" si="29"/>
        <v>1000</v>
      </c>
      <c r="E278" s="4">
        <f t="shared" si="28"/>
        <v>362878.9063839555</v>
      </c>
      <c r="F278" s="5">
        <f>IF(C278=0,0,IF(I277+G278&lt;=Summary!$C$20,'Loan Sch - With Offset'!I277+G278,Summary!$C$20))</f>
        <v>628.21560806781815</v>
      </c>
      <c r="G278" s="4">
        <f>IF(E278&lt;=0,0,E278*Summary!$B$7/Summary!$B$10)</f>
        <v>278.43977624461201</v>
      </c>
      <c r="H278" s="5">
        <f t="shared" si="25"/>
        <v>349.77583182320615</v>
      </c>
      <c r="I278" s="5">
        <f t="shared" si="26"/>
        <v>363529.13055213232</v>
      </c>
    </row>
    <row r="279" spans="1:9" x14ac:dyDescent="0.25">
      <c r="A279">
        <v>275</v>
      </c>
      <c r="B279">
        <f t="shared" si="27"/>
        <v>275</v>
      </c>
      <c r="C279" s="5">
        <f t="shared" si="24"/>
        <v>363529.13055213232</v>
      </c>
      <c r="D279" s="5">
        <f t="shared" si="29"/>
        <v>1000</v>
      </c>
      <c r="E279" s="4">
        <f t="shared" si="28"/>
        <v>362529.13055213232</v>
      </c>
      <c r="F279" s="5">
        <f>IF(C279=0,0,IF(I278+G279&lt;=Summary!$C$20,'Loan Sch - With Offset'!I278+G279,Summary!$C$20))</f>
        <v>628.21560806781815</v>
      </c>
      <c r="G279" s="4">
        <f>IF(E279&lt;=0,0,E279*Summary!$B$7/Summary!$B$10)</f>
        <v>278.17139055827073</v>
      </c>
      <c r="H279" s="5">
        <f t="shared" si="25"/>
        <v>350.04421750954742</v>
      </c>
      <c r="I279" s="5">
        <f t="shared" si="26"/>
        <v>363179.08633462276</v>
      </c>
    </row>
    <row r="280" spans="1:9" x14ac:dyDescent="0.25">
      <c r="A280">
        <v>276</v>
      </c>
      <c r="B280">
        <f t="shared" si="27"/>
        <v>276</v>
      </c>
      <c r="C280" s="5">
        <f t="shared" si="24"/>
        <v>363179.08633462276</v>
      </c>
      <c r="D280" s="5">
        <f t="shared" si="29"/>
        <v>1000</v>
      </c>
      <c r="E280" s="4">
        <f t="shared" si="28"/>
        <v>362179.08633462276</v>
      </c>
      <c r="F280" s="5">
        <f>IF(C280=0,0,IF(I279+G280&lt;=Summary!$C$20,'Loan Sch - With Offset'!I279+G280,Summary!$C$20))</f>
        <v>628.21560806781815</v>
      </c>
      <c r="G280" s="4">
        <f>IF(E280&lt;=0,0,E280*Summary!$B$7/Summary!$B$10)</f>
        <v>277.90279893752779</v>
      </c>
      <c r="H280" s="5">
        <f t="shared" si="25"/>
        <v>350.31280913029036</v>
      </c>
      <c r="I280" s="5">
        <f t="shared" si="26"/>
        <v>362828.77352549246</v>
      </c>
    </row>
    <row r="281" spans="1:9" x14ac:dyDescent="0.25">
      <c r="A281">
        <v>277</v>
      </c>
      <c r="B281">
        <f t="shared" si="27"/>
        <v>277</v>
      </c>
      <c r="C281" s="5">
        <f t="shared" si="24"/>
        <v>362828.77352549246</v>
      </c>
      <c r="D281" s="5">
        <f t="shared" si="29"/>
        <v>1000</v>
      </c>
      <c r="E281" s="4">
        <f t="shared" si="28"/>
        <v>361828.77352549246</v>
      </c>
      <c r="F281" s="5">
        <f>IF(C281=0,0,IF(I280+G281&lt;=Summary!$C$20,'Loan Sch - With Offset'!I280+G281,Summary!$C$20))</f>
        <v>628.21560806781815</v>
      </c>
      <c r="G281" s="4">
        <f>IF(E281&lt;=0,0,E281*Summary!$B$7/Summary!$B$10)</f>
        <v>277.63400122436826</v>
      </c>
      <c r="H281" s="5">
        <f t="shared" si="25"/>
        <v>350.58160684344989</v>
      </c>
      <c r="I281" s="5">
        <f t="shared" si="26"/>
        <v>362478.19191864901</v>
      </c>
    </row>
    <row r="282" spans="1:9" x14ac:dyDescent="0.25">
      <c r="A282">
        <v>278</v>
      </c>
      <c r="B282">
        <f t="shared" si="27"/>
        <v>278</v>
      </c>
      <c r="C282" s="5">
        <f t="shared" si="24"/>
        <v>362478.19191864901</v>
      </c>
      <c r="D282" s="5">
        <f t="shared" si="29"/>
        <v>1000</v>
      </c>
      <c r="E282" s="4">
        <f t="shared" si="28"/>
        <v>361478.19191864901</v>
      </c>
      <c r="F282" s="5">
        <f>IF(C282=0,0,IF(I281+G282&lt;=Summary!$C$20,'Loan Sch - With Offset'!I281+G282,Summary!$C$20))</f>
        <v>628.21560806781815</v>
      </c>
      <c r="G282" s="4">
        <f>IF(E282&lt;=0,0,E282*Summary!$B$7/Summary!$B$10)</f>
        <v>277.36499726065568</v>
      </c>
      <c r="H282" s="5">
        <f t="shared" si="25"/>
        <v>350.85061080716247</v>
      </c>
      <c r="I282" s="5">
        <f t="shared" si="26"/>
        <v>362127.34130784182</v>
      </c>
    </row>
    <row r="283" spans="1:9" x14ac:dyDescent="0.25">
      <c r="A283">
        <v>279</v>
      </c>
      <c r="B283">
        <f t="shared" si="27"/>
        <v>279</v>
      </c>
      <c r="C283" s="5">
        <f t="shared" si="24"/>
        <v>362127.34130784182</v>
      </c>
      <c r="D283" s="5">
        <f t="shared" si="29"/>
        <v>1000</v>
      </c>
      <c r="E283" s="4">
        <f t="shared" si="28"/>
        <v>361127.34130784182</v>
      </c>
      <c r="F283" s="5">
        <f>IF(C283=0,0,IF(I282+G283&lt;=Summary!$C$20,'Loan Sch - With Offset'!I282+G283,Summary!$C$20))</f>
        <v>628.21560806781815</v>
      </c>
      <c r="G283" s="4">
        <f>IF(E283&lt;=0,0,E283*Summary!$B$7/Summary!$B$10)</f>
        <v>277.09578688813247</v>
      </c>
      <c r="H283" s="5">
        <f t="shared" si="25"/>
        <v>351.11982117968569</v>
      </c>
      <c r="I283" s="5">
        <f t="shared" si="26"/>
        <v>361776.22148666217</v>
      </c>
    </row>
    <row r="284" spans="1:9" x14ac:dyDescent="0.25">
      <c r="A284">
        <v>280</v>
      </c>
      <c r="B284">
        <f t="shared" si="27"/>
        <v>280</v>
      </c>
      <c r="C284" s="5">
        <f t="shared" si="24"/>
        <v>361776.22148666217</v>
      </c>
      <c r="D284" s="5">
        <f t="shared" si="29"/>
        <v>1000</v>
      </c>
      <c r="E284" s="4">
        <f t="shared" si="28"/>
        <v>360776.22148666217</v>
      </c>
      <c r="F284" s="5">
        <f>IF(C284=0,0,IF(I283+G284&lt;=Summary!$C$20,'Loan Sch - With Offset'!I283+G284,Summary!$C$20))</f>
        <v>628.21560806781815</v>
      </c>
      <c r="G284" s="4">
        <f>IF(E284&lt;=0,0,E284*Summary!$B$7/Summary!$B$10)</f>
        <v>276.8263699484196</v>
      </c>
      <c r="H284" s="5">
        <f t="shared" si="25"/>
        <v>351.38923811939856</v>
      </c>
      <c r="I284" s="5">
        <f t="shared" si="26"/>
        <v>361424.83224854275</v>
      </c>
    </row>
    <row r="285" spans="1:9" x14ac:dyDescent="0.25">
      <c r="A285">
        <v>281</v>
      </c>
      <c r="B285">
        <f t="shared" si="27"/>
        <v>281</v>
      </c>
      <c r="C285" s="5">
        <f t="shared" si="24"/>
        <v>361424.83224854275</v>
      </c>
      <c r="D285" s="5">
        <f t="shared" si="29"/>
        <v>1000</v>
      </c>
      <c r="E285" s="4">
        <f t="shared" si="28"/>
        <v>360424.83224854275</v>
      </c>
      <c r="F285" s="5">
        <f>IF(C285=0,0,IF(I284+G285&lt;=Summary!$C$20,'Loan Sch - With Offset'!I284+G285,Summary!$C$20))</f>
        <v>628.21560806781815</v>
      </c>
      <c r="G285" s="4">
        <f>IF(E285&lt;=0,0,E285*Summary!$B$7/Summary!$B$10)</f>
        <v>276.55674628301642</v>
      </c>
      <c r="H285" s="5">
        <f t="shared" si="25"/>
        <v>351.65886178480173</v>
      </c>
      <c r="I285" s="5">
        <f t="shared" si="26"/>
        <v>361073.17338675796</v>
      </c>
    </row>
    <row r="286" spans="1:9" x14ac:dyDescent="0.25">
      <c r="A286">
        <v>282</v>
      </c>
      <c r="B286">
        <f t="shared" si="27"/>
        <v>282</v>
      </c>
      <c r="C286" s="5">
        <f t="shared" si="24"/>
        <v>361073.17338675796</v>
      </c>
      <c r="D286" s="5">
        <f t="shared" si="29"/>
        <v>1000</v>
      </c>
      <c r="E286" s="4">
        <f t="shared" si="28"/>
        <v>360073.17338675796</v>
      </c>
      <c r="F286" s="5">
        <f>IF(C286=0,0,IF(I285+G286&lt;=Summary!$C$20,'Loan Sch - With Offset'!I285+G286,Summary!$C$20))</f>
        <v>628.21560806781815</v>
      </c>
      <c r="G286" s="4">
        <f>IF(E286&lt;=0,0,E286*Summary!$B$7/Summary!$B$10)</f>
        <v>276.28691573330082</v>
      </c>
      <c r="H286" s="5">
        <f t="shared" si="25"/>
        <v>351.92869233451734</v>
      </c>
      <c r="I286" s="5">
        <f t="shared" si="26"/>
        <v>360721.24469442345</v>
      </c>
    </row>
    <row r="287" spans="1:9" x14ac:dyDescent="0.25">
      <c r="A287">
        <v>283</v>
      </c>
      <c r="B287">
        <f t="shared" si="27"/>
        <v>283</v>
      </c>
      <c r="C287" s="5">
        <f t="shared" si="24"/>
        <v>360721.24469442345</v>
      </c>
      <c r="D287" s="5">
        <f t="shared" si="29"/>
        <v>1000</v>
      </c>
      <c r="E287" s="4">
        <f t="shared" si="28"/>
        <v>359721.24469442345</v>
      </c>
      <c r="F287" s="5">
        <f>IF(C287=0,0,IF(I286+G287&lt;=Summary!$C$20,'Loan Sch - With Offset'!I286+G287,Summary!$C$20))</f>
        <v>628.21560806781815</v>
      </c>
      <c r="G287" s="4">
        <f>IF(E287&lt;=0,0,E287*Summary!$B$7/Summary!$B$10)</f>
        <v>276.01687814052877</v>
      </c>
      <c r="H287" s="5">
        <f t="shared" si="25"/>
        <v>352.19872992728938</v>
      </c>
      <c r="I287" s="5">
        <f t="shared" si="26"/>
        <v>360369.04596449615</v>
      </c>
    </row>
    <row r="288" spans="1:9" x14ac:dyDescent="0.25">
      <c r="A288">
        <v>284</v>
      </c>
      <c r="B288">
        <f t="shared" si="27"/>
        <v>284</v>
      </c>
      <c r="C288" s="5">
        <f t="shared" si="24"/>
        <v>360369.04596449615</v>
      </c>
      <c r="D288" s="5">
        <f t="shared" si="29"/>
        <v>1000</v>
      </c>
      <c r="E288" s="4">
        <f t="shared" si="28"/>
        <v>359369.04596449615</v>
      </c>
      <c r="F288" s="5">
        <f>IF(C288=0,0,IF(I287+G288&lt;=Summary!$C$20,'Loan Sch - With Offset'!I287+G288,Summary!$C$20))</f>
        <v>628.21560806781815</v>
      </c>
      <c r="G288" s="4">
        <f>IF(E288&lt;=0,0,E288*Summary!$B$7/Summary!$B$10)</f>
        <v>275.74663334583454</v>
      </c>
      <c r="H288" s="5">
        <f t="shared" si="25"/>
        <v>352.46897472198361</v>
      </c>
      <c r="I288" s="5">
        <f t="shared" si="26"/>
        <v>360016.57698977418</v>
      </c>
    </row>
    <row r="289" spans="1:9" x14ac:dyDescent="0.25">
      <c r="A289">
        <v>285</v>
      </c>
      <c r="B289">
        <f t="shared" si="27"/>
        <v>285</v>
      </c>
      <c r="C289" s="5">
        <f t="shared" si="24"/>
        <v>360016.57698977418</v>
      </c>
      <c r="D289" s="5">
        <f t="shared" si="29"/>
        <v>1000</v>
      </c>
      <c r="E289" s="4">
        <f t="shared" si="28"/>
        <v>359016.57698977418</v>
      </c>
      <c r="F289" s="5">
        <f>IF(C289=0,0,IF(I288+G289&lt;=Summary!$C$20,'Loan Sch - With Offset'!I288+G289,Summary!$C$20))</f>
        <v>628.21560806781815</v>
      </c>
      <c r="G289" s="4">
        <f>IF(E289&lt;=0,0,E289*Summary!$B$7/Summary!$B$10)</f>
        <v>275.47618119023059</v>
      </c>
      <c r="H289" s="5">
        <f t="shared" si="25"/>
        <v>352.73942687758756</v>
      </c>
      <c r="I289" s="5">
        <f t="shared" si="26"/>
        <v>359663.8375628966</v>
      </c>
    </row>
    <row r="290" spans="1:9" x14ac:dyDescent="0.25">
      <c r="A290">
        <v>286</v>
      </c>
      <c r="B290">
        <f t="shared" si="27"/>
        <v>286</v>
      </c>
      <c r="C290" s="5">
        <f t="shared" si="24"/>
        <v>359663.8375628966</v>
      </c>
      <c r="D290" s="5">
        <f t="shared" si="29"/>
        <v>1000</v>
      </c>
      <c r="E290" s="4">
        <f t="shared" si="28"/>
        <v>358663.8375628966</v>
      </c>
      <c r="F290" s="5">
        <f>IF(C290=0,0,IF(I289+G290&lt;=Summary!$C$20,'Loan Sch - With Offset'!I289+G290,Summary!$C$20))</f>
        <v>628.21560806781815</v>
      </c>
      <c r="G290" s="4">
        <f>IF(E290&lt;=0,0,E290*Summary!$B$7/Summary!$B$10)</f>
        <v>275.2055215146072</v>
      </c>
      <c r="H290" s="5">
        <f t="shared" si="25"/>
        <v>353.01008655321095</v>
      </c>
      <c r="I290" s="5">
        <f t="shared" si="26"/>
        <v>359310.82747634337</v>
      </c>
    </row>
    <row r="291" spans="1:9" x14ac:dyDescent="0.25">
      <c r="A291">
        <v>287</v>
      </c>
      <c r="B291">
        <f t="shared" si="27"/>
        <v>287</v>
      </c>
      <c r="C291" s="5">
        <f t="shared" si="24"/>
        <v>359310.82747634337</v>
      </c>
      <c r="D291" s="5">
        <f t="shared" si="29"/>
        <v>1000</v>
      </c>
      <c r="E291" s="4">
        <f t="shared" si="28"/>
        <v>358310.82747634337</v>
      </c>
      <c r="F291" s="5">
        <f>IF(C291=0,0,IF(I290+G291&lt;=Summary!$C$20,'Loan Sch - With Offset'!I290+G291,Summary!$C$20))</f>
        <v>628.21560806781815</v>
      </c>
      <c r="G291" s="4">
        <f>IF(E291&lt;=0,0,E291*Summary!$B$7/Summary!$B$10)</f>
        <v>274.9346541597327</v>
      </c>
      <c r="H291" s="5">
        <f t="shared" si="25"/>
        <v>353.28095390808545</v>
      </c>
      <c r="I291" s="5">
        <f t="shared" si="26"/>
        <v>358957.54652243527</v>
      </c>
    </row>
    <row r="292" spans="1:9" x14ac:dyDescent="0.25">
      <c r="A292">
        <v>288</v>
      </c>
      <c r="B292">
        <f t="shared" si="27"/>
        <v>288</v>
      </c>
      <c r="C292" s="5">
        <f t="shared" si="24"/>
        <v>358957.54652243527</v>
      </c>
      <c r="D292" s="5">
        <f t="shared" si="29"/>
        <v>1000</v>
      </c>
      <c r="E292" s="4">
        <f t="shared" si="28"/>
        <v>357957.54652243527</v>
      </c>
      <c r="F292" s="5">
        <f>IF(C292=0,0,IF(I291+G292&lt;=Summary!$C$20,'Loan Sch - With Offset'!I291+G292,Summary!$C$20))</f>
        <v>628.21560806781815</v>
      </c>
      <c r="G292" s="4">
        <f>IF(E292&lt;=0,0,E292*Summary!$B$7/Summary!$B$10)</f>
        <v>274.66357896625317</v>
      </c>
      <c r="H292" s="5">
        <f t="shared" si="25"/>
        <v>353.55202910156498</v>
      </c>
      <c r="I292" s="5">
        <f t="shared" si="26"/>
        <v>358603.99449333368</v>
      </c>
    </row>
    <row r="293" spans="1:9" x14ac:dyDescent="0.25">
      <c r="A293">
        <v>289</v>
      </c>
      <c r="B293">
        <f t="shared" si="27"/>
        <v>289</v>
      </c>
      <c r="C293" s="5">
        <f t="shared" si="24"/>
        <v>358603.99449333368</v>
      </c>
      <c r="D293" s="5">
        <f t="shared" si="29"/>
        <v>1000</v>
      </c>
      <c r="E293" s="4">
        <f t="shared" si="28"/>
        <v>357603.99449333368</v>
      </c>
      <c r="F293" s="5">
        <f>IF(C293=0,0,IF(I292+G293&lt;=Summary!$C$20,'Loan Sch - With Offset'!I292+G293,Summary!$C$20))</f>
        <v>628.21560806781815</v>
      </c>
      <c r="G293" s="4">
        <f>IF(E293&lt;=0,0,E293*Summary!$B$7/Summary!$B$10)</f>
        <v>274.39229577469257</v>
      </c>
      <c r="H293" s="5">
        <f t="shared" si="25"/>
        <v>353.82331229312558</v>
      </c>
      <c r="I293" s="5">
        <f t="shared" si="26"/>
        <v>358250.17118104058</v>
      </c>
    </row>
    <row r="294" spans="1:9" x14ac:dyDescent="0.25">
      <c r="A294">
        <v>290</v>
      </c>
      <c r="B294">
        <f t="shared" si="27"/>
        <v>290</v>
      </c>
      <c r="C294" s="5">
        <f t="shared" si="24"/>
        <v>358250.17118104058</v>
      </c>
      <c r="D294" s="5">
        <f t="shared" si="29"/>
        <v>1000</v>
      </c>
      <c r="E294" s="4">
        <f t="shared" si="28"/>
        <v>357250.17118104058</v>
      </c>
      <c r="F294" s="5">
        <f>IF(C294=0,0,IF(I293+G294&lt;=Summary!$C$20,'Loan Sch - With Offset'!I293+G294,Summary!$C$20))</f>
        <v>628.21560806781815</v>
      </c>
      <c r="G294" s="4">
        <f>IF(E294&lt;=0,0,E294*Summary!$B$7/Summary!$B$10)</f>
        <v>274.12080442545226</v>
      </c>
      <c r="H294" s="5">
        <f t="shared" si="25"/>
        <v>354.09480364236589</v>
      </c>
      <c r="I294" s="5">
        <f t="shared" si="26"/>
        <v>357896.07637739822</v>
      </c>
    </row>
    <row r="295" spans="1:9" x14ac:dyDescent="0.25">
      <c r="A295">
        <v>291</v>
      </c>
      <c r="B295">
        <f t="shared" si="27"/>
        <v>291</v>
      </c>
      <c r="C295" s="5">
        <f t="shared" si="24"/>
        <v>357896.07637739822</v>
      </c>
      <c r="D295" s="5">
        <f t="shared" si="29"/>
        <v>1000</v>
      </c>
      <c r="E295" s="4">
        <f t="shared" si="28"/>
        <v>356896.07637739822</v>
      </c>
      <c r="F295" s="5">
        <f>IF(C295=0,0,IF(I294+G295&lt;=Summary!$C$20,'Loan Sch - With Offset'!I294+G295,Summary!$C$20))</f>
        <v>628.21560806781815</v>
      </c>
      <c r="G295" s="4">
        <f>IF(E295&lt;=0,0,E295*Summary!$B$7/Summary!$B$10)</f>
        <v>273.84910475881128</v>
      </c>
      <c r="H295" s="5">
        <f t="shared" si="25"/>
        <v>354.36650330900687</v>
      </c>
      <c r="I295" s="5">
        <f t="shared" si="26"/>
        <v>357541.70987408923</v>
      </c>
    </row>
    <row r="296" spans="1:9" x14ac:dyDescent="0.25">
      <c r="A296">
        <v>292</v>
      </c>
      <c r="B296">
        <f t="shared" si="27"/>
        <v>292</v>
      </c>
      <c r="C296" s="5">
        <f t="shared" si="24"/>
        <v>357541.70987408923</v>
      </c>
      <c r="D296" s="5">
        <f t="shared" si="29"/>
        <v>1000</v>
      </c>
      <c r="E296" s="4">
        <f t="shared" si="28"/>
        <v>356541.70987408923</v>
      </c>
      <c r="F296" s="5">
        <f>IF(C296=0,0,IF(I295+G296&lt;=Summary!$C$20,'Loan Sch - With Offset'!I295+G296,Summary!$C$20))</f>
        <v>628.21560806781815</v>
      </c>
      <c r="G296" s="4">
        <f>IF(E296&lt;=0,0,E296*Summary!$B$7/Summary!$B$10)</f>
        <v>273.57719661492615</v>
      </c>
      <c r="H296" s="5">
        <f t="shared" si="25"/>
        <v>354.638411452892</v>
      </c>
      <c r="I296" s="5">
        <f t="shared" si="26"/>
        <v>357187.07146263635</v>
      </c>
    </row>
    <row r="297" spans="1:9" x14ac:dyDescent="0.25">
      <c r="A297">
        <v>293</v>
      </c>
      <c r="B297">
        <f t="shared" si="27"/>
        <v>293</v>
      </c>
      <c r="C297" s="5">
        <f t="shared" si="24"/>
        <v>357187.07146263635</v>
      </c>
      <c r="D297" s="5">
        <f t="shared" si="29"/>
        <v>1000</v>
      </c>
      <c r="E297" s="4">
        <f t="shared" si="28"/>
        <v>356187.07146263635</v>
      </c>
      <c r="F297" s="5">
        <f>IF(C297=0,0,IF(I296+G297&lt;=Summary!$C$20,'Loan Sch - With Offset'!I296+G297,Summary!$C$20))</f>
        <v>628.21560806781815</v>
      </c>
      <c r="G297" s="4">
        <f>IF(E297&lt;=0,0,E297*Summary!$B$7/Summary!$B$10)</f>
        <v>273.30507983383058</v>
      </c>
      <c r="H297" s="5">
        <f t="shared" si="25"/>
        <v>354.91052823398758</v>
      </c>
      <c r="I297" s="5">
        <f t="shared" si="26"/>
        <v>356832.16093440237</v>
      </c>
    </row>
    <row r="298" spans="1:9" x14ac:dyDescent="0.25">
      <c r="A298">
        <v>294</v>
      </c>
      <c r="B298">
        <f t="shared" si="27"/>
        <v>294</v>
      </c>
      <c r="C298" s="5">
        <f t="shared" si="24"/>
        <v>356832.16093440237</v>
      </c>
      <c r="D298" s="5">
        <f t="shared" si="29"/>
        <v>1000</v>
      </c>
      <c r="E298" s="4">
        <f t="shared" si="28"/>
        <v>355832.16093440237</v>
      </c>
      <c r="F298" s="5">
        <f>IF(C298=0,0,IF(I297+G298&lt;=Summary!$C$20,'Loan Sch - With Offset'!I297+G298,Summary!$C$20))</f>
        <v>628.21560806781815</v>
      </c>
      <c r="G298" s="4">
        <f>IF(E298&lt;=0,0,E298*Summary!$B$7/Summary!$B$10)</f>
        <v>273.03275425543563</v>
      </c>
      <c r="H298" s="5">
        <f t="shared" si="25"/>
        <v>355.18285381238252</v>
      </c>
      <c r="I298" s="5">
        <f t="shared" si="26"/>
        <v>356476.97808058996</v>
      </c>
    </row>
    <row r="299" spans="1:9" x14ac:dyDescent="0.25">
      <c r="A299">
        <v>295</v>
      </c>
      <c r="B299">
        <f t="shared" si="27"/>
        <v>295</v>
      </c>
      <c r="C299" s="5">
        <f t="shared" si="24"/>
        <v>356476.97808058996</v>
      </c>
      <c r="D299" s="5">
        <f t="shared" si="29"/>
        <v>1000</v>
      </c>
      <c r="E299" s="4">
        <f t="shared" si="28"/>
        <v>355476.97808058996</v>
      </c>
      <c r="F299" s="5">
        <f>IF(C299=0,0,IF(I298+G299&lt;=Summary!$C$20,'Loan Sch - With Offset'!I298+G299,Summary!$C$20))</f>
        <v>628.21560806781815</v>
      </c>
      <c r="G299" s="4">
        <f>IF(E299&lt;=0,0,E299*Summary!$B$7/Summary!$B$10)</f>
        <v>272.76021971952957</v>
      </c>
      <c r="H299" s="5">
        <f t="shared" si="25"/>
        <v>355.45538834828858</v>
      </c>
      <c r="I299" s="5">
        <f t="shared" si="26"/>
        <v>356121.52269224165</v>
      </c>
    </row>
    <row r="300" spans="1:9" x14ac:dyDescent="0.25">
      <c r="A300">
        <v>296</v>
      </c>
      <c r="B300">
        <f t="shared" si="27"/>
        <v>296</v>
      </c>
      <c r="C300" s="5">
        <f t="shared" si="24"/>
        <v>356121.52269224165</v>
      </c>
      <c r="D300" s="5">
        <f t="shared" si="29"/>
        <v>1000</v>
      </c>
      <c r="E300" s="4">
        <f t="shared" si="28"/>
        <v>355121.52269224165</v>
      </c>
      <c r="F300" s="5">
        <f>IF(C300=0,0,IF(I299+G300&lt;=Summary!$C$20,'Loan Sch - With Offset'!I299+G300,Summary!$C$20))</f>
        <v>628.21560806781815</v>
      </c>
      <c r="G300" s="4">
        <f>IF(E300&lt;=0,0,E300*Summary!$B$7/Summary!$B$10)</f>
        <v>272.48747606577768</v>
      </c>
      <c r="H300" s="5">
        <f t="shared" si="25"/>
        <v>355.72813200204047</v>
      </c>
      <c r="I300" s="5">
        <f t="shared" si="26"/>
        <v>355765.79456023959</v>
      </c>
    </row>
    <row r="301" spans="1:9" x14ac:dyDescent="0.25">
      <c r="A301">
        <v>297</v>
      </c>
      <c r="B301">
        <f t="shared" si="27"/>
        <v>297</v>
      </c>
      <c r="C301" s="5">
        <f t="shared" si="24"/>
        <v>355765.79456023959</v>
      </c>
      <c r="D301" s="5">
        <f t="shared" si="29"/>
        <v>1000</v>
      </c>
      <c r="E301" s="4">
        <f t="shared" si="28"/>
        <v>354765.79456023959</v>
      </c>
      <c r="F301" s="5">
        <f>IF(C301=0,0,IF(I300+G301&lt;=Summary!$C$20,'Loan Sch - With Offset'!I300+G301,Summary!$C$20))</f>
        <v>628.21560806781815</v>
      </c>
      <c r="G301" s="4">
        <f>IF(E301&lt;=0,0,E301*Summary!$B$7/Summary!$B$10)</f>
        <v>272.21452313372231</v>
      </c>
      <c r="H301" s="5">
        <f t="shared" si="25"/>
        <v>356.00108493409584</v>
      </c>
      <c r="I301" s="5">
        <f t="shared" si="26"/>
        <v>355409.79347530549</v>
      </c>
    </row>
    <row r="302" spans="1:9" x14ac:dyDescent="0.25">
      <c r="A302">
        <v>298</v>
      </c>
      <c r="B302">
        <f t="shared" si="27"/>
        <v>298</v>
      </c>
      <c r="C302" s="5">
        <f t="shared" si="24"/>
        <v>355409.79347530549</v>
      </c>
      <c r="D302" s="5">
        <f t="shared" si="29"/>
        <v>1000</v>
      </c>
      <c r="E302" s="4">
        <f t="shared" si="28"/>
        <v>354409.79347530549</v>
      </c>
      <c r="F302" s="5">
        <f>IF(C302=0,0,IF(I301+G302&lt;=Summary!$C$20,'Loan Sch - With Offset'!I301+G302,Summary!$C$20))</f>
        <v>628.21560806781815</v>
      </c>
      <c r="G302" s="4">
        <f>IF(E302&lt;=0,0,E302*Summary!$B$7/Summary!$B$10)</f>
        <v>271.94136076278249</v>
      </c>
      <c r="H302" s="5">
        <f t="shared" si="25"/>
        <v>356.27424730503566</v>
      </c>
      <c r="I302" s="5">
        <f t="shared" si="26"/>
        <v>355053.51922800043</v>
      </c>
    </row>
    <row r="303" spans="1:9" x14ac:dyDescent="0.25">
      <c r="A303">
        <v>299</v>
      </c>
      <c r="B303">
        <f t="shared" si="27"/>
        <v>299</v>
      </c>
      <c r="C303" s="5">
        <f t="shared" si="24"/>
        <v>355053.51922800043</v>
      </c>
      <c r="D303" s="5">
        <f t="shared" si="29"/>
        <v>1000</v>
      </c>
      <c r="E303" s="4">
        <f t="shared" si="28"/>
        <v>354053.51922800043</v>
      </c>
      <c r="F303" s="5">
        <f>IF(C303=0,0,IF(I302+G303&lt;=Summary!$C$20,'Loan Sch - With Offset'!I302+G303,Summary!$C$20))</f>
        <v>628.21560806781815</v>
      </c>
      <c r="G303" s="4">
        <f>IF(E303&lt;=0,0,E303*Summary!$B$7/Summary!$B$10)</f>
        <v>271.66798879225416</v>
      </c>
      <c r="H303" s="5">
        <f t="shared" si="25"/>
        <v>356.54761927556399</v>
      </c>
      <c r="I303" s="5">
        <f t="shared" si="26"/>
        <v>354696.97160872485</v>
      </c>
    </row>
    <row r="304" spans="1:9" x14ac:dyDescent="0.25">
      <c r="A304">
        <v>300</v>
      </c>
      <c r="B304">
        <f t="shared" si="27"/>
        <v>300</v>
      </c>
      <c r="C304" s="5">
        <f t="shared" si="24"/>
        <v>354696.97160872485</v>
      </c>
      <c r="D304" s="5">
        <f t="shared" si="29"/>
        <v>1000</v>
      </c>
      <c r="E304" s="4">
        <f t="shared" si="28"/>
        <v>353696.97160872485</v>
      </c>
      <c r="F304" s="5">
        <f>IF(C304=0,0,IF(I303+G304&lt;=Summary!$C$20,'Loan Sch - With Offset'!I303+G304,Summary!$C$20))</f>
        <v>628.21560806781815</v>
      </c>
      <c r="G304" s="4">
        <f>IF(E304&lt;=0,0,E304*Summary!$B$7/Summary!$B$10)</f>
        <v>271.39440706131001</v>
      </c>
      <c r="H304" s="5">
        <f t="shared" si="25"/>
        <v>356.82120100650815</v>
      </c>
      <c r="I304" s="5">
        <f t="shared" si="26"/>
        <v>354340.15040771832</v>
      </c>
    </row>
    <row r="305" spans="1:9" x14ac:dyDescent="0.25">
      <c r="A305">
        <v>301</v>
      </c>
      <c r="B305">
        <f t="shared" si="27"/>
        <v>301</v>
      </c>
      <c r="C305" s="5">
        <f t="shared" si="24"/>
        <v>354340.15040771832</v>
      </c>
      <c r="D305" s="5">
        <f t="shared" si="29"/>
        <v>1000</v>
      </c>
      <c r="E305" s="4">
        <f t="shared" si="28"/>
        <v>353340.15040771832</v>
      </c>
      <c r="F305" s="5">
        <f>IF(C305=0,0,IF(I304+G305&lt;=Summary!$C$20,'Loan Sch - With Offset'!I304+G305,Summary!$C$20))</f>
        <v>628.21560806781815</v>
      </c>
      <c r="G305" s="4">
        <f>IF(E305&lt;=0,0,E305*Summary!$B$7/Summary!$B$10)</f>
        <v>271.12061540899924</v>
      </c>
      <c r="H305" s="5">
        <f t="shared" si="25"/>
        <v>357.09499265881891</v>
      </c>
      <c r="I305" s="5">
        <f t="shared" si="26"/>
        <v>353983.0554150595</v>
      </c>
    </row>
    <row r="306" spans="1:9" x14ac:dyDescent="0.25">
      <c r="A306">
        <v>302</v>
      </c>
      <c r="B306">
        <f t="shared" si="27"/>
        <v>302</v>
      </c>
      <c r="C306" s="5">
        <f t="shared" si="24"/>
        <v>353983.0554150595</v>
      </c>
      <c r="D306" s="5">
        <f t="shared" si="29"/>
        <v>1000</v>
      </c>
      <c r="E306" s="4">
        <f t="shared" si="28"/>
        <v>352983.0554150595</v>
      </c>
      <c r="F306" s="5">
        <f>IF(C306=0,0,IF(I305+G306&lt;=Summary!$C$20,'Loan Sch - With Offset'!I305+G306,Summary!$C$20))</f>
        <v>628.21560806781815</v>
      </c>
      <c r="G306" s="4">
        <f>IF(E306&lt;=0,0,E306*Summary!$B$7/Summary!$B$10)</f>
        <v>270.84661367424758</v>
      </c>
      <c r="H306" s="5">
        <f t="shared" si="25"/>
        <v>357.36899439357057</v>
      </c>
      <c r="I306" s="5">
        <f t="shared" si="26"/>
        <v>353625.68642066594</v>
      </c>
    </row>
    <row r="307" spans="1:9" x14ac:dyDescent="0.25">
      <c r="A307">
        <v>303</v>
      </c>
      <c r="B307">
        <f t="shared" si="27"/>
        <v>303</v>
      </c>
      <c r="C307" s="5">
        <f t="shared" si="24"/>
        <v>353625.68642066594</v>
      </c>
      <c r="D307" s="5">
        <f t="shared" si="29"/>
        <v>1000</v>
      </c>
      <c r="E307" s="4">
        <f t="shared" si="28"/>
        <v>352625.68642066594</v>
      </c>
      <c r="F307" s="5">
        <f>IF(C307=0,0,IF(I306+G307&lt;=Summary!$C$20,'Loan Sch - With Offset'!I306+G307,Summary!$C$20))</f>
        <v>628.21560806781815</v>
      </c>
      <c r="G307" s="4">
        <f>IF(E307&lt;=0,0,E307*Summary!$B$7/Summary!$B$10)</f>
        <v>270.57240169585714</v>
      </c>
      <c r="H307" s="5">
        <f t="shared" si="25"/>
        <v>357.64320637196101</v>
      </c>
      <c r="I307" s="5">
        <f t="shared" si="26"/>
        <v>353268.04321429395</v>
      </c>
    </row>
    <row r="308" spans="1:9" x14ac:dyDescent="0.25">
      <c r="A308">
        <v>304</v>
      </c>
      <c r="B308">
        <f t="shared" si="27"/>
        <v>304</v>
      </c>
      <c r="C308" s="5">
        <f t="shared" si="24"/>
        <v>353268.04321429395</v>
      </c>
      <c r="D308" s="5">
        <f t="shared" si="29"/>
        <v>1000</v>
      </c>
      <c r="E308" s="4">
        <f t="shared" si="28"/>
        <v>352268.04321429395</v>
      </c>
      <c r="F308" s="5">
        <f>IF(C308=0,0,IF(I307+G308&lt;=Summary!$C$20,'Loan Sch - With Offset'!I307+G308,Summary!$C$20))</f>
        <v>628.21560806781815</v>
      </c>
      <c r="G308" s="4">
        <f>IF(E308&lt;=0,0,E308*Summary!$B$7/Summary!$B$10)</f>
        <v>270.2979793125063</v>
      </c>
      <c r="H308" s="5">
        <f t="shared" si="25"/>
        <v>357.91762875531185</v>
      </c>
      <c r="I308" s="5">
        <f t="shared" si="26"/>
        <v>352910.12558553863</v>
      </c>
    </row>
    <row r="309" spans="1:9" x14ac:dyDescent="0.25">
      <c r="A309">
        <v>305</v>
      </c>
      <c r="B309">
        <f t="shared" si="27"/>
        <v>305</v>
      </c>
      <c r="C309" s="5">
        <f t="shared" ref="C309:C327" si="30">I308</f>
        <v>352910.12558553863</v>
      </c>
      <c r="D309" s="5">
        <f t="shared" si="29"/>
        <v>1000</v>
      </c>
      <c r="E309" s="4">
        <f t="shared" si="28"/>
        <v>351910.12558553863</v>
      </c>
      <c r="F309" s="5">
        <f>IF(C309=0,0,IF(I308+G309&lt;=Summary!$C$20,'Loan Sch - With Offset'!I308+G309,Summary!$C$20))</f>
        <v>628.21560806781815</v>
      </c>
      <c r="G309" s="4">
        <f>IF(E309&lt;=0,0,E309*Summary!$B$7/Summary!$B$10)</f>
        <v>270.02334636274981</v>
      </c>
      <c r="H309" s="5">
        <f t="shared" ref="H309:H327" si="31">F309-G309</f>
        <v>358.19226170506835</v>
      </c>
      <c r="I309" s="5">
        <f t="shared" ref="I309:I327" si="32">IF(ROUND(C309-H309,0)=0,0,C309-H309)</f>
        <v>352551.93332383357</v>
      </c>
    </row>
    <row r="310" spans="1:9" x14ac:dyDescent="0.25">
      <c r="A310">
        <v>306</v>
      </c>
      <c r="B310">
        <f t="shared" si="27"/>
        <v>306</v>
      </c>
      <c r="C310" s="5">
        <f t="shared" si="30"/>
        <v>352551.93332383357</v>
      </c>
      <c r="D310" s="5">
        <f t="shared" si="29"/>
        <v>1000</v>
      </c>
      <c r="E310" s="4">
        <f t="shared" si="28"/>
        <v>351551.93332383357</v>
      </c>
      <c r="F310" s="5">
        <f>IF(C310=0,0,IF(I309+G310&lt;=Summary!$C$20,'Loan Sch - With Offset'!I309+G310,Summary!$C$20))</f>
        <v>628.21560806781815</v>
      </c>
      <c r="G310" s="4">
        <f>IF(E310&lt;=0,0,E310*Summary!$B$7/Summary!$B$10)</f>
        <v>269.74850268501842</v>
      </c>
      <c r="H310" s="5">
        <f t="shared" si="31"/>
        <v>358.46710538279973</v>
      </c>
      <c r="I310" s="5">
        <f t="shared" si="32"/>
        <v>352193.46621845075</v>
      </c>
    </row>
    <row r="311" spans="1:9" x14ac:dyDescent="0.25">
      <c r="A311">
        <v>307</v>
      </c>
      <c r="B311">
        <f t="shared" si="27"/>
        <v>307</v>
      </c>
      <c r="C311" s="5">
        <f t="shared" si="30"/>
        <v>352193.46621845075</v>
      </c>
      <c r="D311" s="5">
        <f t="shared" si="29"/>
        <v>1000</v>
      </c>
      <c r="E311" s="4">
        <f t="shared" si="28"/>
        <v>351193.46621845075</v>
      </c>
      <c r="F311" s="5">
        <f>IF(C311=0,0,IF(I310+G311&lt;=Summary!$C$20,'Loan Sch - With Offset'!I310+G311,Summary!$C$20))</f>
        <v>628.21560806781815</v>
      </c>
      <c r="G311" s="4">
        <f>IF(E311&lt;=0,0,E311*Summary!$B$7/Summary!$B$10)</f>
        <v>269.47344811761889</v>
      </c>
      <c r="H311" s="5">
        <f t="shared" si="31"/>
        <v>358.74215995019927</v>
      </c>
      <c r="I311" s="5">
        <f t="shared" si="32"/>
        <v>351834.72405850055</v>
      </c>
    </row>
    <row r="312" spans="1:9" x14ac:dyDescent="0.25">
      <c r="A312">
        <v>308</v>
      </c>
      <c r="B312">
        <f t="shared" si="27"/>
        <v>308</v>
      </c>
      <c r="C312" s="5">
        <f t="shared" si="30"/>
        <v>351834.72405850055</v>
      </c>
      <c r="D312" s="5">
        <f t="shared" si="29"/>
        <v>1000</v>
      </c>
      <c r="E312" s="4">
        <f t="shared" si="28"/>
        <v>350834.72405850055</v>
      </c>
      <c r="F312" s="5">
        <f>IF(C312=0,0,IF(I311+G312&lt;=Summary!$C$20,'Loan Sch - With Offset'!I311+G312,Summary!$C$20))</f>
        <v>628.21560806781815</v>
      </c>
      <c r="G312" s="4">
        <f>IF(E312&lt;=0,0,E312*Summary!$B$7/Summary!$B$10)</f>
        <v>269.19818249873407</v>
      </c>
      <c r="H312" s="5">
        <f t="shared" si="31"/>
        <v>359.01742556908408</v>
      </c>
      <c r="I312" s="5">
        <f t="shared" si="32"/>
        <v>351475.70663293148</v>
      </c>
    </row>
    <row r="313" spans="1:9" x14ac:dyDescent="0.25">
      <c r="A313">
        <v>309</v>
      </c>
      <c r="B313">
        <f t="shared" si="27"/>
        <v>309</v>
      </c>
      <c r="C313" s="5">
        <f t="shared" si="30"/>
        <v>351475.70663293148</v>
      </c>
      <c r="D313" s="5">
        <f t="shared" si="29"/>
        <v>1000</v>
      </c>
      <c r="E313" s="4">
        <f t="shared" si="28"/>
        <v>350475.70663293148</v>
      </c>
      <c r="F313" s="5">
        <f>IF(C313=0,0,IF(I312+G313&lt;=Summary!$C$20,'Loan Sch - With Offset'!I312+G313,Summary!$C$20))</f>
        <v>628.21560806781815</v>
      </c>
      <c r="G313" s="4">
        <f>IF(E313&lt;=0,0,E313*Summary!$B$7/Summary!$B$10)</f>
        <v>268.92270566642242</v>
      </c>
      <c r="H313" s="5">
        <f t="shared" si="31"/>
        <v>359.29290240139574</v>
      </c>
      <c r="I313" s="5">
        <f t="shared" si="32"/>
        <v>351116.41373053007</v>
      </c>
    </row>
    <row r="314" spans="1:9" x14ac:dyDescent="0.25">
      <c r="A314">
        <v>310</v>
      </c>
      <c r="B314">
        <f t="shared" si="27"/>
        <v>310</v>
      </c>
      <c r="C314" s="5">
        <f t="shared" si="30"/>
        <v>351116.41373053007</v>
      </c>
      <c r="D314" s="5">
        <f t="shared" si="29"/>
        <v>1000</v>
      </c>
      <c r="E314" s="4">
        <f t="shared" si="28"/>
        <v>350116.41373053007</v>
      </c>
      <c r="F314" s="5">
        <f>IF(C314=0,0,IF(I313+G314&lt;=Summary!$C$20,'Loan Sch - With Offset'!I313+G314,Summary!$C$20))</f>
        <v>628.21560806781815</v>
      </c>
      <c r="G314" s="4">
        <f>IF(E314&lt;=0,0,E314*Summary!$B$7/Summary!$B$10)</f>
        <v>268.64701745861828</v>
      </c>
      <c r="H314" s="5">
        <f t="shared" si="31"/>
        <v>359.56859060919987</v>
      </c>
      <c r="I314" s="5">
        <f t="shared" si="32"/>
        <v>350756.84513992089</v>
      </c>
    </row>
    <row r="315" spans="1:9" x14ac:dyDescent="0.25">
      <c r="A315">
        <v>311</v>
      </c>
      <c r="B315">
        <f t="shared" si="27"/>
        <v>311</v>
      </c>
      <c r="C315" s="5">
        <f t="shared" si="30"/>
        <v>350756.84513992089</v>
      </c>
      <c r="D315" s="5">
        <f t="shared" si="29"/>
        <v>1000</v>
      </c>
      <c r="E315" s="4">
        <f t="shared" si="28"/>
        <v>349756.84513992089</v>
      </c>
      <c r="F315" s="5">
        <f>IF(C315=0,0,IF(I314+G315&lt;=Summary!$C$20,'Loan Sch - With Offset'!I314+G315,Summary!$C$20))</f>
        <v>628.21560806781815</v>
      </c>
      <c r="G315" s="4">
        <f>IF(E315&lt;=0,0,E315*Summary!$B$7/Summary!$B$10)</f>
        <v>268.37111771313158</v>
      </c>
      <c r="H315" s="5">
        <f t="shared" si="31"/>
        <v>359.84449035468657</v>
      </c>
      <c r="I315" s="5">
        <f t="shared" si="32"/>
        <v>350397.00064956618</v>
      </c>
    </row>
    <row r="316" spans="1:9" x14ac:dyDescent="0.25">
      <c r="A316">
        <v>312</v>
      </c>
      <c r="B316">
        <f t="shared" si="27"/>
        <v>312</v>
      </c>
      <c r="C316" s="5">
        <f t="shared" si="30"/>
        <v>350397.00064956618</v>
      </c>
      <c r="D316" s="5">
        <f t="shared" si="29"/>
        <v>1000</v>
      </c>
      <c r="E316" s="4">
        <f t="shared" si="28"/>
        <v>349397.00064956618</v>
      </c>
      <c r="F316" s="5">
        <f>IF(C316=0,0,IF(I315+G316&lt;=Summary!$C$20,'Loan Sch - With Offset'!I315+G316,Summary!$C$20))</f>
        <v>628.21560806781815</v>
      </c>
      <c r="G316" s="4">
        <f>IF(E316&lt;=0,0,E316*Summary!$B$7/Summary!$B$10)</f>
        <v>268.09500626764788</v>
      </c>
      <c r="H316" s="5">
        <f t="shared" si="31"/>
        <v>360.12060180017028</v>
      </c>
      <c r="I316" s="5">
        <f t="shared" si="32"/>
        <v>350036.88004776603</v>
      </c>
    </row>
    <row r="317" spans="1:9" x14ac:dyDescent="0.25">
      <c r="A317">
        <v>313</v>
      </c>
      <c r="B317">
        <f t="shared" si="27"/>
        <v>313</v>
      </c>
      <c r="C317" s="5">
        <f t="shared" si="30"/>
        <v>350036.88004776603</v>
      </c>
      <c r="D317" s="5">
        <f t="shared" si="29"/>
        <v>1000</v>
      </c>
      <c r="E317" s="4">
        <f t="shared" si="28"/>
        <v>349036.88004776603</v>
      </c>
      <c r="F317" s="5">
        <f>IF(C317=0,0,IF(I316+G317&lt;=Summary!$C$20,'Loan Sch - With Offset'!I316+G317,Summary!$C$20))</f>
        <v>628.21560806781815</v>
      </c>
      <c r="G317" s="4">
        <f>IF(E317&lt;=0,0,E317*Summary!$B$7/Summary!$B$10)</f>
        <v>267.81868295972811</v>
      </c>
      <c r="H317" s="5">
        <f t="shared" si="31"/>
        <v>360.39692510809004</v>
      </c>
      <c r="I317" s="5">
        <f t="shared" si="32"/>
        <v>349676.48312265793</v>
      </c>
    </row>
    <row r="318" spans="1:9" x14ac:dyDescent="0.25">
      <c r="A318">
        <v>314</v>
      </c>
      <c r="B318">
        <f t="shared" si="27"/>
        <v>314</v>
      </c>
      <c r="C318" s="5">
        <f t="shared" si="30"/>
        <v>349676.48312265793</v>
      </c>
      <c r="D318" s="5">
        <f t="shared" si="29"/>
        <v>1000</v>
      </c>
      <c r="E318" s="4">
        <f t="shared" si="28"/>
        <v>348676.48312265793</v>
      </c>
      <c r="F318" s="5">
        <f>IF(C318=0,0,IF(I317+G318&lt;=Summary!$C$20,'Loan Sch - With Offset'!I317+G318,Summary!$C$20))</f>
        <v>628.21560806781815</v>
      </c>
      <c r="G318" s="4">
        <f>IF(E318&lt;=0,0,E318*Summary!$B$7/Summary!$B$10)</f>
        <v>267.54214762680868</v>
      </c>
      <c r="H318" s="5">
        <f t="shared" si="31"/>
        <v>360.67346044100947</v>
      </c>
      <c r="I318" s="5">
        <f t="shared" si="32"/>
        <v>349315.80966221693</v>
      </c>
    </row>
    <row r="319" spans="1:9" x14ac:dyDescent="0.25">
      <c r="A319">
        <v>315</v>
      </c>
      <c r="B319">
        <f t="shared" si="27"/>
        <v>315</v>
      </c>
      <c r="C319" s="5">
        <f t="shared" si="30"/>
        <v>349315.80966221693</v>
      </c>
      <c r="D319" s="5">
        <f t="shared" si="29"/>
        <v>1000</v>
      </c>
      <c r="E319" s="4">
        <f t="shared" si="28"/>
        <v>348315.80966221693</v>
      </c>
      <c r="F319" s="5">
        <f>IF(C319=0,0,IF(I318+G319&lt;=Summary!$C$20,'Loan Sch - With Offset'!I318+G319,Summary!$C$20))</f>
        <v>628.21560806781815</v>
      </c>
      <c r="G319" s="4">
        <f>IF(E319&lt;=0,0,E319*Summary!$B$7/Summary!$B$10)</f>
        <v>267.26540010620107</v>
      </c>
      <c r="H319" s="5">
        <f t="shared" si="31"/>
        <v>360.95020796161708</v>
      </c>
      <c r="I319" s="5">
        <f t="shared" si="32"/>
        <v>348954.85945425532</v>
      </c>
    </row>
    <row r="320" spans="1:9" x14ac:dyDescent="0.25">
      <c r="A320">
        <v>316</v>
      </c>
      <c r="B320">
        <f t="shared" si="27"/>
        <v>316</v>
      </c>
      <c r="C320" s="5">
        <f t="shared" si="30"/>
        <v>348954.85945425532</v>
      </c>
      <c r="D320" s="5">
        <f t="shared" si="29"/>
        <v>1000</v>
      </c>
      <c r="E320" s="4">
        <f t="shared" si="28"/>
        <v>347954.85945425532</v>
      </c>
      <c r="F320" s="5">
        <f>IF(C320=0,0,IF(I319+G320&lt;=Summary!$C$20,'Loan Sch - With Offset'!I319+G320,Summary!$C$20))</f>
        <v>628.21560806781815</v>
      </c>
      <c r="G320" s="4">
        <f>IF(E320&lt;=0,0,E320*Summary!$B$7/Summary!$B$10)</f>
        <v>266.98844023509207</v>
      </c>
      <c r="H320" s="5">
        <f t="shared" si="31"/>
        <v>361.22716783272608</v>
      </c>
      <c r="I320" s="5">
        <f t="shared" si="32"/>
        <v>348593.63228642259</v>
      </c>
    </row>
    <row r="321" spans="1:9" x14ac:dyDescent="0.25">
      <c r="A321">
        <v>317</v>
      </c>
      <c r="B321">
        <f t="shared" si="27"/>
        <v>317</v>
      </c>
      <c r="C321" s="5">
        <f t="shared" si="30"/>
        <v>348593.63228642259</v>
      </c>
      <c r="D321" s="5">
        <f t="shared" si="29"/>
        <v>1000</v>
      </c>
      <c r="E321" s="4">
        <f t="shared" si="28"/>
        <v>347593.63228642259</v>
      </c>
      <c r="F321" s="5">
        <f>IF(C321=0,0,IF(I320+G321&lt;=Summary!$C$20,'Loan Sch - With Offset'!I320+G321,Summary!$C$20))</f>
        <v>628.21560806781815</v>
      </c>
      <c r="G321" s="4">
        <f>IF(E321&lt;=0,0,E321*Summary!$B$7/Summary!$B$10)</f>
        <v>266.71126785054349</v>
      </c>
      <c r="H321" s="5">
        <f t="shared" si="31"/>
        <v>361.50434021727466</v>
      </c>
      <c r="I321" s="5">
        <f t="shared" si="32"/>
        <v>348232.12794620532</v>
      </c>
    </row>
    <row r="322" spans="1:9" x14ac:dyDescent="0.25">
      <c r="A322">
        <v>318</v>
      </c>
      <c r="B322">
        <f t="shared" si="27"/>
        <v>318</v>
      </c>
      <c r="C322" s="5">
        <f t="shared" si="30"/>
        <v>348232.12794620532</v>
      </c>
      <c r="D322" s="5">
        <f t="shared" si="29"/>
        <v>1000</v>
      </c>
      <c r="E322" s="4">
        <f t="shared" si="28"/>
        <v>347232.12794620532</v>
      </c>
      <c r="F322" s="5">
        <f>IF(C322=0,0,IF(I321+G322&lt;=Summary!$C$20,'Loan Sch - With Offset'!I321+G322,Summary!$C$20))</f>
        <v>628.21560806781815</v>
      </c>
      <c r="G322" s="4">
        <f>IF(E322&lt;=0,0,E322*Summary!$B$7/Summary!$B$10)</f>
        <v>266.43388278949215</v>
      </c>
      <c r="H322" s="5">
        <f t="shared" si="31"/>
        <v>361.78172527832601</v>
      </c>
      <c r="I322" s="5">
        <f t="shared" si="32"/>
        <v>347870.34622092702</v>
      </c>
    </row>
    <row r="323" spans="1:9" x14ac:dyDescent="0.25">
      <c r="A323">
        <v>319</v>
      </c>
      <c r="B323">
        <f t="shared" si="27"/>
        <v>319</v>
      </c>
      <c r="C323" s="5">
        <f t="shared" si="30"/>
        <v>347870.34622092702</v>
      </c>
      <c r="D323" s="5">
        <f t="shared" si="29"/>
        <v>1000</v>
      </c>
      <c r="E323" s="4">
        <f t="shared" si="28"/>
        <v>346870.34622092702</v>
      </c>
      <c r="F323" s="5">
        <f>IF(C323=0,0,IF(I322+G323&lt;=Summary!$C$20,'Loan Sch - With Offset'!I322+G323,Summary!$C$20))</f>
        <v>628.21560806781815</v>
      </c>
      <c r="G323" s="4">
        <f>IF(E323&lt;=0,0,E323*Summary!$B$7/Summary!$B$10)</f>
        <v>266.15628488874978</v>
      </c>
      <c r="H323" s="5">
        <f t="shared" si="31"/>
        <v>362.05932317906837</v>
      </c>
      <c r="I323" s="5">
        <f t="shared" si="32"/>
        <v>347508.28689774795</v>
      </c>
    </row>
    <row r="324" spans="1:9" x14ac:dyDescent="0.25">
      <c r="A324">
        <v>320</v>
      </c>
      <c r="B324">
        <f t="shared" si="27"/>
        <v>320</v>
      </c>
      <c r="C324" s="5">
        <f t="shared" si="30"/>
        <v>347508.28689774795</v>
      </c>
      <c r="D324" s="5">
        <f t="shared" si="29"/>
        <v>1000</v>
      </c>
      <c r="E324" s="4">
        <f t="shared" si="28"/>
        <v>346508.28689774795</v>
      </c>
      <c r="F324" s="5">
        <f>IF(C324=0,0,IF(I323+G324&lt;=Summary!$C$20,'Loan Sch - With Offset'!I323+G324,Summary!$C$20))</f>
        <v>628.21560806781815</v>
      </c>
      <c r="G324" s="4">
        <f>IF(E324&lt;=0,0,E324*Summary!$B$7/Summary!$B$10)</f>
        <v>265.87847398500276</v>
      </c>
      <c r="H324" s="5">
        <f t="shared" si="31"/>
        <v>362.3371340828154</v>
      </c>
      <c r="I324" s="5">
        <f t="shared" si="32"/>
        <v>347145.94976366515</v>
      </c>
    </row>
    <row r="325" spans="1:9" x14ac:dyDescent="0.25">
      <c r="A325">
        <v>321</v>
      </c>
      <c r="B325">
        <f t="shared" si="27"/>
        <v>321</v>
      </c>
      <c r="C325" s="5">
        <f t="shared" si="30"/>
        <v>347145.94976366515</v>
      </c>
      <c r="D325" s="5">
        <f t="shared" si="29"/>
        <v>1000</v>
      </c>
      <c r="E325" s="4">
        <f t="shared" si="28"/>
        <v>346145.94976366515</v>
      </c>
      <c r="F325" s="5">
        <f>IF(C325=0,0,IF(I324+G325&lt;=Summary!$C$20,'Loan Sch - With Offset'!I324+G325,Summary!$C$20))</f>
        <v>628.21560806781815</v>
      </c>
      <c r="G325" s="4">
        <f>IF(E325&lt;=0,0,E325*Summary!$B$7/Summary!$B$10)</f>
        <v>265.60044991481232</v>
      </c>
      <c r="H325" s="5">
        <f t="shared" si="31"/>
        <v>362.61515815300584</v>
      </c>
      <c r="I325" s="5">
        <f t="shared" si="32"/>
        <v>346783.33460551215</v>
      </c>
    </row>
    <row r="326" spans="1:9" x14ac:dyDescent="0.25">
      <c r="A326">
        <v>322</v>
      </c>
      <c r="B326">
        <f t="shared" ref="B326:B389" si="33">IF(C326=0,0,A326)</f>
        <v>322</v>
      </c>
      <c r="C326" s="5">
        <f t="shared" si="30"/>
        <v>346783.33460551215</v>
      </c>
      <c r="D326" s="5">
        <f t="shared" si="29"/>
        <v>1000</v>
      </c>
      <c r="E326" s="4">
        <f t="shared" ref="E326:E389" si="34">C326-D326</f>
        <v>345783.33460551215</v>
      </c>
      <c r="F326" s="5">
        <f>IF(C326=0,0,IF(I325+G326&lt;=Summary!$C$20,'Loan Sch - With Offset'!I325+G326,Summary!$C$20))</f>
        <v>628.21560806781815</v>
      </c>
      <c r="G326" s="4">
        <f>IF(E326&lt;=0,0,E326*Summary!$B$7/Summary!$B$10)</f>
        <v>265.32221251461408</v>
      </c>
      <c r="H326" s="5">
        <f t="shared" si="31"/>
        <v>362.89339555320407</v>
      </c>
      <c r="I326" s="5">
        <f t="shared" si="32"/>
        <v>346420.44120995892</v>
      </c>
    </row>
    <row r="327" spans="1:9" x14ac:dyDescent="0.25">
      <c r="A327">
        <v>323</v>
      </c>
      <c r="B327">
        <f t="shared" si="33"/>
        <v>323</v>
      </c>
      <c r="C327" s="5">
        <f t="shared" si="30"/>
        <v>346420.44120995892</v>
      </c>
      <c r="D327" s="5">
        <f t="shared" ref="D327:D390" si="35">IF(C327=0,0,D326)</f>
        <v>1000</v>
      </c>
      <c r="E327" s="4">
        <f t="shared" si="34"/>
        <v>345420.44120995892</v>
      </c>
      <c r="F327" s="5">
        <f>IF(C327=0,0,IF(I326+G327&lt;=Summary!$C$20,'Loan Sch - With Offset'!I326+G327,Summary!$C$20))</f>
        <v>628.21560806781815</v>
      </c>
      <c r="G327" s="4">
        <f>IF(E327&lt;=0,0,E327*Summary!$B$7/Summary!$B$10)</f>
        <v>265.04376162071844</v>
      </c>
      <c r="H327" s="5">
        <f t="shared" si="31"/>
        <v>363.17184644709971</v>
      </c>
      <c r="I327" s="5">
        <f t="shared" si="32"/>
        <v>346057.26936351182</v>
      </c>
    </row>
    <row r="328" spans="1:9" x14ac:dyDescent="0.25">
      <c r="A328">
        <v>324</v>
      </c>
      <c r="B328">
        <f t="shared" si="33"/>
        <v>324</v>
      </c>
      <c r="C328" s="5">
        <f t="shared" ref="C328:C391" si="36">I327</f>
        <v>346057.26936351182</v>
      </c>
      <c r="D328" s="5">
        <f t="shared" si="35"/>
        <v>1000</v>
      </c>
      <c r="E328" s="4">
        <f t="shared" si="34"/>
        <v>345057.26936351182</v>
      </c>
      <c r="F328" s="5">
        <f>IF(C328=0,0,IF(I327+G328&lt;=Summary!$C$20,'Loan Sch - With Offset'!I327+G328,Summary!$C$20))</f>
        <v>628.21560806781815</v>
      </c>
      <c r="G328" s="4">
        <f>IF(E328&lt;=0,0,E328*Summary!$B$7/Summary!$B$10)</f>
        <v>264.76509706931</v>
      </c>
      <c r="H328" s="5">
        <f t="shared" ref="H328:H391" si="37">F328-G328</f>
        <v>363.45051099850815</v>
      </c>
      <c r="I328" s="5">
        <f t="shared" ref="I328:I391" si="38">IF(ROUND(C328-H328,0)=0,0,C328-H328)</f>
        <v>345693.81885251333</v>
      </c>
    </row>
    <row r="329" spans="1:9" x14ac:dyDescent="0.25">
      <c r="A329">
        <v>325</v>
      </c>
      <c r="B329">
        <f t="shared" si="33"/>
        <v>325</v>
      </c>
      <c r="C329" s="5">
        <f t="shared" si="36"/>
        <v>345693.81885251333</v>
      </c>
      <c r="D329" s="5">
        <f t="shared" si="35"/>
        <v>1000</v>
      </c>
      <c r="E329" s="4">
        <f t="shared" si="34"/>
        <v>344693.81885251333</v>
      </c>
      <c r="F329" s="5">
        <f>IF(C329=0,0,IF(I328+G329&lt;=Summary!$C$20,'Loan Sch - With Offset'!I328+G329,Summary!$C$20))</f>
        <v>628.21560806781815</v>
      </c>
      <c r="G329" s="4">
        <f>IF(E329&lt;=0,0,E329*Summary!$B$7/Summary!$B$10)</f>
        <v>264.48621869644774</v>
      </c>
      <c r="H329" s="5">
        <f t="shared" si="37"/>
        <v>363.72938937137042</v>
      </c>
      <c r="I329" s="5">
        <f t="shared" si="38"/>
        <v>345330.08946314198</v>
      </c>
    </row>
    <row r="330" spans="1:9" x14ac:dyDescent="0.25">
      <c r="A330">
        <v>326</v>
      </c>
      <c r="B330">
        <f t="shared" si="33"/>
        <v>326</v>
      </c>
      <c r="C330" s="5">
        <f t="shared" si="36"/>
        <v>345330.08946314198</v>
      </c>
      <c r="D330" s="5">
        <f t="shared" si="35"/>
        <v>1000</v>
      </c>
      <c r="E330" s="4">
        <f t="shared" si="34"/>
        <v>344330.08946314198</v>
      </c>
      <c r="F330" s="5">
        <f>IF(C330=0,0,IF(I329+G330&lt;=Summary!$C$20,'Loan Sch - With Offset'!I329+G330,Summary!$C$20))</f>
        <v>628.21560806781815</v>
      </c>
      <c r="G330" s="4">
        <f>IF(E330&lt;=0,0,E330*Summary!$B$7/Summary!$B$10)</f>
        <v>264.20712633806471</v>
      </c>
      <c r="H330" s="5">
        <f t="shared" si="37"/>
        <v>364.00848172975344</v>
      </c>
      <c r="I330" s="5">
        <f t="shared" si="38"/>
        <v>344966.0809814122</v>
      </c>
    </row>
    <row r="331" spans="1:9" x14ac:dyDescent="0.25">
      <c r="A331">
        <v>327</v>
      </c>
      <c r="B331">
        <f t="shared" si="33"/>
        <v>327</v>
      </c>
      <c r="C331" s="5">
        <f t="shared" si="36"/>
        <v>344966.0809814122</v>
      </c>
      <c r="D331" s="5">
        <f t="shared" si="35"/>
        <v>1000</v>
      </c>
      <c r="E331" s="4">
        <f t="shared" si="34"/>
        <v>343966.0809814122</v>
      </c>
      <c r="F331" s="5">
        <f>IF(C331=0,0,IF(I330+G331&lt;=Summary!$C$20,'Loan Sch - With Offset'!I330+G331,Summary!$C$20))</f>
        <v>628.21560806781815</v>
      </c>
      <c r="G331" s="4">
        <f>IF(E331&lt;=0,0,E331*Summary!$B$7/Summary!$B$10)</f>
        <v>263.9278198299682</v>
      </c>
      <c r="H331" s="5">
        <f t="shared" si="37"/>
        <v>364.28778823784995</v>
      </c>
      <c r="I331" s="5">
        <f t="shared" si="38"/>
        <v>344601.79319317435</v>
      </c>
    </row>
    <row r="332" spans="1:9" x14ac:dyDescent="0.25">
      <c r="A332">
        <v>328</v>
      </c>
      <c r="B332">
        <f t="shared" si="33"/>
        <v>328</v>
      </c>
      <c r="C332" s="5">
        <f t="shared" si="36"/>
        <v>344601.79319317435</v>
      </c>
      <c r="D332" s="5">
        <f t="shared" si="35"/>
        <v>1000</v>
      </c>
      <c r="E332" s="4">
        <f t="shared" si="34"/>
        <v>343601.79319317435</v>
      </c>
      <c r="F332" s="5">
        <f>IF(C332=0,0,IF(I331+G332&lt;=Summary!$C$20,'Loan Sch - With Offset'!I331+G332,Summary!$C$20))</f>
        <v>628.21560806781815</v>
      </c>
      <c r="G332" s="4">
        <f>IF(E332&lt;=0,0,E332*Summary!$B$7/Summary!$B$10)</f>
        <v>263.64829900783957</v>
      </c>
      <c r="H332" s="5">
        <f t="shared" si="37"/>
        <v>364.56730905997858</v>
      </c>
      <c r="I332" s="5">
        <f t="shared" si="38"/>
        <v>344237.22588411439</v>
      </c>
    </row>
    <row r="333" spans="1:9" x14ac:dyDescent="0.25">
      <c r="A333">
        <v>329</v>
      </c>
      <c r="B333">
        <f t="shared" si="33"/>
        <v>329</v>
      </c>
      <c r="C333" s="5">
        <f t="shared" si="36"/>
        <v>344237.22588411439</v>
      </c>
      <c r="D333" s="5">
        <f t="shared" si="35"/>
        <v>1000</v>
      </c>
      <c r="E333" s="4">
        <f t="shared" si="34"/>
        <v>343237.22588411439</v>
      </c>
      <c r="F333" s="5">
        <f>IF(C333=0,0,IF(I332+G333&lt;=Summary!$C$20,'Loan Sch - With Offset'!I332+G333,Summary!$C$20))</f>
        <v>628.21560806781815</v>
      </c>
      <c r="G333" s="4">
        <f>IF(E333&lt;=0,0,E333*Summary!$B$7/Summary!$B$10)</f>
        <v>263.36856370723393</v>
      </c>
      <c r="H333" s="5">
        <f t="shared" si="37"/>
        <v>364.84704436058422</v>
      </c>
      <c r="I333" s="5">
        <f t="shared" si="38"/>
        <v>343872.3788397538</v>
      </c>
    </row>
    <row r="334" spans="1:9" x14ac:dyDescent="0.25">
      <c r="A334">
        <v>330</v>
      </c>
      <c r="B334">
        <f t="shared" si="33"/>
        <v>330</v>
      </c>
      <c r="C334" s="5">
        <f t="shared" si="36"/>
        <v>343872.3788397538</v>
      </c>
      <c r="D334" s="5">
        <f t="shared" si="35"/>
        <v>1000</v>
      </c>
      <c r="E334" s="4">
        <f t="shared" si="34"/>
        <v>342872.3788397538</v>
      </c>
      <c r="F334" s="5">
        <f>IF(C334=0,0,IF(I333+G334&lt;=Summary!$C$20,'Loan Sch - With Offset'!I333+G334,Summary!$C$20))</f>
        <v>628.21560806781815</v>
      </c>
      <c r="G334" s="4">
        <f>IF(E334&lt;=0,0,E334*Summary!$B$7/Summary!$B$10)</f>
        <v>263.08861376358033</v>
      </c>
      <c r="H334" s="5">
        <f t="shared" si="37"/>
        <v>365.12699430423783</v>
      </c>
      <c r="I334" s="5">
        <f t="shared" si="38"/>
        <v>343507.25184544956</v>
      </c>
    </row>
    <row r="335" spans="1:9" x14ac:dyDescent="0.25">
      <c r="A335">
        <v>331</v>
      </c>
      <c r="B335">
        <f t="shared" si="33"/>
        <v>331</v>
      </c>
      <c r="C335" s="5">
        <f t="shared" si="36"/>
        <v>343507.25184544956</v>
      </c>
      <c r="D335" s="5">
        <f t="shared" si="35"/>
        <v>1000</v>
      </c>
      <c r="E335" s="4">
        <f t="shared" si="34"/>
        <v>342507.25184544956</v>
      </c>
      <c r="F335" s="5">
        <f>IF(C335=0,0,IF(I334+G335&lt;=Summary!$C$20,'Loan Sch - With Offset'!I334+G335,Summary!$C$20))</f>
        <v>628.21560806781815</v>
      </c>
      <c r="G335" s="4">
        <f>IF(E335&lt;=0,0,E335*Summary!$B$7/Summary!$B$10)</f>
        <v>262.80844901218148</v>
      </c>
      <c r="H335" s="5">
        <f t="shared" si="37"/>
        <v>365.40715905563667</v>
      </c>
      <c r="I335" s="5">
        <f t="shared" si="38"/>
        <v>343141.84468639392</v>
      </c>
    </row>
    <row r="336" spans="1:9" x14ac:dyDescent="0.25">
      <c r="A336">
        <v>332</v>
      </c>
      <c r="B336">
        <f t="shared" si="33"/>
        <v>332</v>
      </c>
      <c r="C336" s="5">
        <f t="shared" si="36"/>
        <v>343141.84468639392</v>
      </c>
      <c r="D336" s="5">
        <f t="shared" si="35"/>
        <v>1000</v>
      </c>
      <c r="E336" s="4">
        <f t="shared" si="34"/>
        <v>342141.84468639392</v>
      </c>
      <c r="F336" s="5">
        <f>IF(C336=0,0,IF(I335+G336&lt;=Summary!$C$20,'Loan Sch - With Offset'!I335+G336,Summary!$C$20))</f>
        <v>628.21560806781815</v>
      </c>
      <c r="G336" s="4">
        <f>IF(E336&lt;=0,0,E336*Summary!$B$7/Summary!$B$10)</f>
        <v>262.52806928821377</v>
      </c>
      <c r="H336" s="5">
        <f t="shared" si="37"/>
        <v>365.68753877960438</v>
      </c>
      <c r="I336" s="5">
        <f t="shared" si="38"/>
        <v>342776.15714761429</v>
      </c>
    </row>
    <row r="337" spans="1:9" x14ac:dyDescent="0.25">
      <c r="A337">
        <v>333</v>
      </c>
      <c r="B337">
        <f t="shared" si="33"/>
        <v>333</v>
      </c>
      <c r="C337" s="5">
        <f t="shared" si="36"/>
        <v>342776.15714761429</v>
      </c>
      <c r="D337" s="5">
        <f t="shared" si="35"/>
        <v>1000</v>
      </c>
      <c r="E337" s="4">
        <f t="shared" si="34"/>
        <v>341776.15714761429</v>
      </c>
      <c r="F337" s="5">
        <f>IF(C337=0,0,IF(I336+G337&lt;=Summary!$C$20,'Loan Sch - With Offset'!I336+G337,Summary!$C$20))</f>
        <v>628.21560806781815</v>
      </c>
      <c r="G337" s="4">
        <f>IF(E337&lt;=0,0,E337*Summary!$B$7/Summary!$B$10)</f>
        <v>262.24747442672708</v>
      </c>
      <c r="H337" s="5">
        <f t="shared" si="37"/>
        <v>365.96813364109107</v>
      </c>
      <c r="I337" s="5">
        <f t="shared" si="38"/>
        <v>342410.18901397317</v>
      </c>
    </row>
    <row r="338" spans="1:9" x14ac:dyDescent="0.25">
      <c r="A338">
        <v>334</v>
      </c>
      <c r="B338">
        <f t="shared" si="33"/>
        <v>334</v>
      </c>
      <c r="C338" s="5">
        <f t="shared" si="36"/>
        <v>342410.18901397317</v>
      </c>
      <c r="D338" s="5">
        <f t="shared" si="35"/>
        <v>1000</v>
      </c>
      <c r="E338" s="4">
        <f t="shared" si="34"/>
        <v>341410.18901397317</v>
      </c>
      <c r="F338" s="5">
        <f>IF(C338=0,0,IF(I337+G338&lt;=Summary!$C$20,'Loan Sch - With Offset'!I337+G338,Summary!$C$20))</f>
        <v>628.21560806781815</v>
      </c>
      <c r="G338" s="4">
        <f>IF(E338&lt;=0,0,E338*Summary!$B$7/Summary!$B$10)</f>
        <v>261.96666426264477</v>
      </c>
      <c r="H338" s="5">
        <f t="shared" si="37"/>
        <v>366.24894380517338</v>
      </c>
      <c r="I338" s="5">
        <f t="shared" si="38"/>
        <v>342043.940070168</v>
      </c>
    </row>
    <row r="339" spans="1:9" x14ac:dyDescent="0.25">
      <c r="A339">
        <v>335</v>
      </c>
      <c r="B339">
        <f t="shared" si="33"/>
        <v>335</v>
      </c>
      <c r="C339" s="5">
        <f t="shared" si="36"/>
        <v>342043.940070168</v>
      </c>
      <c r="D339" s="5">
        <f t="shared" si="35"/>
        <v>1000</v>
      </c>
      <c r="E339" s="4">
        <f t="shared" si="34"/>
        <v>341043.940070168</v>
      </c>
      <c r="F339" s="5">
        <f>IF(C339=0,0,IF(I338+G339&lt;=Summary!$C$20,'Loan Sch - With Offset'!I338+G339,Summary!$C$20))</f>
        <v>628.21560806781815</v>
      </c>
      <c r="G339" s="4">
        <f>IF(E339&lt;=0,0,E339*Summary!$B$7/Summary!$B$10)</f>
        <v>261.68563863076349</v>
      </c>
      <c r="H339" s="5">
        <f t="shared" si="37"/>
        <v>366.52996943705466</v>
      </c>
      <c r="I339" s="5">
        <f t="shared" si="38"/>
        <v>341677.41010073095</v>
      </c>
    </row>
    <row r="340" spans="1:9" x14ac:dyDescent="0.25">
      <c r="A340">
        <v>336</v>
      </c>
      <c r="B340">
        <f t="shared" si="33"/>
        <v>336</v>
      </c>
      <c r="C340" s="5">
        <f t="shared" si="36"/>
        <v>341677.41010073095</v>
      </c>
      <c r="D340" s="5">
        <f t="shared" si="35"/>
        <v>1000</v>
      </c>
      <c r="E340" s="4">
        <f t="shared" si="34"/>
        <v>340677.41010073095</v>
      </c>
      <c r="F340" s="5">
        <f>IF(C340=0,0,IF(I339+G340&lt;=Summary!$C$20,'Loan Sch - With Offset'!I339+G340,Summary!$C$20))</f>
        <v>628.21560806781815</v>
      </c>
      <c r="G340" s="4">
        <f>IF(E340&lt;=0,0,E340*Summary!$B$7/Summary!$B$10)</f>
        <v>261.40439736575314</v>
      </c>
      <c r="H340" s="5">
        <f t="shared" si="37"/>
        <v>366.81121070206501</v>
      </c>
      <c r="I340" s="5">
        <f t="shared" si="38"/>
        <v>341310.59889002889</v>
      </c>
    </row>
    <row r="341" spans="1:9" x14ac:dyDescent="0.25">
      <c r="A341">
        <v>337</v>
      </c>
      <c r="B341">
        <f t="shared" si="33"/>
        <v>337</v>
      </c>
      <c r="C341" s="5">
        <f t="shared" si="36"/>
        <v>341310.59889002889</v>
      </c>
      <c r="D341" s="5">
        <f t="shared" si="35"/>
        <v>1000</v>
      </c>
      <c r="E341" s="4">
        <f t="shared" si="34"/>
        <v>340310.59889002889</v>
      </c>
      <c r="F341" s="5">
        <f>IF(C341=0,0,IF(I340+G341&lt;=Summary!$C$20,'Loan Sch - With Offset'!I340+G341,Summary!$C$20))</f>
        <v>628.21560806781815</v>
      </c>
      <c r="G341" s="4">
        <f>IF(E341&lt;=0,0,E341*Summary!$B$7/Summary!$B$10)</f>
        <v>261.12294030215674</v>
      </c>
      <c r="H341" s="5">
        <f t="shared" si="37"/>
        <v>367.09266776566142</v>
      </c>
      <c r="I341" s="5">
        <f t="shared" si="38"/>
        <v>340943.50622226321</v>
      </c>
    </row>
    <row r="342" spans="1:9" x14ac:dyDescent="0.25">
      <c r="A342">
        <v>338</v>
      </c>
      <c r="B342">
        <f t="shared" si="33"/>
        <v>338</v>
      </c>
      <c r="C342" s="5">
        <f t="shared" si="36"/>
        <v>340943.50622226321</v>
      </c>
      <c r="D342" s="5">
        <f t="shared" si="35"/>
        <v>1000</v>
      </c>
      <c r="E342" s="4">
        <f t="shared" si="34"/>
        <v>339943.50622226321</v>
      </c>
      <c r="F342" s="5">
        <f>IF(C342=0,0,IF(I341+G342&lt;=Summary!$C$20,'Loan Sch - With Offset'!I341+G342,Summary!$C$20))</f>
        <v>628.21560806781815</v>
      </c>
      <c r="G342" s="4">
        <f>IF(E342&lt;=0,0,E342*Summary!$B$7/Summary!$B$10)</f>
        <v>260.84126727439042</v>
      </c>
      <c r="H342" s="5">
        <f t="shared" si="37"/>
        <v>367.37434079342773</v>
      </c>
      <c r="I342" s="5">
        <f t="shared" si="38"/>
        <v>340576.1318814698</v>
      </c>
    </row>
    <row r="343" spans="1:9" x14ac:dyDescent="0.25">
      <c r="A343">
        <v>339</v>
      </c>
      <c r="B343">
        <f t="shared" si="33"/>
        <v>339</v>
      </c>
      <c r="C343" s="5">
        <f t="shared" si="36"/>
        <v>340576.1318814698</v>
      </c>
      <c r="D343" s="5">
        <f t="shared" si="35"/>
        <v>1000</v>
      </c>
      <c r="E343" s="4">
        <f t="shared" si="34"/>
        <v>339576.1318814698</v>
      </c>
      <c r="F343" s="5">
        <f>IF(C343=0,0,IF(I342+G343&lt;=Summary!$C$20,'Loan Sch - With Offset'!I342+G343,Summary!$C$20))</f>
        <v>628.21560806781815</v>
      </c>
      <c r="G343" s="4">
        <f>IF(E343&lt;=0,0,E343*Summary!$B$7/Summary!$B$10)</f>
        <v>260.55937811674318</v>
      </c>
      <c r="H343" s="5">
        <f t="shared" si="37"/>
        <v>367.65622995107498</v>
      </c>
      <c r="I343" s="5">
        <f t="shared" si="38"/>
        <v>340208.47565151873</v>
      </c>
    </row>
    <row r="344" spans="1:9" x14ac:dyDescent="0.25">
      <c r="A344">
        <v>340</v>
      </c>
      <c r="B344">
        <f t="shared" si="33"/>
        <v>340</v>
      </c>
      <c r="C344" s="5">
        <f t="shared" si="36"/>
        <v>340208.47565151873</v>
      </c>
      <c r="D344" s="5">
        <f t="shared" si="35"/>
        <v>1000</v>
      </c>
      <c r="E344" s="4">
        <f t="shared" si="34"/>
        <v>339208.47565151873</v>
      </c>
      <c r="F344" s="5">
        <f>IF(C344=0,0,IF(I343+G344&lt;=Summary!$C$20,'Loan Sch - With Offset'!I343+G344,Summary!$C$20))</f>
        <v>628.21560806781815</v>
      </c>
      <c r="G344" s="4">
        <f>IF(E344&lt;=0,0,E344*Summary!$B$7/Summary!$B$10)</f>
        <v>260.27727266337683</v>
      </c>
      <c r="H344" s="5">
        <f t="shared" si="37"/>
        <v>367.93833540444132</v>
      </c>
      <c r="I344" s="5">
        <f t="shared" si="38"/>
        <v>339840.53731611429</v>
      </c>
    </row>
    <row r="345" spans="1:9" x14ac:dyDescent="0.25">
      <c r="A345">
        <v>341</v>
      </c>
      <c r="B345">
        <f t="shared" si="33"/>
        <v>341</v>
      </c>
      <c r="C345" s="5">
        <f t="shared" si="36"/>
        <v>339840.53731611429</v>
      </c>
      <c r="D345" s="5">
        <f t="shared" si="35"/>
        <v>1000</v>
      </c>
      <c r="E345" s="4">
        <f t="shared" si="34"/>
        <v>338840.53731611429</v>
      </c>
      <c r="F345" s="5">
        <f>IF(C345=0,0,IF(I344+G345&lt;=Summary!$C$20,'Loan Sch - With Offset'!I344+G345,Summary!$C$20))</f>
        <v>628.21560806781815</v>
      </c>
      <c r="G345" s="4">
        <f>IF(E345&lt;=0,0,E345*Summary!$B$7/Summary!$B$10)</f>
        <v>259.99495074832618</v>
      </c>
      <c r="H345" s="5">
        <f t="shared" si="37"/>
        <v>368.22065731949198</v>
      </c>
      <c r="I345" s="5">
        <f t="shared" si="38"/>
        <v>339472.31665879482</v>
      </c>
    </row>
    <row r="346" spans="1:9" x14ac:dyDescent="0.25">
      <c r="A346">
        <v>342</v>
      </c>
      <c r="B346">
        <f t="shared" si="33"/>
        <v>342</v>
      </c>
      <c r="C346" s="5">
        <f t="shared" si="36"/>
        <v>339472.31665879482</v>
      </c>
      <c r="D346" s="5">
        <f t="shared" si="35"/>
        <v>1000</v>
      </c>
      <c r="E346" s="4">
        <f t="shared" si="34"/>
        <v>338472.31665879482</v>
      </c>
      <c r="F346" s="5">
        <f>IF(C346=0,0,IF(I345+G346&lt;=Summary!$C$20,'Loan Sch - With Offset'!I345+G346,Summary!$C$20))</f>
        <v>628.21560806781815</v>
      </c>
      <c r="G346" s="4">
        <f>IF(E346&lt;=0,0,E346*Summary!$B$7/Summary!$B$10)</f>
        <v>259.71241220549831</v>
      </c>
      <c r="H346" s="5">
        <f t="shared" si="37"/>
        <v>368.50319586231984</v>
      </c>
      <c r="I346" s="5">
        <f t="shared" si="38"/>
        <v>339103.81346293248</v>
      </c>
    </row>
    <row r="347" spans="1:9" x14ac:dyDescent="0.25">
      <c r="A347">
        <v>343</v>
      </c>
      <c r="B347">
        <f t="shared" si="33"/>
        <v>343</v>
      </c>
      <c r="C347" s="5">
        <f t="shared" si="36"/>
        <v>339103.81346293248</v>
      </c>
      <c r="D347" s="5">
        <f t="shared" si="35"/>
        <v>1000</v>
      </c>
      <c r="E347" s="4">
        <f t="shared" si="34"/>
        <v>338103.81346293248</v>
      </c>
      <c r="F347" s="5">
        <f>IF(C347=0,0,IF(I346+G347&lt;=Summary!$C$20,'Loan Sch - With Offset'!I346+G347,Summary!$C$20))</f>
        <v>628.21560806781815</v>
      </c>
      <c r="G347" s="4">
        <f>IF(E347&lt;=0,0,E347*Summary!$B$7/Summary!$B$10)</f>
        <v>259.42965686867319</v>
      </c>
      <c r="H347" s="5">
        <f t="shared" si="37"/>
        <v>368.78595119914496</v>
      </c>
      <c r="I347" s="5">
        <f t="shared" si="38"/>
        <v>338735.02751173335</v>
      </c>
    </row>
    <row r="348" spans="1:9" x14ac:dyDescent="0.25">
      <c r="A348">
        <v>344</v>
      </c>
      <c r="B348">
        <f t="shared" si="33"/>
        <v>344</v>
      </c>
      <c r="C348" s="5">
        <f t="shared" si="36"/>
        <v>338735.02751173335</v>
      </c>
      <c r="D348" s="5">
        <f t="shared" si="35"/>
        <v>1000</v>
      </c>
      <c r="E348" s="4">
        <f t="shared" si="34"/>
        <v>337735.02751173335</v>
      </c>
      <c r="F348" s="5">
        <f>IF(C348=0,0,IF(I347+G348&lt;=Summary!$C$20,'Loan Sch - With Offset'!I347+G348,Summary!$C$20))</f>
        <v>628.21560806781815</v>
      </c>
      <c r="G348" s="4">
        <f>IF(E348&lt;=0,0,E348*Summary!$B$7/Summary!$B$10)</f>
        <v>259.14668457150304</v>
      </c>
      <c r="H348" s="5">
        <f t="shared" si="37"/>
        <v>369.06892349631511</v>
      </c>
      <c r="I348" s="5">
        <f t="shared" si="38"/>
        <v>338365.95858823706</v>
      </c>
    </row>
    <row r="349" spans="1:9" x14ac:dyDescent="0.25">
      <c r="A349">
        <v>345</v>
      </c>
      <c r="B349">
        <f t="shared" si="33"/>
        <v>345</v>
      </c>
      <c r="C349" s="5">
        <f t="shared" si="36"/>
        <v>338365.95858823706</v>
      </c>
      <c r="D349" s="5">
        <f t="shared" si="35"/>
        <v>1000</v>
      </c>
      <c r="E349" s="4">
        <f t="shared" si="34"/>
        <v>337365.95858823706</v>
      </c>
      <c r="F349" s="5">
        <f>IF(C349=0,0,IF(I348+G349&lt;=Summary!$C$20,'Loan Sch - With Offset'!I348+G349,Summary!$C$20))</f>
        <v>628.21560806781815</v>
      </c>
      <c r="G349" s="4">
        <f>IF(E349&lt;=0,0,E349*Summary!$B$7/Summary!$B$10)</f>
        <v>258.86349514751265</v>
      </c>
      <c r="H349" s="5">
        <f t="shared" si="37"/>
        <v>369.3521129203055</v>
      </c>
      <c r="I349" s="5">
        <f t="shared" si="38"/>
        <v>337996.60647531674</v>
      </c>
    </row>
    <row r="350" spans="1:9" x14ac:dyDescent="0.25">
      <c r="A350">
        <v>346</v>
      </c>
      <c r="B350">
        <f t="shared" si="33"/>
        <v>346</v>
      </c>
      <c r="C350" s="5">
        <f t="shared" si="36"/>
        <v>337996.60647531674</v>
      </c>
      <c r="D350" s="5">
        <f t="shared" si="35"/>
        <v>1000</v>
      </c>
      <c r="E350" s="4">
        <f t="shared" si="34"/>
        <v>336996.60647531674</v>
      </c>
      <c r="F350" s="5">
        <f>IF(C350=0,0,IF(I349+G350&lt;=Summary!$C$20,'Loan Sch - With Offset'!I349+G350,Summary!$C$20))</f>
        <v>628.21560806781815</v>
      </c>
      <c r="G350" s="4">
        <f>IF(E350&lt;=0,0,E350*Summary!$B$7/Summary!$B$10)</f>
        <v>258.58008843009878</v>
      </c>
      <c r="H350" s="5">
        <f t="shared" si="37"/>
        <v>369.63551963771937</v>
      </c>
      <c r="I350" s="5">
        <f t="shared" si="38"/>
        <v>337626.97095567902</v>
      </c>
    </row>
    <row r="351" spans="1:9" x14ac:dyDescent="0.25">
      <c r="A351">
        <v>347</v>
      </c>
      <c r="B351">
        <f t="shared" si="33"/>
        <v>347</v>
      </c>
      <c r="C351" s="5">
        <f t="shared" si="36"/>
        <v>337626.97095567902</v>
      </c>
      <c r="D351" s="5">
        <f t="shared" si="35"/>
        <v>1000</v>
      </c>
      <c r="E351" s="4">
        <f t="shared" si="34"/>
        <v>336626.97095567902</v>
      </c>
      <c r="F351" s="5">
        <f>IF(C351=0,0,IF(I350+G351&lt;=Summary!$C$20,'Loan Sch - With Offset'!I350+G351,Summary!$C$20))</f>
        <v>628.21560806781815</v>
      </c>
      <c r="G351" s="4">
        <f>IF(E351&lt;=0,0,E351*Summary!$B$7/Summary!$B$10)</f>
        <v>258.29646425253065</v>
      </c>
      <c r="H351" s="5">
        <f t="shared" si="37"/>
        <v>369.9191438152875</v>
      </c>
      <c r="I351" s="5">
        <f t="shared" si="38"/>
        <v>337257.05181186373</v>
      </c>
    </row>
    <row r="352" spans="1:9" x14ac:dyDescent="0.25">
      <c r="A352">
        <v>348</v>
      </c>
      <c r="B352">
        <f t="shared" si="33"/>
        <v>348</v>
      </c>
      <c r="C352" s="5">
        <f t="shared" si="36"/>
        <v>337257.05181186373</v>
      </c>
      <c r="D352" s="5">
        <f t="shared" si="35"/>
        <v>1000</v>
      </c>
      <c r="E352" s="4">
        <f t="shared" si="34"/>
        <v>336257.05181186373</v>
      </c>
      <c r="F352" s="5">
        <f>IF(C352=0,0,IF(I351+G352&lt;=Summary!$C$20,'Loan Sch - With Offset'!I351+G352,Summary!$C$20))</f>
        <v>628.21560806781815</v>
      </c>
      <c r="G352" s="4">
        <f>IF(E352&lt;=0,0,E352*Summary!$B$7/Summary!$B$10)</f>
        <v>258.0126224479493</v>
      </c>
      <c r="H352" s="5">
        <f t="shared" si="37"/>
        <v>370.20298561986885</v>
      </c>
      <c r="I352" s="5">
        <f t="shared" si="38"/>
        <v>336886.84882624383</v>
      </c>
    </row>
    <row r="353" spans="1:9" x14ac:dyDescent="0.25">
      <c r="A353">
        <v>349</v>
      </c>
      <c r="B353">
        <f t="shared" si="33"/>
        <v>349</v>
      </c>
      <c r="C353" s="5">
        <f t="shared" si="36"/>
        <v>336886.84882624383</v>
      </c>
      <c r="D353" s="5">
        <f t="shared" si="35"/>
        <v>1000</v>
      </c>
      <c r="E353" s="4">
        <f t="shared" si="34"/>
        <v>335886.84882624383</v>
      </c>
      <c r="F353" s="5">
        <f>IF(C353=0,0,IF(I352+G353&lt;=Summary!$C$20,'Loan Sch - With Offset'!I352+G353,Summary!$C$20))</f>
        <v>628.21560806781815</v>
      </c>
      <c r="G353" s="4">
        <f>IF(E353&lt;=0,0,E353*Summary!$B$7/Summary!$B$10)</f>
        <v>257.72856284936785</v>
      </c>
      <c r="H353" s="5">
        <f t="shared" si="37"/>
        <v>370.48704521845031</v>
      </c>
      <c r="I353" s="5">
        <f t="shared" si="38"/>
        <v>336516.36178102536</v>
      </c>
    </row>
    <row r="354" spans="1:9" x14ac:dyDescent="0.25">
      <c r="A354">
        <v>350</v>
      </c>
      <c r="B354">
        <f t="shared" si="33"/>
        <v>350</v>
      </c>
      <c r="C354" s="5">
        <f t="shared" si="36"/>
        <v>336516.36178102536</v>
      </c>
      <c r="D354" s="5">
        <f t="shared" si="35"/>
        <v>1000</v>
      </c>
      <c r="E354" s="4">
        <f t="shared" si="34"/>
        <v>335516.36178102536</v>
      </c>
      <c r="F354" s="5">
        <f>IF(C354=0,0,IF(I353+G354&lt;=Summary!$C$20,'Loan Sch - With Offset'!I353+G354,Summary!$C$20))</f>
        <v>628.21560806781815</v>
      </c>
      <c r="G354" s="4">
        <f>IF(E354&lt;=0,0,E354*Summary!$B$7/Summary!$B$10)</f>
        <v>257.44428528967137</v>
      </c>
      <c r="H354" s="5">
        <f t="shared" si="37"/>
        <v>370.77132277814678</v>
      </c>
      <c r="I354" s="5">
        <f t="shared" si="38"/>
        <v>336145.59045824723</v>
      </c>
    </row>
    <row r="355" spans="1:9" x14ac:dyDescent="0.25">
      <c r="A355">
        <v>351</v>
      </c>
      <c r="B355">
        <f t="shared" si="33"/>
        <v>351</v>
      </c>
      <c r="C355" s="5">
        <f t="shared" si="36"/>
        <v>336145.59045824723</v>
      </c>
      <c r="D355" s="5">
        <f t="shared" si="35"/>
        <v>1000</v>
      </c>
      <c r="E355" s="4">
        <f t="shared" si="34"/>
        <v>335145.59045824723</v>
      </c>
      <c r="F355" s="5">
        <f>IF(C355=0,0,IF(I354+G355&lt;=Summary!$C$20,'Loan Sch - With Offset'!I354+G355,Summary!$C$20))</f>
        <v>628.21560806781815</v>
      </c>
      <c r="G355" s="4">
        <f>IF(E355&lt;=0,0,E355*Summary!$B$7/Summary!$B$10)</f>
        <v>257.15978960161658</v>
      </c>
      <c r="H355" s="5">
        <f t="shared" si="37"/>
        <v>371.05581846620157</v>
      </c>
      <c r="I355" s="5">
        <f t="shared" si="38"/>
        <v>335774.53463978105</v>
      </c>
    </row>
    <row r="356" spans="1:9" x14ac:dyDescent="0.25">
      <c r="A356">
        <v>352</v>
      </c>
      <c r="B356">
        <f t="shared" si="33"/>
        <v>352</v>
      </c>
      <c r="C356" s="5">
        <f t="shared" si="36"/>
        <v>335774.53463978105</v>
      </c>
      <c r="D356" s="5">
        <f t="shared" si="35"/>
        <v>1000</v>
      </c>
      <c r="E356" s="4">
        <f t="shared" si="34"/>
        <v>334774.53463978105</v>
      </c>
      <c r="F356" s="5">
        <f>IF(C356=0,0,IF(I355+G356&lt;=Summary!$C$20,'Loan Sch - With Offset'!I355+G356,Summary!$C$20))</f>
        <v>628.21560806781815</v>
      </c>
      <c r="G356" s="4">
        <f>IF(E356&lt;=0,0,E356*Summary!$B$7/Summary!$B$10)</f>
        <v>256.87507561783201</v>
      </c>
      <c r="H356" s="5">
        <f t="shared" si="37"/>
        <v>371.34053244998614</v>
      </c>
      <c r="I356" s="5">
        <f t="shared" si="38"/>
        <v>335403.19410733104</v>
      </c>
    </row>
    <row r="357" spans="1:9" x14ac:dyDescent="0.25">
      <c r="A357">
        <v>353</v>
      </c>
      <c r="B357">
        <f t="shared" si="33"/>
        <v>353</v>
      </c>
      <c r="C357" s="5">
        <f t="shared" si="36"/>
        <v>335403.19410733104</v>
      </c>
      <c r="D357" s="5">
        <f t="shared" si="35"/>
        <v>1000</v>
      </c>
      <c r="E357" s="4">
        <f t="shared" si="34"/>
        <v>334403.19410733104</v>
      </c>
      <c r="F357" s="5">
        <f>IF(C357=0,0,IF(I356+G357&lt;=Summary!$C$20,'Loan Sch - With Offset'!I356+G357,Summary!$C$20))</f>
        <v>628.21560806781815</v>
      </c>
      <c r="G357" s="4">
        <f>IF(E357&lt;=0,0,E357*Summary!$B$7/Summary!$B$10)</f>
        <v>256.59014317081744</v>
      </c>
      <c r="H357" s="5">
        <f t="shared" si="37"/>
        <v>371.62546489700071</v>
      </c>
      <c r="I357" s="5">
        <f t="shared" si="38"/>
        <v>335031.56864243402</v>
      </c>
    </row>
    <row r="358" spans="1:9" x14ac:dyDescent="0.25">
      <c r="A358">
        <v>354</v>
      </c>
      <c r="B358">
        <f t="shared" si="33"/>
        <v>354</v>
      </c>
      <c r="C358" s="5">
        <f t="shared" si="36"/>
        <v>335031.56864243402</v>
      </c>
      <c r="D358" s="5">
        <f t="shared" si="35"/>
        <v>1000</v>
      </c>
      <c r="E358" s="4">
        <f t="shared" si="34"/>
        <v>334031.56864243402</v>
      </c>
      <c r="F358" s="5">
        <f>IF(C358=0,0,IF(I357+G358&lt;=Summary!$C$20,'Loan Sch - With Offset'!I357+G358,Summary!$C$20))</f>
        <v>628.21560806781815</v>
      </c>
      <c r="G358" s="4">
        <f>IF(E358&lt;=0,0,E358*Summary!$B$7/Summary!$B$10)</f>
        <v>256.30499209294453</v>
      </c>
      <c r="H358" s="5">
        <f t="shared" si="37"/>
        <v>371.91061597487362</v>
      </c>
      <c r="I358" s="5">
        <f t="shared" si="38"/>
        <v>334659.65802645916</v>
      </c>
    </row>
    <row r="359" spans="1:9" x14ac:dyDescent="0.25">
      <c r="A359">
        <v>355</v>
      </c>
      <c r="B359">
        <f t="shared" si="33"/>
        <v>355</v>
      </c>
      <c r="C359" s="5">
        <f t="shared" si="36"/>
        <v>334659.65802645916</v>
      </c>
      <c r="D359" s="5">
        <f t="shared" si="35"/>
        <v>1000</v>
      </c>
      <c r="E359" s="4">
        <f t="shared" si="34"/>
        <v>333659.65802645916</v>
      </c>
      <c r="F359" s="5">
        <f>IF(C359=0,0,IF(I358+G359&lt;=Summary!$C$20,'Loan Sch - With Offset'!I358+G359,Summary!$C$20))</f>
        <v>628.21560806781815</v>
      </c>
      <c r="G359" s="4">
        <f>IF(E359&lt;=0,0,E359*Summary!$B$7/Summary!$B$10)</f>
        <v>256.01962221645613</v>
      </c>
      <c r="H359" s="5">
        <f t="shared" si="37"/>
        <v>372.19598585136202</v>
      </c>
      <c r="I359" s="5">
        <f t="shared" si="38"/>
        <v>334287.46204060782</v>
      </c>
    </row>
    <row r="360" spans="1:9" x14ac:dyDescent="0.25">
      <c r="A360">
        <v>356</v>
      </c>
      <c r="B360">
        <f t="shared" si="33"/>
        <v>356</v>
      </c>
      <c r="C360" s="5">
        <f t="shared" si="36"/>
        <v>334287.46204060782</v>
      </c>
      <c r="D360" s="5">
        <f t="shared" si="35"/>
        <v>1000</v>
      </c>
      <c r="E360" s="4">
        <f t="shared" si="34"/>
        <v>333287.46204060782</v>
      </c>
      <c r="F360" s="5">
        <f>IF(C360=0,0,IF(I359+G360&lt;=Summary!$C$20,'Loan Sch - With Offset'!I359+G360,Summary!$C$20))</f>
        <v>628.21560806781815</v>
      </c>
      <c r="G360" s="4">
        <f>IF(E360&lt;=0,0,E360*Summary!$B$7/Summary!$B$10)</f>
        <v>255.73403337346639</v>
      </c>
      <c r="H360" s="5">
        <f t="shared" si="37"/>
        <v>372.48157469435176</v>
      </c>
      <c r="I360" s="5">
        <f t="shared" si="38"/>
        <v>333914.98046591348</v>
      </c>
    </row>
    <row r="361" spans="1:9" x14ac:dyDescent="0.25">
      <c r="A361">
        <v>357</v>
      </c>
      <c r="B361">
        <f t="shared" si="33"/>
        <v>357</v>
      </c>
      <c r="C361" s="5">
        <f t="shared" si="36"/>
        <v>333914.98046591348</v>
      </c>
      <c r="D361" s="5">
        <f t="shared" si="35"/>
        <v>1000</v>
      </c>
      <c r="E361" s="4">
        <f t="shared" si="34"/>
        <v>332914.98046591348</v>
      </c>
      <c r="F361" s="5">
        <f>IF(C361=0,0,IF(I360+G361&lt;=Summary!$C$20,'Loan Sch - With Offset'!I360+G361,Summary!$C$20))</f>
        <v>628.21560806781815</v>
      </c>
      <c r="G361" s="4">
        <f>IF(E361&lt;=0,0,E361*Summary!$B$7/Summary!$B$10)</f>
        <v>255.44822539596055</v>
      </c>
      <c r="H361" s="5">
        <f t="shared" si="37"/>
        <v>372.7673826718576</v>
      </c>
      <c r="I361" s="5">
        <f t="shared" si="38"/>
        <v>333542.2130832416</v>
      </c>
    </row>
    <row r="362" spans="1:9" x14ac:dyDescent="0.25">
      <c r="A362">
        <v>358</v>
      </c>
      <c r="B362">
        <f t="shared" si="33"/>
        <v>358</v>
      </c>
      <c r="C362" s="5">
        <f t="shared" si="36"/>
        <v>333542.2130832416</v>
      </c>
      <c r="D362" s="5">
        <f t="shared" si="35"/>
        <v>1000</v>
      </c>
      <c r="E362" s="4">
        <f t="shared" si="34"/>
        <v>332542.2130832416</v>
      </c>
      <c r="F362" s="5">
        <f>IF(C362=0,0,IF(I361+G362&lt;=Summary!$C$20,'Loan Sch - With Offset'!I361+G362,Summary!$C$20))</f>
        <v>628.21560806781815</v>
      </c>
      <c r="G362" s="4">
        <f>IF(E362&lt;=0,0,E362*Summary!$B$7/Summary!$B$10)</f>
        <v>255.16219811579501</v>
      </c>
      <c r="H362" s="5">
        <f t="shared" si="37"/>
        <v>373.05340995202312</v>
      </c>
      <c r="I362" s="5">
        <f t="shared" si="38"/>
        <v>333169.15967328957</v>
      </c>
    </row>
    <row r="363" spans="1:9" x14ac:dyDescent="0.25">
      <c r="A363">
        <v>359</v>
      </c>
      <c r="B363">
        <f t="shared" si="33"/>
        <v>359</v>
      </c>
      <c r="C363" s="5">
        <f t="shared" si="36"/>
        <v>333169.15967328957</v>
      </c>
      <c r="D363" s="5">
        <f t="shared" si="35"/>
        <v>1000</v>
      </c>
      <c r="E363" s="4">
        <f t="shared" si="34"/>
        <v>332169.15967328957</v>
      </c>
      <c r="F363" s="5">
        <f>IF(C363=0,0,IF(I362+G363&lt;=Summary!$C$20,'Loan Sch - With Offset'!I362+G363,Summary!$C$20))</f>
        <v>628.21560806781815</v>
      </c>
      <c r="G363" s="4">
        <f>IF(E363&lt;=0,0,E363*Summary!$B$7/Summary!$B$10)</f>
        <v>254.87595136469719</v>
      </c>
      <c r="H363" s="5">
        <f t="shared" si="37"/>
        <v>373.33965670312097</v>
      </c>
      <c r="I363" s="5">
        <f t="shared" si="38"/>
        <v>332795.82001658645</v>
      </c>
    </row>
    <row r="364" spans="1:9" x14ac:dyDescent="0.25">
      <c r="A364">
        <v>360</v>
      </c>
      <c r="B364">
        <f t="shared" si="33"/>
        <v>360</v>
      </c>
      <c r="C364" s="5">
        <f t="shared" si="36"/>
        <v>332795.82001658645</v>
      </c>
      <c r="D364" s="5">
        <f t="shared" si="35"/>
        <v>1000</v>
      </c>
      <c r="E364" s="4">
        <f t="shared" si="34"/>
        <v>331795.82001658645</v>
      </c>
      <c r="F364" s="5">
        <f>IF(C364=0,0,IF(I363+G364&lt;=Summary!$C$20,'Loan Sch - With Offset'!I363+G364,Summary!$C$20))</f>
        <v>628.21560806781815</v>
      </c>
      <c r="G364" s="4">
        <f>IF(E364&lt;=0,0,E364*Summary!$B$7/Summary!$B$10)</f>
        <v>254.58948497426536</v>
      </c>
      <c r="H364" s="5">
        <f t="shared" si="37"/>
        <v>373.62612309355279</v>
      </c>
      <c r="I364" s="5">
        <f t="shared" si="38"/>
        <v>332422.19389349292</v>
      </c>
    </row>
    <row r="365" spans="1:9" x14ac:dyDescent="0.25">
      <c r="A365">
        <v>361</v>
      </c>
      <c r="B365">
        <f t="shared" si="33"/>
        <v>361</v>
      </c>
      <c r="C365" s="5">
        <f t="shared" si="36"/>
        <v>332422.19389349292</v>
      </c>
      <c r="D365" s="5">
        <f t="shared" si="35"/>
        <v>1000</v>
      </c>
      <c r="E365" s="4">
        <f t="shared" si="34"/>
        <v>331422.19389349292</v>
      </c>
      <c r="F365" s="5">
        <f>IF(C365=0,0,IF(I364+G365&lt;=Summary!$C$20,'Loan Sch - With Offset'!I364+G365,Summary!$C$20))</f>
        <v>628.21560806781815</v>
      </c>
      <c r="G365" s="4">
        <f>IF(E365&lt;=0,0,E365*Summary!$B$7/Summary!$B$10)</f>
        <v>254.3027987759686</v>
      </c>
      <c r="H365" s="5">
        <f t="shared" si="37"/>
        <v>373.91280929184956</v>
      </c>
      <c r="I365" s="5">
        <f t="shared" si="38"/>
        <v>332048.28108420107</v>
      </c>
    </row>
    <row r="366" spans="1:9" x14ac:dyDescent="0.25">
      <c r="A366">
        <v>362</v>
      </c>
      <c r="B366">
        <f t="shared" si="33"/>
        <v>362</v>
      </c>
      <c r="C366" s="5">
        <f t="shared" si="36"/>
        <v>332048.28108420107</v>
      </c>
      <c r="D366" s="5">
        <f t="shared" si="35"/>
        <v>1000</v>
      </c>
      <c r="E366" s="4">
        <f t="shared" si="34"/>
        <v>331048.28108420107</v>
      </c>
      <c r="F366" s="5">
        <f>IF(C366=0,0,IF(I365+G366&lt;=Summary!$C$20,'Loan Sch - With Offset'!I365+G366,Summary!$C$20))</f>
        <v>628.21560806781815</v>
      </c>
      <c r="G366" s="4">
        <f>IF(E366&lt;=0,0,E366*Summary!$B$7/Summary!$B$10)</f>
        <v>254.01589260114659</v>
      </c>
      <c r="H366" s="5">
        <f t="shared" si="37"/>
        <v>374.19971546667159</v>
      </c>
      <c r="I366" s="5">
        <f t="shared" si="38"/>
        <v>331674.08136873442</v>
      </c>
    </row>
    <row r="367" spans="1:9" x14ac:dyDescent="0.25">
      <c r="A367">
        <v>363</v>
      </c>
      <c r="B367">
        <f t="shared" si="33"/>
        <v>363</v>
      </c>
      <c r="C367" s="5">
        <f t="shared" si="36"/>
        <v>331674.08136873442</v>
      </c>
      <c r="D367" s="5">
        <f t="shared" si="35"/>
        <v>1000</v>
      </c>
      <c r="E367" s="4">
        <f t="shared" si="34"/>
        <v>330674.08136873442</v>
      </c>
      <c r="F367" s="5">
        <f>IF(C367=0,0,IF(I366+G367&lt;=Summary!$C$20,'Loan Sch - With Offset'!I366+G367,Summary!$C$20))</f>
        <v>628.21560806781815</v>
      </c>
      <c r="G367" s="4">
        <f>IF(E367&lt;=0,0,E367*Summary!$B$7/Summary!$B$10)</f>
        <v>253.72876628100965</v>
      </c>
      <c r="H367" s="5">
        <f t="shared" si="37"/>
        <v>374.4868417868085</v>
      </c>
      <c r="I367" s="5">
        <f t="shared" si="38"/>
        <v>331299.59452694759</v>
      </c>
    </row>
    <row r="368" spans="1:9" x14ac:dyDescent="0.25">
      <c r="A368">
        <v>364</v>
      </c>
      <c r="B368">
        <f t="shared" si="33"/>
        <v>364</v>
      </c>
      <c r="C368" s="5">
        <f t="shared" si="36"/>
        <v>331299.59452694759</v>
      </c>
      <c r="D368" s="5">
        <f t="shared" si="35"/>
        <v>1000</v>
      </c>
      <c r="E368" s="4">
        <f t="shared" si="34"/>
        <v>330299.59452694759</v>
      </c>
      <c r="F368" s="5">
        <f>IF(C368=0,0,IF(I367+G368&lt;=Summary!$C$20,'Loan Sch - With Offset'!I367+G368,Summary!$C$20))</f>
        <v>628.21560806781815</v>
      </c>
      <c r="G368" s="4">
        <f>IF(E368&lt;=0,0,E368*Summary!$B$7/Summary!$B$10)</f>
        <v>253.44141964663862</v>
      </c>
      <c r="H368" s="5">
        <f t="shared" si="37"/>
        <v>374.77418842117953</v>
      </c>
      <c r="I368" s="5">
        <f t="shared" si="38"/>
        <v>330924.82033852639</v>
      </c>
    </row>
    <row r="369" spans="1:9" x14ac:dyDescent="0.25">
      <c r="A369">
        <v>365</v>
      </c>
      <c r="B369">
        <f t="shared" si="33"/>
        <v>365</v>
      </c>
      <c r="C369" s="5">
        <f t="shared" si="36"/>
        <v>330924.82033852639</v>
      </c>
      <c r="D369" s="5">
        <f t="shared" si="35"/>
        <v>1000</v>
      </c>
      <c r="E369" s="4">
        <f t="shared" si="34"/>
        <v>329924.82033852639</v>
      </c>
      <c r="F369" s="5">
        <f>IF(C369=0,0,IF(I368+G369&lt;=Summary!$C$20,'Loan Sch - With Offset'!I368+G369,Summary!$C$20))</f>
        <v>628.21560806781815</v>
      </c>
      <c r="G369" s="4">
        <f>IF(E369&lt;=0,0,E369*Summary!$B$7/Summary!$B$10)</f>
        <v>253.15385252898466</v>
      </c>
      <c r="H369" s="5">
        <f t="shared" si="37"/>
        <v>375.06175553883349</v>
      </c>
      <c r="I369" s="5">
        <f t="shared" si="38"/>
        <v>330549.75858298753</v>
      </c>
    </row>
    <row r="370" spans="1:9" x14ac:dyDescent="0.25">
      <c r="A370">
        <v>366</v>
      </c>
      <c r="B370">
        <f t="shared" si="33"/>
        <v>366</v>
      </c>
      <c r="C370" s="5">
        <f t="shared" si="36"/>
        <v>330549.75858298753</v>
      </c>
      <c r="D370" s="5">
        <f t="shared" si="35"/>
        <v>1000</v>
      </c>
      <c r="E370" s="4">
        <f t="shared" si="34"/>
        <v>329549.75858298753</v>
      </c>
      <c r="F370" s="5">
        <f>IF(C370=0,0,IF(I369+G370&lt;=Summary!$C$20,'Loan Sch - With Offset'!I369+G370,Summary!$C$20))</f>
        <v>628.21560806781815</v>
      </c>
      <c r="G370" s="4">
        <f>IF(E370&lt;=0,0,E370*Summary!$B$7/Summary!$B$10)</f>
        <v>252.86606475886927</v>
      </c>
      <c r="H370" s="5">
        <f t="shared" si="37"/>
        <v>375.34954330894891</v>
      </c>
      <c r="I370" s="5">
        <f t="shared" si="38"/>
        <v>330174.40903967858</v>
      </c>
    </row>
    <row r="371" spans="1:9" x14ac:dyDescent="0.25">
      <c r="A371">
        <v>367</v>
      </c>
      <c r="B371">
        <f t="shared" si="33"/>
        <v>367</v>
      </c>
      <c r="C371" s="5">
        <f t="shared" si="36"/>
        <v>330174.40903967858</v>
      </c>
      <c r="D371" s="5">
        <f t="shared" si="35"/>
        <v>1000</v>
      </c>
      <c r="E371" s="4">
        <f t="shared" si="34"/>
        <v>329174.40903967858</v>
      </c>
      <c r="F371" s="5">
        <f>IF(C371=0,0,IF(I370+G371&lt;=Summary!$C$20,'Loan Sch - With Offset'!I370+G371,Summary!$C$20))</f>
        <v>628.21560806781815</v>
      </c>
      <c r="G371" s="4">
        <f>IF(E371&lt;=0,0,E371*Summary!$B$7/Summary!$B$10)</f>
        <v>252.57805616698411</v>
      </c>
      <c r="H371" s="5">
        <f t="shared" si="37"/>
        <v>375.63755190083407</v>
      </c>
      <c r="I371" s="5">
        <f t="shared" si="38"/>
        <v>329798.77148777776</v>
      </c>
    </row>
    <row r="372" spans="1:9" x14ac:dyDescent="0.25">
      <c r="A372">
        <v>368</v>
      </c>
      <c r="B372">
        <f t="shared" si="33"/>
        <v>368</v>
      </c>
      <c r="C372" s="5">
        <f t="shared" si="36"/>
        <v>329798.77148777776</v>
      </c>
      <c r="D372" s="5">
        <f t="shared" si="35"/>
        <v>1000</v>
      </c>
      <c r="E372" s="4">
        <f t="shared" si="34"/>
        <v>328798.77148777776</v>
      </c>
      <c r="F372" s="5">
        <f>IF(C372=0,0,IF(I371+G372&lt;=Summary!$C$20,'Loan Sch - With Offset'!I371+G372,Summary!$C$20))</f>
        <v>628.21560806781815</v>
      </c>
      <c r="G372" s="4">
        <f>IF(E372&lt;=0,0,E372*Summary!$B$7/Summary!$B$10)</f>
        <v>252.28982658389103</v>
      </c>
      <c r="H372" s="5">
        <f t="shared" si="37"/>
        <v>375.92578148392715</v>
      </c>
      <c r="I372" s="5">
        <f t="shared" si="38"/>
        <v>329422.84570629383</v>
      </c>
    </row>
    <row r="373" spans="1:9" x14ac:dyDescent="0.25">
      <c r="A373">
        <v>369</v>
      </c>
      <c r="B373">
        <f t="shared" si="33"/>
        <v>369</v>
      </c>
      <c r="C373" s="5">
        <f t="shared" si="36"/>
        <v>329422.84570629383</v>
      </c>
      <c r="D373" s="5">
        <f t="shared" si="35"/>
        <v>1000</v>
      </c>
      <c r="E373" s="4">
        <f t="shared" si="34"/>
        <v>328422.84570629383</v>
      </c>
      <c r="F373" s="5">
        <f>IF(C373=0,0,IF(I372+G373&lt;=Summary!$C$20,'Loan Sch - With Offset'!I372+G373,Summary!$C$20))</f>
        <v>628.21560806781815</v>
      </c>
      <c r="G373" s="4">
        <f>IF(E373&lt;=0,0,E373*Summary!$B$7/Summary!$B$10)</f>
        <v>252.00137584002158</v>
      </c>
      <c r="H373" s="5">
        <f t="shared" si="37"/>
        <v>376.21423222779657</v>
      </c>
      <c r="I373" s="5">
        <f t="shared" si="38"/>
        <v>329046.631474066</v>
      </c>
    </row>
    <row r="374" spans="1:9" x14ac:dyDescent="0.25">
      <c r="A374">
        <v>370</v>
      </c>
      <c r="B374">
        <f t="shared" si="33"/>
        <v>370</v>
      </c>
      <c r="C374" s="5">
        <f t="shared" si="36"/>
        <v>329046.631474066</v>
      </c>
      <c r="D374" s="5">
        <f t="shared" si="35"/>
        <v>1000</v>
      </c>
      <c r="E374" s="4">
        <f t="shared" si="34"/>
        <v>328046.631474066</v>
      </c>
      <c r="F374" s="5">
        <f>IF(C374=0,0,IF(I373+G374&lt;=Summary!$C$20,'Loan Sch - With Offset'!I373+G374,Summary!$C$20))</f>
        <v>628.21560806781815</v>
      </c>
      <c r="G374" s="4">
        <f>IF(E374&lt;=0,0,E374*Summary!$B$7/Summary!$B$10)</f>
        <v>251.71270376567756</v>
      </c>
      <c r="H374" s="5">
        <f t="shared" si="37"/>
        <v>376.50290430214056</v>
      </c>
      <c r="I374" s="5">
        <f t="shared" si="38"/>
        <v>328670.12856976385</v>
      </c>
    </row>
    <row r="375" spans="1:9" x14ac:dyDescent="0.25">
      <c r="A375">
        <v>371</v>
      </c>
      <c r="B375">
        <f t="shared" si="33"/>
        <v>371</v>
      </c>
      <c r="C375" s="5">
        <f t="shared" si="36"/>
        <v>328670.12856976385</v>
      </c>
      <c r="D375" s="5">
        <f t="shared" si="35"/>
        <v>1000</v>
      </c>
      <c r="E375" s="4">
        <f t="shared" si="34"/>
        <v>327670.12856976385</v>
      </c>
      <c r="F375" s="5">
        <f>IF(C375=0,0,IF(I374+G375&lt;=Summary!$C$20,'Loan Sch - With Offset'!I374+G375,Summary!$C$20))</f>
        <v>628.21560806781815</v>
      </c>
      <c r="G375" s="4">
        <f>IF(E375&lt;=0,0,E375*Summary!$B$7/Summary!$B$10)</f>
        <v>251.42381019103033</v>
      </c>
      <c r="H375" s="5">
        <f t="shared" si="37"/>
        <v>376.79179787678783</v>
      </c>
      <c r="I375" s="5">
        <f t="shared" si="38"/>
        <v>328293.33677188709</v>
      </c>
    </row>
    <row r="376" spans="1:9" x14ac:dyDescent="0.25">
      <c r="A376">
        <v>372</v>
      </c>
      <c r="B376">
        <f t="shared" si="33"/>
        <v>372</v>
      </c>
      <c r="C376" s="5">
        <f t="shared" si="36"/>
        <v>328293.33677188709</v>
      </c>
      <c r="D376" s="5">
        <f t="shared" si="35"/>
        <v>1000</v>
      </c>
      <c r="E376" s="4">
        <f t="shared" si="34"/>
        <v>327293.33677188709</v>
      </c>
      <c r="F376" s="5">
        <f>IF(C376=0,0,IF(I375+G376&lt;=Summary!$C$20,'Loan Sch - With Offset'!I375+G376,Summary!$C$20))</f>
        <v>628.21560806781815</v>
      </c>
      <c r="G376" s="4">
        <f>IF(E376&lt;=0,0,E376*Summary!$B$7/Summary!$B$10)</f>
        <v>251.13469494612102</v>
      </c>
      <c r="H376" s="5">
        <f t="shared" si="37"/>
        <v>377.08091312169711</v>
      </c>
      <c r="I376" s="5">
        <f t="shared" si="38"/>
        <v>327916.25585876539</v>
      </c>
    </row>
    <row r="377" spans="1:9" x14ac:dyDescent="0.25">
      <c r="A377">
        <v>373</v>
      </c>
      <c r="B377">
        <f t="shared" si="33"/>
        <v>373</v>
      </c>
      <c r="C377" s="5">
        <f t="shared" si="36"/>
        <v>327916.25585876539</v>
      </c>
      <c r="D377" s="5">
        <f t="shared" si="35"/>
        <v>1000</v>
      </c>
      <c r="E377" s="4">
        <f t="shared" si="34"/>
        <v>326916.25585876539</v>
      </c>
      <c r="F377" s="5">
        <f>IF(C377=0,0,IF(I376+G377&lt;=Summary!$C$20,'Loan Sch - With Offset'!I376+G377,Summary!$C$20))</f>
        <v>628.21560806781815</v>
      </c>
      <c r="G377" s="4">
        <f>IF(E377&lt;=0,0,E377*Summary!$B$7/Summary!$B$10)</f>
        <v>250.84535786086036</v>
      </c>
      <c r="H377" s="5">
        <f t="shared" si="37"/>
        <v>377.37025020695779</v>
      </c>
      <c r="I377" s="5">
        <f t="shared" si="38"/>
        <v>327538.88560855843</v>
      </c>
    </row>
    <row r="378" spans="1:9" x14ac:dyDescent="0.25">
      <c r="A378">
        <v>374</v>
      </c>
      <c r="B378">
        <f t="shared" si="33"/>
        <v>374</v>
      </c>
      <c r="C378" s="5">
        <f t="shared" si="36"/>
        <v>327538.88560855843</v>
      </c>
      <c r="D378" s="5">
        <f t="shared" si="35"/>
        <v>1000</v>
      </c>
      <c r="E378" s="4">
        <f t="shared" si="34"/>
        <v>326538.88560855843</v>
      </c>
      <c r="F378" s="5">
        <f>IF(C378=0,0,IF(I377+G378&lt;=Summary!$C$20,'Loan Sch - With Offset'!I377+G378,Summary!$C$20))</f>
        <v>628.21560806781815</v>
      </c>
      <c r="G378" s="4">
        <f>IF(E378&lt;=0,0,E378*Summary!$B$7/Summary!$B$10)</f>
        <v>250.55579876502847</v>
      </c>
      <c r="H378" s="5">
        <f t="shared" si="37"/>
        <v>377.65980930278965</v>
      </c>
      <c r="I378" s="5">
        <f t="shared" si="38"/>
        <v>327161.22579925566</v>
      </c>
    </row>
    <row r="379" spans="1:9" x14ac:dyDescent="0.25">
      <c r="A379">
        <v>375</v>
      </c>
      <c r="B379">
        <f t="shared" si="33"/>
        <v>375</v>
      </c>
      <c r="C379" s="5">
        <f t="shared" si="36"/>
        <v>327161.22579925566</v>
      </c>
      <c r="D379" s="5">
        <f t="shared" si="35"/>
        <v>1000</v>
      </c>
      <c r="E379" s="4">
        <f t="shared" si="34"/>
        <v>326161.22579925566</v>
      </c>
      <c r="F379" s="5">
        <f>IF(C379=0,0,IF(I378+G379&lt;=Summary!$C$20,'Loan Sch - With Offset'!I378+G379,Summary!$C$20))</f>
        <v>628.21560806781815</v>
      </c>
      <c r="G379" s="4">
        <f>IF(E379&lt;=0,0,E379*Summary!$B$7/Summary!$B$10)</f>
        <v>250.266017488275</v>
      </c>
      <c r="H379" s="5">
        <f t="shared" si="37"/>
        <v>377.94959057954316</v>
      </c>
      <c r="I379" s="5">
        <f t="shared" si="38"/>
        <v>326783.27620867611</v>
      </c>
    </row>
    <row r="380" spans="1:9" x14ac:dyDescent="0.25">
      <c r="A380">
        <v>376</v>
      </c>
      <c r="B380">
        <f t="shared" si="33"/>
        <v>376</v>
      </c>
      <c r="C380" s="5">
        <f t="shared" si="36"/>
        <v>326783.27620867611</v>
      </c>
      <c r="D380" s="5">
        <f t="shared" si="35"/>
        <v>1000</v>
      </c>
      <c r="E380" s="4">
        <f t="shared" si="34"/>
        <v>325783.27620867611</v>
      </c>
      <c r="F380" s="5">
        <f>IF(C380=0,0,IF(I379+G380&lt;=Summary!$C$20,'Loan Sch - With Offset'!I379+G380,Summary!$C$20))</f>
        <v>628.21560806781815</v>
      </c>
      <c r="G380" s="4">
        <f>IF(E380&lt;=0,0,E380*Summary!$B$7/Summary!$B$10)</f>
        <v>249.97601386011877</v>
      </c>
      <c r="H380" s="5">
        <f t="shared" si="37"/>
        <v>378.23959420769938</v>
      </c>
      <c r="I380" s="5">
        <f t="shared" si="38"/>
        <v>326405.03661446838</v>
      </c>
    </row>
    <row r="381" spans="1:9" x14ac:dyDescent="0.25">
      <c r="A381">
        <v>377</v>
      </c>
      <c r="B381">
        <f t="shared" si="33"/>
        <v>377</v>
      </c>
      <c r="C381" s="5">
        <f t="shared" si="36"/>
        <v>326405.03661446838</v>
      </c>
      <c r="D381" s="5">
        <f t="shared" si="35"/>
        <v>1000</v>
      </c>
      <c r="E381" s="4">
        <f t="shared" si="34"/>
        <v>325405.03661446838</v>
      </c>
      <c r="F381" s="5">
        <f>IF(C381=0,0,IF(I380+G381&lt;=Summary!$C$20,'Loan Sch - With Offset'!I380+G381,Summary!$C$20))</f>
        <v>628.21560806781815</v>
      </c>
      <c r="G381" s="4">
        <f>IF(E381&lt;=0,0,E381*Summary!$B$7/Summary!$B$10)</f>
        <v>249.68578770994785</v>
      </c>
      <c r="H381" s="5">
        <f t="shared" si="37"/>
        <v>378.52982035787034</v>
      </c>
      <c r="I381" s="5">
        <f t="shared" si="38"/>
        <v>326026.50679411052</v>
      </c>
    </row>
    <row r="382" spans="1:9" x14ac:dyDescent="0.25">
      <c r="A382">
        <v>378</v>
      </c>
      <c r="B382">
        <f t="shared" si="33"/>
        <v>378</v>
      </c>
      <c r="C382" s="5">
        <f t="shared" si="36"/>
        <v>326026.50679411052</v>
      </c>
      <c r="D382" s="5">
        <f t="shared" si="35"/>
        <v>1000</v>
      </c>
      <c r="E382" s="4">
        <f t="shared" si="34"/>
        <v>325026.50679411052</v>
      </c>
      <c r="F382" s="5">
        <f>IF(C382=0,0,IF(I381+G382&lt;=Summary!$C$20,'Loan Sch - With Offset'!I381+G382,Summary!$C$20))</f>
        <v>628.21560806781815</v>
      </c>
      <c r="G382" s="4">
        <f>IF(E382&lt;=0,0,E382*Summary!$B$7/Summary!$B$10)</f>
        <v>249.3953388670194</v>
      </c>
      <c r="H382" s="5">
        <f t="shared" si="37"/>
        <v>378.82026920079875</v>
      </c>
      <c r="I382" s="5">
        <f t="shared" si="38"/>
        <v>325647.68652490975</v>
      </c>
    </row>
    <row r="383" spans="1:9" x14ac:dyDescent="0.25">
      <c r="A383">
        <v>379</v>
      </c>
      <c r="B383">
        <f t="shared" si="33"/>
        <v>379</v>
      </c>
      <c r="C383" s="5">
        <f t="shared" si="36"/>
        <v>325647.68652490975</v>
      </c>
      <c r="D383" s="5">
        <f t="shared" si="35"/>
        <v>1000</v>
      </c>
      <c r="E383" s="4">
        <f t="shared" si="34"/>
        <v>324647.68652490975</v>
      </c>
      <c r="F383" s="5">
        <f>IF(C383=0,0,IF(I382+G383&lt;=Summary!$C$20,'Loan Sch - With Offset'!I382+G383,Summary!$C$20))</f>
        <v>628.21560806781815</v>
      </c>
      <c r="G383" s="4">
        <f>IF(E383&lt;=0,0,E383*Summary!$B$7/Summary!$B$10)</f>
        <v>249.1046671604596</v>
      </c>
      <c r="H383" s="5">
        <f t="shared" si="37"/>
        <v>379.11094090735855</v>
      </c>
      <c r="I383" s="5">
        <f t="shared" si="38"/>
        <v>325268.57558400236</v>
      </c>
    </row>
    <row r="384" spans="1:9" x14ac:dyDescent="0.25">
      <c r="A384">
        <v>380</v>
      </c>
      <c r="B384">
        <f t="shared" si="33"/>
        <v>380</v>
      </c>
      <c r="C384" s="5">
        <f t="shared" si="36"/>
        <v>325268.57558400236</v>
      </c>
      <c r="D384" s="5">
        <f t="shared" si="35"/>
        <v>1000</v>
      </c>
      <c r="E384" s="4">
        <f t="shared" si="34"/>
        <v>324268.57558400236</v>
      </c>
      <c r="F384" s="5">
        <f>IF(C384=0,0,IF(I383+G384&lt;=Summary!$C$20,'Loan Sch - With Offset'!I383+G384,Summary!$C$20))</f>
        <v>628.21560806781815</v>
      </c>
      <c r="G384" s="4">
        <f>IF(E384&lt;=0,0,E384*Summary!$B$7/Summary!$B$10)</f>
        <v>248.81377241926336</v>
      </c>
      <c r="H384" s="5">
        <f t="shared" si="37"/>
        <v>379.40183564855477</v>
      </c>
      <c r="I384" s="5">
        <f t="shared" si="38"/>
        <v>324889.17374835379</v>
      </c>
    </row>
    <row r="385" spans="1:9" x14ac:dyDescent="0.25">
      <c r="A385">
        <v>381</v>
      </c>
      <c r="B385">
        <f t="shared" si="33"/>
        <v>381</v>
      </c>
      <c r="C385" s="5">
        <f t="shared" si="36"/>
        <v>324889.17374835379</v>
      </c>
      <c r="D385" s="5">
        <f t="shared" si="35"/>
        <v>1000</v>
      </c>
      <c r="E385" s="4">
        <f t="shared" si="34"/>
        <v>323889.17374835379</v>
      </c>
      <c r="F385" s="5">
        <f>IF(C385=0,0,IF(I384+G385&lt;=Summary!$C$20,'Loan Sch - With Offset'!I384+G385,Summary!$C$20))</f>
        <v>628.21560806781815</v>
      </c>
      <c r="G385" s="4">
        <f>IF(E385&lt;=0,0,E385*Summary!$B$7/Summary!$B$10)</f>
        <v>248.52265447229453</v>
      </c>
      <c r="H385" s="5">
        <f t="shared" si="37"/>
        <v>379.69295359552359</v>
      </c>
      <c r="I385" s="5">
        <f t="shared" si="38"/>
        <v>324509.48079475824</v>
      </c>
    </row>
    <row r="386" spans="1:9" x14ac:dyDescent="0.25">
      <c r="A386">
        <v>382</v>
      </c>
      <c r="B386">
        <f t="shared" si="33"/>
        <v>382</v>
      </c>
      <c r="C386" s="5">
        <f t="shared" si="36"/>
        <v>324509.48079475824</v>
      </c>
      <c r="D386" s="5">
        <f t="shared" si="35"/>
        <v>1000</v>
      </c>
      <c r="E386" s="4">
        <f t="shared" si="34"/>
        <v>323509.48079475824</v>
      </c>
      <c r="F386" s="5">
        <f>IF(C386=0,0,IF(I385+G386&lt;=Summary!$C$20,'Loan Sch - With Offset'!I385+G386,Summary!$C$20))</f>
        <v>628.21560806781815</v>
      </c>
      <c r="G386" s="4">
        <f>IF(E386&lt;=0,0,E386*Summary!$B$7/Summary!$B$10)</f>
        <v>248.23131314828564</v>
      </c>
      <c r="H386" s="5">
        <f t="shared" si="37"/>
        <v>379.98429491953254</v>
      </c>
      <c r="I386" s="5">
        <f t="shared" si="38"/>
        <v>324129.49649983871</v>
      </c>
    </row>
    <row r="387" spans="1:9" x14ac:dyDescent="0.25">
      <c r="A387">
        <v>383</v>
      </c>
      <c r="B387">
        <f t="shared" si="33"/>
        <v>383</v>
      </c>
      <c r="C387" s="5">
        <f t="shared" si="36"/>
        <v>324129.49649983871</v>
      </c>
      <c r="D387" s="5">
        <f t="shared" si="35"/>
        <v>1000</v>
      </c>
      <c r="E387" s="4">
        <f t="shared" si="34"/>
        <v>323129.49649983871</v>
      </c>
      <c r="F387" s="5">
        <f>IF(C387=0,0,IF(I386+G387&lt;=Summary!$C$20,'Loan Sch - With Offset'!I386+G387,Summary!$C$20))</f>
        <v>628.21560806781815</v>
      </c>
      <c r="G387" s="4">
        <f>IF(E387&lt;=0,0,E387*Summary!$B$7/Summary!$B$10)</f>
        <v>247.93974827583776</v>
      </c>
      <c r="H387" s="5">
        <f t="shared" si="37"/>
        <v>380.27585979198039</v>
      </c>
      <c r="I387" s="5">
        <f t="shared" si="38"/>
        <v>323749.22064004675</v>
      </c>
    </row>
    <row r="388" spans="1:9" x14ac:dyDescent="0.25">
      <c r="A388">
        <v>384</v>
      </c>
      <c r="B388">
        <f t="shared" si="33"/>
        <v>384</v>
      </c>
      <c r="C388" s="5">
        <f t="shared" si="36"/>
        <v>323749.22064004675</v>
      </c>
      <c r="D388" s="5">
        <f t="shared" si="35"/>
        <v>1000</v>
      </c>
      <c r="E388" s="4">
        <f t="shared" si="34"/>
        <v>322749.22064004675</v>
      </c>
      <c r="F388" s="5">
        <f>IF(C388=0,0,IF(I387+G388&lt;=Summary!$C$20,'Loan Sch - With Offset'!I387+G388,Summary!$C$20))</f>
        <v>628.21560806781815</v>
      </c>
      <c r="G388" s="4">
        <f>IF(E388&lt;=0,0,E388*Summary!$B$7/Summary!$B$10)</f>
        <v>247.64795968342048</v>
      </c>
      <c r="H388" s="5">
        <f t="shared" si="37"/>
        <v>380.56764838439767</v>
      </c>
      <c r="I388" s="5">
        <f t="shared" si="38"/>
        <v>323368.65299166238</v>
      </c>
    </row>
    <row r="389" spans="1:9" x14ac:dyDescent="0.25">
      <c r="A389">
        <v>385</v>
      </c>
      <c r="B389">
        <f t="shared" si="33"/>
        <v>385</v>
      </c>
      <c r="C389" s="5">
        <f t="shared" si="36"/>
        <v>323368.65299166238</v>
      </c>
      <c r="D389" s="5">
        <f t="shared" si="35"/>
        <v>1000</v>
      </c>
      <c r="E389" s="4">
        <f t="shared" si="34"/>
        <v>322368.65299166238</v>
      </c>
      <c r="F389" s="5">
        <f>IF(C389=0,0,IF(I388+G389&lt;=Summary!$C$20,'Loan Sch - With Offset'!I388+G389,Summary!$C$20))</f>
        <v>628.21560806781815</v>
      </c>
      <c r="G389" s="4">
        <f>IF(E389&lt;=0,0,E389*Summary!$B$7/Summary!$B$10)</f>
        <v>247.35594719937171</v>
      </c>
      <c r="H389" s="5">
        <f t="shared" si="37"/>
        <v>380.85966086844644</v>
      </c>
      <c r="I389" s="5">
        <f t="shared" si="38"/>
        <v>322987.79333079391</v>
      </c>
    </row>
    <row r="390" spans="1:9" x14ac:dyDescent="0.25">
      <c r="A390">
        <v>386</v>
      </c>
      <c r="B390">
        <f t="shared" ref="B390:B453" si="39">IF(C390=0,0,A390)</f>
        <v>386</v>
      </c>
      <c r="C390" s="5">
        <f t="shared" si="36"/>
        <v>322987.79333079391</v>
      </c>
      <c r="D390" s="5">
        <f t="shared" si="35"/>
        <v>1000</v>
      </c>
      <c r="E390" s="4">
        <f t="shared" ref="E390:E453" si="40">C390-D390</f>
        <v>321987.79333079391</v>
      </c>
      <c r="F390" s="5">
        <f>IF(C390=0,0,IF(I389+G390&lt;=Summary!$C$20,'Loan Sch - With Offset'!I389+G390,Summary!$C$20))</f>
        <v>628.21560806781815</v>
      </c>
      <c r="G390" s="4">
        <f>IF(E390&lt;=0,0,E390*Summary!$B$7/Summary!$B$10)</f>
        <v>247.06371065189762</v>
      </c>
      <c r="H390" s="5">
        <f t="shared" si="37"/>
        <v>381.15189741592053</v>
      </c>
      <c r="I390" s="5">
        <f t="shared" si="38"/>
        <v>322606.64143337798</v>
      </c>
    </row>
    <row r="391" spans="1:9" x14ac:dyDescent="0.25">
      <c r="A391">
        <v>387</v>
      </c>
      <c r="B391">
        <f t="shared" si="39"/>
        <v>387</v>
      </c>
      <c r="C391" s="5">
        <f t="shared" si="36"/>
        <v>322606.64143337798</v>
      </c>
      <c r="D391" s="5">
        <f t="shared" ref="D391:D454" si="41">IF(C391=0,0,D390)</f>
        <v>1000</v>
      </c>
      <c r="E391" s="4">
        <f t="shared" si="40"/>
        <v>321606.64143337798</v>
      </c>
      <c r="F391" s="5">
        <f>IF(C391=0,0,IF(I390+G391&lt;=Summary!$C$20,'Loan Sch - With Offset'!I390+G391,Summary!$C$20))</f>
        <v>628.21560806781815</v>
      </c>
      <c r="G391" s="4">
        <f>IF(E391&lt;=0,0,E391*Summary!$B$7/Summary!$B$10)</f>
        <v>246.7712498690727</v>
      </c>
      <c r="H391" s="5">
        <f t="shared" si="37"/>
        <v>381.44435819874548</v>
      </c>
      <c r="I391" s="5">
        <f t="shared" si="38"/>
        <v>322225.19707517925</v>
      </c>
    </row>
    <row r="392" spans="1:9" x14ac:dyDescent="0.25">
      <c r="A392">
        <v>388</v>
      </c>
      <c r="B392">
        <f t="shared" si="39"/>
        <v>388</v>
      </c>
      <c r="C392" s="5">
        <f t="shared" ref="C392:C455" si="42">I391</f>
        <v>322225.19707517925</v>
      </c>
      <c r="D392" s="5">
        <f t="shared" si="41"/>
        <v>1000</v>
      </c>
      <c r="E392" s="4">
        <f t="shared" si="40"/>
        <v>321225.19707517925</v>
      </c>
      <c r="F392" s="5">
        <f>IF(C392=0,0,IF(I391+G392&lt;=Summary!$C$20,'Loan Sch - With Offset'!I391+G392,Summary!$C$20))</f>
        <v>628.21560806781815</v>
      </c>
      <c r="G392" s="4">
        <f>IF(E392&lt;=0,0,E392*Summary!$B$7/Summary!$B$10)</f>
        <v>246.47856467883946</v>
      </c>
      <c r="H392" s="5">
        <f t="shared" ref="H392:H455" si="43">F392-G392</f>
        <v>381.73704338897869</v>
      </c>
      <c r="I392" s="5">
        <f t="shared" ref="I392:I455" si="44">IF(ROUND(C392-H392,0)=0,0,C392-H392)</f>
        <v>321843.46003179025</v>
      </c>
    </row>
    <row r="393" spans="1:9" x14ac:dyDescent="0.25">
      <c r="A393">
        <v>389</v>
      </c>
      <c r="B393">
        <f t="shared" si="39"/>
        <v>389</v>
      </c>
      <c r="C393" s="5">
        <f t="shared" si="42"/>
        <v>321843.46003179025</v>
      </c>
      <c r="D393" s="5">
        <f t="shared" si="41"/>
        <v>1000</v>
      </c>
      <c r="E393" s="4">
        <f t="shared" si="40"/>
        <v>320843.46003179025</v>
      </c>
      <c r="F393" s="5">
        <f>IF(C393=0,0,IF(I392+G393&lt;=Summary!$C$20,'Loan Sch - With Offset'!I392+G393,Summary!$C$20))</f>
        <v>628.21560806781815</v>
      </c>
      <c r="G393" s="4">
        <f>IF(E393&lt;=0,0,E393*Summary!$B$7/Summary!$B$10)</f>
        <v>246.18565490900829</v>
      </c>
      <c r="H393" s="5">
        <f t="shared" si="43"/>
        <v>382.02995315880986</v>
      </c>
      <c r="I393" s="5">
        <f t="shared" si="44"/>
        <v>321461.43007863144</v>
      </c>
    </row>
    <row r="394" spans="1:9" x14ac:dyDescent="0.25">
      <c r="A394">
        <v>390</v>
      </c>
      <c r="B394">
        <f t="shared" si="39"/>
        <v>390</v>
      </c>
      <c r="C394" s="5">
        <f t="shared" si="42"/>
        <v>321461.43007863144</v>
      </c>
      <c r="D394" s="5">
        <f t="shared" si="41"/>
        <v>1000</v>
      </c>
      <c r="E394" s="4">
        <f t="shared" si="40"/>
        <v>320461.43007863144</v>
      </c>
      <c r="F394" s="5">
        <f>IF(C394=0,0,IF(I393+G394&lt;=Summary!$C$20,'Loan Sch - With Offset'!I393+G394,Summary!$C$20))</f>
        <v>628.21560806781815</v>
      </c>
      <c r="G394" s="4">
        <f>IF(E394&lt;=0,0,E394*Summary!$B$7/Summary!$B$10)</f>
        <v>245.89252038725758</v>
      </c>
      <c r="H394" s="5">
        <f t="shared" si="43"/>
        <v>382.32308768056055</v>
      </c>
      <c r="I394" s="5">
        <f t="shared" si="44"/>
        <v>321079.10699095088</v>
      </c>
    </row>
    <row r="395" spans="1:9" x14ac:dyDescent="0.25">
      <c r="A395">
        <v>391</v>
      </c>
      <c r="B395">
        <f t="shared" si="39"/>
        <v>391</v>
      </c>
      <c r="C395" s="5">
        <f t="shared" si="42"/>
        <v>321079.10699095088</v>
      </c>
      <c r="D395" s="5">
        <f t="shared" si="41"/>
        <v>1000</v>
      </c>
      <c r="E395" s="4">
        <f t="shared" si="40"/>
        <v>320079.10699095088</v>
      </c>
      <c r="F395" s="5">
        <f>IF(C395=0,0,IF(I394+G395&lt;=Summary!$C$20,'Loan Sch - With Offset'!I394+G395,Summary!$C$20))</f>
        <v>628.21560806781815</v>
      </c>
      <c r="G395" s="4">
        <f>IF(E395&lt;=0,0,E395*Summary!$B$7/Summary!$B$10)</f>
        <v>245.59916094113345</v>
      </c>
      <c r="H395" s="5">
        <f t="shared" si="43"/>
        <v>382.6164471266847</v>
      </c>
      <c r="I395" s="5">
        <f t="shared" si="44"/>
        <v>320696.49054382421</v>
      </c>
    </row>
    <row r="396" spans="1:9" x14ac:dyDescent="0.25">
      <c r="A396">
        <v>392</v>
      </c>
      <c r="B396">
        <f t="shared" si="39"/>
        <v>392</v>
      </c>
      <c r="C396" s="5">
        <f t="shared" si="42"/>
        <v>320696.49054382421</v>
      </c>
      <c r="D396" s="5">
        <f t="shared" si="41"/>
        <v>1000</v>
      </c>
      <c r="E396" s="4">
        <f t="shared" si="40"/>
        <v>319696.49054382421</v>
      </c>
      <c r="F396" s="5">
        <f>IF(C396=0,0,IF(I395+G396&lt;=Summary!$C$20,'Loan Sch - With Offset'!I395+G396,Summary!$C$20))</f>
        <v>628.21560806781815</v>
      </c>
      <c r="G396" s="4">
        <f>IF(E396&lt;=0,0,E396*Summary!$B$7/Summary!$B$10)</f>
        <v>245.30557639804971</v>
      </c>
      <c r="H396" s="5">
        <f t="shared" si="43"/>
        <v>382.91003166976844</v>
      </c>
      <c r="I396" s="5">
        <f t="shared" si="44"/>
        <v>320313.58051215444</v>
      </c>
    </row>
    <row r="397" spans="1:9" x14ac:dyDescent="0.25">
      <c r="A397">
        <v>393</v>
      </c>
      <c r="B397">
        <f t="shared" si="39"/>
        <v>393</v>
      </c>
      <c r="C397" s="5">
        <f t="shared" si="42"/>
        <v>320313.58051215444</v>
      </c>
      <c r="D397" s="5">
        <f t="shared" si="41"/>
        <v>1000</v>
      </c>
      <c r="E397" s="4">
        <f t="shared" si="40"/>
        <v>319313.58051215444</v>
      </c>
      <c r="F397" s="5">
        <f>IF(C397=0,0,IF(I396+G397&lt;=Summary!$C$20,'Loan Sch - With Offset'!I396+G397,Summary!$C$20))</f>
        <v>628.21560806781815</v>
      </c>
      <c r="G397" s="4">
        <f>IF(E397&lt;=0,0,E397*Summary!$B$7/Summary!$B$10)</f>
        <v>245.01176658528772</v>
      </c>
      <c r="H397" s="5">
        <f t="shared" si="43"/>
        <v>383.20384148253044</v>
      </c>
      <c r="I397" s="5">
        <f t="shared" si="44"/>
        <v>319930.37667067192</v>
      </c>
    </row>
    <row r="398" spans="1:9" x14ac:dyDescent="0.25">
      <c r="A398">
        <v>394</v>
      </c>
      <c r="B398">
        <f t="shared" si="39"/>
        <v>394</v>
      </c>
      <c r="C398" s="5">
        <f t="shared" si="42"/>
        <v>319930.37667067192</v>
      </c>
      <c r="D398" s="5">
        <f t="shared" si="41"/>
        <v>1000</v>
      </c>
      <c r="E398" s="4">
        <f t="shared" si="40"/>
        <v>318930.37667067192</v>
      </c>
      <c r="F398" s="5">
        <f>IF(C398=0,0,IF(I397+G398&lt;=Summary!$C$20,'Loan Sch - With Offset'!I397+G398,Summary!$C$20))</f>
        <v>628.21560806781815</v>
      </c>
      <c r="G398" s="4">
        <f>IF(E398&lt;=0,0,E398*Summary!$B$7/Summary!$B$10)</f>
        <v>244.7177313299963</v>
      </c>
      <c r="H398" s="5">
        <f t="shared" si="43"/>
        <v>383.49787673782185</v>
      </c>
      <c r="I398" s="5">
        <f t="shared" si="44"/>
        <v>319546.87879393407</v>
      </c>
    </row>
    <row r="399" spans="1:9" x14ac:dyDescent="0.25">
      <c r="A399">
        <v>395</v>
      </c>
      <c r="B399">
        <f t="shared" si="39"/>
        <v>395</v>
      </c>
      <c r="C399" s="5">
        <f t="shared" si="42"/>
        <v>319546.87879393407</v>
      </c>
      <c r="D399" s="5">
        <f t="shared" si="41"/>
        <v>1000</v>
      </c>
      <c r="E399" s="4">
        <f t="shared" si="40"/>
        <v>318546.87879393407</v>
      </c>
      <c r="F399" s="5">
        <f>IF(C399=0,0,IF(I398+G399&lt;=Summary!$C$20,'Loan Sch - With Offset'!I398+G399,Summary!$C$20))</f>
        <v>628.21560806781815</v>
      </c>
      <c r="G399" s="4">
        <f>IF(E399&lt;=0,0,E399*Summary!$B$7/Summary!$B$10)</f>
        <v>244.42347045919172</v>
      </c>
      <c r="H399" s="5">
        <f t="shared" si="43"/>
        <v>383.79213760862643</v>
      </c>
      <c r="I399" s="5">
        <f t="shared" si="44"/>
        <v>319163.08665632544</v>
      </c>
    </row>
    <row r="400" spans="1:9" x14ac:dyDescent="0.25">
      <c r="A400">
        <v>396</v>
      </c>
      <c r="B400">
        <f t="shared" si="39"/>
        <v>396</v>
      </c>
      <c r="C400" s="5">
        <f t="shared" si="42"/>
        <v>319163.08665632544</v>
      </c>
      <c r="D400" s="5">
        <f t="shared" si="41"/>
        <v>1000</v>
      </c>
      <c r="E400" s="4">
        <f t="shared" si="40"/>
        <v>318163.08665632544</v>
      </c>
      <c r="F400" s="5">
        <f>IF(C400=0,0,IF(I399+G400&lt;=Summary!$C$20,'Loan Sch - With Offset'!I399+G400,Summary!$C$20))</f>
        <v>628.21560806781815</v>
      </c>
      <c r="G400" s="4">
        <f>IF(E400&lt;=0,0,E400*Summary!$B$7/Summary!$B$10)</f>
        <v>244.12898379975741</v>
      </c>
      <c r="H400" s="5">
        <f t="shared" si="43"/>
        <v>384.08662426806075</v>
      </c>
      <c r="I400" s="5">
        <f t="shared" si="44"/>
        <v>318779.0000320574</v>
      </c>
    </row>
    <row r="401" spans="1:9" x14ac:dyDescent="0.25">
      <c r="A401">
        <v>397</v>
      </c>
      <c r="B401">
        <f t="shared" si="39"/>
        <v>397</v>
      </c>
      <c r="C401" s="5">
        <f t="shared" si="42"/>
        <v>318779.0000320574</v>
      </c>
      <c r="D401" s="5">
        <f t="shared" si="41"/>
        <v>1000</v>
      </c>
      <c r="E401" s="4">
        <f t="shared" si="40"/>
        <v>317779.0000320574</v>
      </c>
      <c r="F401" s="5">
        <f>IF(C401=0,0,IF(I400+G401&lt;=Summary!$C$20,'Loan Sch - With Offset'!I400+G401,Summary!$C$20))</f>
        <v>628.21560806781815</v>
      </c>
      <c r="G401" s="4">
        <f>IF(E401&lt;=0,0,E401*Summary!$B$7/Summary!$B$10)</f>
        <v>243.83427117844406</v>
      </c>
      <c r="H401" s="5">
        <f t="shared" si="43"/>
        <v>384.3813368893741</v>
      </c>
      <c r="I401" s="5">
        <f t="shared" si="44"/>
        <v>318394.61869516806</v>
      </c>
    </row>
    <row r="402" spans="1:9" x14ac:dyDescent="0.25">
      <c r="A402">
        <v>398</v>
      </c>
      <c r="B402">
        <f t="shared" si="39"/>
        <v>398</v>
      </c>
      <c r="C402" s="5">
        <f t="shared" si="42"/>
        <v>318394.61869516806</v>
      </c>
      <c r="D402" s="5">
        <f t="shared" si="41"/>
        <v>1000</v>
      </c>
      <c r="E402" s="4">
        <f t="shared" si="40"/>
        <v>317394.61869516806</v>
      </c>
      <c r="F402" s="5">
        <f>IF(C402=0,0,IF(I401+G402&lt;=Summary!$C$20,'Loan Sch - With Offset'!I401+G402,Summary!$C$20))</f>
        <v>628.21560806781815</v>
      </c>
      <c r="G402" s="4">
        <f>IF(E402&lt;=0,0,E402*Summary!$B$7/Summary!$B$10)</f>
        <v>243.53933242186935</v>
      </c>
      <c r="H402" s="5">
        <f t="shared" si="43"/>
        <v>384.67627564594881</v>
      </c>
      <c r="I402" s="5">
        <f t="shared" si="44"/>
        <v>318009.94241952209</v>
      </c>
    </row>
    <row r="403" spans="1:9" x14ac:dyDescent="0.25">
      <c r="A403">
        <v>399</v>
      </c>
      <c r="B403">
        <f t="shared" si="39"/>
        <v>399</v>
      </c>
      <c r="C403" s="5">
        <f t="shared" si="42"/>
        <v>318009.94241952209</v>
      </c>
      <c r="D403" s="5">
        <f t="shared" si="41"/>
        <v>1000</v>
      </c>
      <c r="E403" s="4">
        <f t="shared" si="40"/>
        <v>317009.94241952209</v>
      </c>
      <c r="F403" s="5">
        <f>IF(C403=0,0,IF(I402+G403&lt;=Summary!$C$20,'Loan Sch - With Offset'!I402+G403,Summary!$C$20))</f>
        <v>628.21560806781815</v>
      </c>
      <c r="G403" s="4">
        <f>IF(E403&lt;=0,0,E403*Summary!$B$7/Summary!$B$10)</f>
        <v>243.24416735651792</v>
      </c>
      <c r="H403" s="5">
        <f t="shared" si="43"/>
        <v>384.97144071130026</v>
      </c>
      <c r="I403" s="5">
        <f t="shared" si="44"/>
        <v>317624.9709788108</v>
      </c>
    </row>
    <row r="404" spans="1:9" x14ac:dyDescent="0.25">
      <c r="A404">
        <v>400</v>
      </c>
      <c r="B404">
        <f t="shared" si="39"/>
        <v>400</v>
      </c>
      <c r="C404" s="5">
        <f t="shared" si="42"/>
        <v>317624.9709788108</v>
      </c>
      <c r="D404" s="5">
        <f t="shared" si="41"/>
        <v>1000</v>
      </c>
      <c r="E404" s="4">
        <f t="shared" si="40"/>
        <v>316624.9709788108</v>
      </c>
      <c r="F404" s="5">
        <f>IF(C404=0,0,IF(I403+G404&lt;=Summary!$C$20,'Loan Sch - With Offset'!I403+G404,Summary!$C$20))</f>
        <v>628.21560806781815</v>
      </c>
      <c r="G404" s="4">
        <f>IF(E404&lt;=0,0,E404*Summary!$B$7/Summary!$B$10)</f>
        <v>242.94877580874135</v>
      </c>
      <c r="H404" s="5">
        <f t="shared" si="43"/>
        <v>385.26683225907681</v>
      </c>
      <c r="I404" s="5">
        <f t="shared" si="44"/>
        <v>317239.70414655172</v>
      </c>
    </row>
    <row r="405" spans="1:9" x14ac:dyDescent="0.25">
      <c r="A405">
        <v>401</v>
      </c>
      <c r="B405">
        <f t="shared" si="39"/>
        <v>401</v>
      </c>
      <c r="C405" s="5">
        <f t="shared" si="42"/>
        <v>317239.70414655172</v>
      </c>
      <c r="D405" s="5">
        <f t="shared" si="41"/>
        <v>1000</v>
      </c>
      <c r="E405" s="4">
        <f t="shared" si="40"/>
        <v>316239.70414655172</v>
      </c>
      <c r="F405" s="5">
        <f>IF(C405=0,0,IF(I404+G405&lt;=Summary!$C$20,'Loan Sch - With Offset'!I404+G405,Summary!$C$20))</f>
        <v>628.21560806781815</v>
      </c>
      <c r="G405" s="4">
        <f>IF(E405&lt;=0,0,E405*Summary!$B$7/Summary!$B$10)</f>
        <v>242.65315760475795</v>
      </c>
      <c r="H405" s="5">
        <f t="shared" si="43"/>
        <v>385.5624504630602</v>
      </c>
      <c r="I405" s="5">
        <f t="shared" si="44"/>
        <v>316854.14169608866</v>
      </c>
    </row>
    <row r="406" spans="1:9" x14ac:dyDescent="0.25">
      <c r="A406">
        <v>402</v>
      </c>
      <c r="B406">
        <f t="shared" si="39"/>
        <v>402</v>
      </c>
      <c r="C406" s="5">
        <f t="shared" si="42"/>
        <v>316854.14169608866</v>
      </c>
      <c r="D406" s="5">
        <f t="shared" si="41"/>
        <v>1000</v>
      </c>
      <c r="E406" s="4">
        <f t="shared" si="40"/>
        <v>315854.14169608866</v>
      </c>
      <c r="F406" s="5">
        <f>IF(C406=0,0,IF(I405+G406&lt;=Summary!$C$20,'Loan Sch - With Offset'!I405+G406,Summary!$C$20))</f>
        <v>628.21560806781815</v>
      </c>
      <c r="G406" s="4">
        <f>IF(E406&lt;=0,0,E406*Summary!$B$7/Summary!$B$10)</f>
        <v>242.35731257065265</v>
      </c>
      <c r="H406" s="5">
        <f t="shared" si="43"/>
        <v>385.8582954971655</v>
      </c>
      <c r="I406" s="5">
        <f t="shared" si="44"/>
        <v>316468.28340059146</v>
      </c>
    </row>
    <row r="407" spans="1:9" x14ac:dyDescent="0.25">
      <c r="A407">
        <v>403</v>
      </c>
      <c r="B407">
        <f t="shared" si="39"/>
        <v>403</v>
      </c>
      <c r="C407" s="5">
        <f t="shared" si="42"/>
        <v>316468.28340059146</v>
      </c>
      <c r="D407" s="5">
        <f t="shared" si="41"/>
        <v>1000</v>
      </c>
      <c r="E407" s="4">
        <f t="shared" si="40"/>
        <v>315468.28340059146</v>
      </c>
      <c r="F407" s="5">
        <f>IF(C407=0,0,IF(I406+G407&lt;=Summary!$C$20,'Loan Sch - With Offset'!I406+G407,Summary!$C$20))</f>
        <v>628.21560806781815</v>
      </c>
      <c r="G407" s="4">
        <f>IF(E407&lt;=0,0,E407*Summary!$B$7/Summary!$B$10)</f>
        <v>242.06124053237687</v>
      </c>
      <c r="H407" s="5">
        <f t="shared" si="43"/>
        <v>386.15436753544128</v>
      </c>
      <c r="I407" s="5">
        <f t="shared" si="44"/>
        <v>316082.12903305603</v>
      </c>
    </row>
    <row r="408" spans="1:9" x14ac:dyDescent="0.25">
      <c r="A408">
        <v>404</v>
      </c>
      <c r="B408">
        <f t="shared" si="39"/>
        <v>404</v>
      </c>
      <c r="C408" s="5">
        <f t="shared" si="42"/>
        <v>316082.12903305603</v>
      </c>
      <c r="D408" s="5">
        <f t="shared" si="41"/>
        <v>1000</v>
      </c>
      <c r="E408" s="4">
        <f t="shared" si="40"/>
        <v>315082.12903305603</v>
      </c>
      <c r="F408" s="5">
        <f>IF(C408=0,0,IF(I407+G408&lt;=Summary!$C$20,'Loan Sch - With Offset'!I407+G408,Summary!$C$20))</f>
        <v>628.21560806781815</v>
      </c>
      <c r="G408" s="4">
        <f>IF(E408&lt;=0,0,E408*Summary!$B$7/Summary!$B$10)</f>
        <v>241.76494131574876</v>
      </c>
      <c r="H408" s="5">
        <f t="shared" si="43"/>
        <v>386.45066675206942</v>
      </c>
      <c r="I408" s="5">
        <f t="shared" si="44"/>
        <v>315695.67836630397</v>
      </c>
    </row>
    <row r="409" spans="1:9" x14ac:dyDescent="0.25">
      <c r="A409">
        <v>405</v>
      </c>
      <c r="B409">
        <f t="shared" si="39"/>
        <v>405</v>
      </c>
      <c r="C409" s="5">
        <f t="shared" si="42"/>
        <v>315695.67836630397</v>
      </c>
      <c r="D409" s="5">
        <f t="shared" si="41"/>
        <v>1000</v>
      </c>
      <c r="E409" s="4">
        <f t="shared" si="40"/>
        <v>314695.67836630397</v>
      </c>
      <c r="F409" s="5">
        <f>IF(C409=0,0,IF(I408+G409&lt;=Summary!$C$20,'Loan Sch - With Offset'!I408+G409,Summary!$C$20))</f>
        <v>628.21560806781815</v>
      </c>
      <c r="G409" s="4">
        <f>IF(E409&lt;=0,0,E409*Summary!$B$7/Summary!$B$10)</f>
        <v>241.46841474645245</v>
      </c>
      <c r="H409" s="5">
        <f t="shared" si="43"/>
        <v>386.74719332136567</v>
      </c>
      <c r="I409" s="5">
        <f t="shared" si="44"/>
        <v>315308.93117298261</v>
      </c>
    </row>
    <row r="410" spans="1:9" x14ac:dyDescent="0.25">
      <c r="A410">
        <v>406</v>
      </c>
      <c r="B410">
        <f t="shared" si="39"/>
        <v>406</v>
      </c>
      <c r="C410" s="5">
        <f t="shared" si="42"/>
        <v>315308.93117298261</v>
      </c>
      <c r="D410" s="5">
        <f t="shared" si="41"/>
        <v>1000</v>
      </c>
      <c r="E410" s="4">
        <f t="shared" si="40"/>
        <v>314308.93117298261</v>
      </c>
      <c r="F410" s="5">
        <f>IF(C410=0,0,IF(I409+G410&lt;=Summary!$C$20,'Loan Sch - With Offset'!I409+G410,Summary!$C$20))</f>
        <v>628.21560806781815</v>
      </c>
      <c r="G410" s="4">
        <f>IF(E410&lt;=0,0,E410*Summary!$B$7/Summary!$B$10)</f>
        <v>241.17166065003858</v>
      </c>
      <c r="H410" s="5">
        <f t="shared" si="43"/>
        <v>387.04394741777958</v>
      </c>
      <c r="I410" s="5">
        <f t="shared" si="44"/>
        <v>314921.88722556486</v>
      </c>
    </row>
    <row r="411" spans="1:9" x14ac:dyDescent="0.25">
      <c r="A411">
        <v>407</v>
      </c>
      <c r="B411">
        <f t="shared" si="39"/>
        <v>407</v>
      </c>
      <c r="C411" s="5">
        <f t="shared" si="42"/>
        <v>314921.88722556486</v>
      </c>
      <c r="D411" s="5">
        <f t="shared" si="41"/>
        <v>1000</v>
      </c>
      <c r="E411" s="4">
        <f t="shared" si="40"/>
        <v>313921.88722556486</v>
      </c>
      <c r="F411" s="5">
        <f>IF(C411=0,0,IF(I410+G411&lt;=Summary!$C$20,'Loan Sch - With Offset'!I410+G411,Summary!$C$20))</f>
        <v>628.21560806781815</v>
      </c>
      <c r="G411" s="4">
        <f>IF(E411&lt;=0,0,E411*Summary!$B$7/Summary!$B$10)</f>
        <v>240.87467885192379</v>
      </c>
      <c r="H411" s="5">
        <f t="shared" si="43"/>
        <v>387.34092921589433</v>
      </c>
      <c r="I411" s="5">
        <f t="shared" si="44"/>
        <v>314534.54629634897</v>
      </c>
    </row>
    <row r="412" spans="1:9" x14ac:dyDescent="0.25">
      <c r="A412">
        <v>408</v>
      </c>
      <c r="B412">
        <f t="shared" si="39"/>
        <v>408</v>
      </c>
      <c r="C412" s="5">
        <f t="shared" si="42"/>
        <v>314534.54629634897</v>
      </c>
      <c r="D412" s="5">
        <f t="shared" si="41"/>
        <v>1000</v>
      </c>
      <c r="E412" s="4">
        <f t="shared" si="40"/>
        <v>313534.54629634897</v>
      </c>
      <c r="F412" s="5">
        <f>IF(C412=0,0,IF(I411+G412&lt;=Summary!$C$20,'Loan Sch - With Offset'!I411+G412,Summary!$C$20))</f>
        <v>628.21560806781815</v>
      </c>
      <c r="G412" s="4">
        <f>IF(E412&lt;=0,0,E412*Summary!$B$7/Summary!$B$10)</f>
        <v>240.57746917739084</v>
      </c>
      <c r="H412" s="5">
        <f t="shared" si="43"/>
        <v>387.63813889042729</v>
      </c>
      <c r="I412" s="5">
        <f t="shared" si="44"/>
        <v>314146.90815745853</v>
      </c>
    </row>
    <row r="413" spans="1:9" x14ac:dyDescent="0.25">
      <c r="A413">
        <v>409</v>
      </c>
      <c r="B413">
        <f t="shared" si="39"/>
        <v>409</v>
      </c>
      <c r="C413" s="5">
        <f t="shared" si="42"/>
        <v>314146.90815745853</v>
      </c>
      <c r="D413" s="5">
        <f t="shared" si="41"/>
        <v>1000</v>
      </c>
      <c r="E413" s="4">
        <f t="shared" si="40"/>
        <v>313146.90815745853</v>
      </c>
      <c r="F413" s="5">
        <f>IF(C413=0,0,IF(I412+G413&lt;=Summary!$C$20,'Loan Sch - With Offset'!I412+G413,Summary!$C$20))</f>
        <v>628.21560806781815</v>
      </c>
      <c r="G413" s="4">
        <f>IF(E413&lt;=0,0,E413*Summary!$B$7/Summary!$B$10)</f>
        <v>240.28003145158834</v>
      </c>
      <c r="H413" s="5">
        <f t="shared" si="43"/>
        <v>387.93557661622981</v>
      </c>
      <c r="I413" s="5">
        <f t="shared" si="44"/>
        <v>313758.97258084232</v>
      </c>
    </row>
    <row r="414" spans="1:9" x14ac:dyDescent="0.25">
      <c r="A414">
        <v>410</v>
      </c>
      <c r="B414">
        <f t="shared" si="39"/>
        <v>410</v>
      </c>
      <c r="C414" s="5">
        <f t="shared" si="42"/>
        <v>313758.97258084232</v>
      </c>
      <c r="D414" s="5">
        <f t="shared" si="41"/>
        <v>1000</v>
      </c>
      <c r="E414" s="4">
        <f t="shared" si="40"/>
        <v>312758.97258084232</v>
      </c>
      <c r="F414" s="5">
        <f>IF(C414=0,0,IF(I413+G414&lt;=Summary!$C$20,'Loan Sch - With Offset'!I413+G414,Summary!$C$20))</f>
        <v>628.21560806781815</v>
      </c>
      <c r="G414" s="4">
        <f>IF(E414&lt;=0,0,E414*Summary!$B$7/Summary!$B$10)</f>
        <v>239.98236549953091</v>
      </c>
      <c r="H414" s="5">
        <f t="shared" si="43"/>
        <v>388.23324256828721</v>
      </c>
      <c r="I414" s="5">
        <f t="shared" si="44"/>
        <v>313370.73933827406</v>
      </c>
    </row>
    <row r="415" spans="1:9" x14ac:dyDescent="0.25">
      <c r="A415">
        <v>411</v>
      </c>
      <c r="B415">
        <f t="shared" si="39"/>
        <v>411</v>
      </c>
      <c r="C415" s="5">
        <f t="shared" si="42"/>
        <v>313370.73933827406</v>
      </c>
      <c r="D415" s="5">
        <f t="shared" si="41"/>
        <v>1000</v>
      </c>
      <c r="E415" s="4">
        <f t="shared" si="40"/>
        <v>312370.73933827406</v>
      </c>
      <c r="F415" s="5">
        <f>IF(C415=0,0,IF(I414+G415&lt;=Summary!$C$20,'Loan Sch - With Offset'!I414+G415,Summary!$C$20))</f>
        <v>628.21560806781815</v>
      </c>
      <c r="G415" s="4">
        <f>IF(E415&lt;=0,0,E415*Summary!$B$7/Summary!$B$10)</f>
        <v>239.68447114609873</v>
      </c>
      <c r="H415" s="5">
        <f t="shared" si="43"/>
        <v>388.53113692171939</v>
      </c>
      <c r="I415" s="5">
        <f t="shared" si="44"/>
        <v>312982.20820135233</v>
      </c>
    </row>
    <row r="416" spans="1:9" x14ac:dyDescent="0.25">
      <c r="A416">
        <v>412</v>
      </c>
      <c r="B416">
        <f t="shared" si="39"/>
        <v>412</v>
      </c>
      <c r="C416" s="5">
        <f t="shared" si="42"/>
        <v>312982.20820135233</v>
      </c>
      <c r="D416" s="5">
        <f t="shared" si="41"/>
        <v>1000</v>
      </c>
      <c r="E416" s="4">
        <f t="shared" si="40"/>
        <v>311982.20820135233</v>
      </c>
      <c r="F416" s="5">
        <f>IF(C416=0,0,IF(I415+G416&lt;=Summary!$C$20,'Loan Sch - With Offset'!I415+G416,Summary!$C$20))</f>
        <v>628.21560806781815</v>
      </c>
      <c r="G416" s="4">
        <f>IF(E416&lt;=0,0,E416*Summary!$B$7/Summary!$B$10)</f>
        <v>239.38634821603762</v>
      </c>
      <c r="H416" s="5">
        <f t="shared" si="43"/>
        <v>388.82925985178053</v>
      </c>
      <c r="I416" s="5">
        <f t="shared" si="44"/>
        <v>312593.37894150056</v>
      </c>
    </row>
    <row r="417" spans="1:9" x14ac:dyDescent="0.25">
      <c r="A417">
        <v>413</v>
      </c>
      <c r="B417">
        <f t="shared" si="39"/>
        <v>413</v>
      </c>
      <c r="C417" s="5">
        <f t="shared" si="42"/>
        <v>312593.37894150056</v>
      </c>
      <c r="D417" s="5">
        <f t="shared" si="41"/>
        <v>1000</v>
      </c>
      <c r="E417" s="4">
        <f t="shared" si="40"/>
        <v>311593.37894150056</v>
      </c>
      <c r="F417" s="5">
        <f>IF(C417=0,0,IF(I416+G417&lt;=Summary!$C$20,'Loan Sch - With Offset'!I416+G417,Summary!$C$20))</f>
        <v>628.21560806781815</v>
      </c>
      <c r="G417" s="4">
        <f>IF(E417&lt;=0,0,E417*Summary!$B$7/Summary!$B$10)</f>
        <v>239.08799653395909</v>
      </c>
      <c r="H417" s="5">
        <f t="shared" si="43"/>
        <v>389.12761153385907</v>
      </c>
      <c r="I417" s="5">
        <f t="shared" si="44"/>
        <v>312204.2513299667</v>
      </c>
    </row>
    <row r="418" spans="1:9" x14ac:dyDescent="0.25">
      <c r="A418">
        <v>414</v>
      </c>
      <c r="B418">
        <f t="shared" si="39"/>
        <v>414</v>
      </c>
      <c r="C418" s="5">
        <f t="shared" si="42"/>
        <v>312204.2513299667</v>
      </c>
      <c r="D418" s="5">
        <f t="shared" si="41"/>
        <v>1000</v>
      </c>
      <c r="E418" s="4">
        <f t="shared" si="40"/>
        <v>311204.2513299667</v>
      </c>
      <c r="F418" s="5">
        <f>IF(C418=0,0,IF(I417+G418&lt;=Summary!$C$20,'Loan Sch - With Offset'!I417+G418,Summary!$C$20))</f>
        <v>628.21560806781815</v>
      </c>
      <c r="G418" s="4">
        <f>IF(E418&lt;=0,0,E418*Summary!$B$7/Summary!$B$10)</f>
        <v>238.78941592433983</v>
      </c>
      <c r="H418" s="5">
        <f t="shared" si="43"/>
        <v>389.42619214347832</v>
      </c>
      <c r="I418" s="5">
        <f t="shared" si="44"/>
        <v>311814.82513782324</v>
      </c>
    </row>
    <row r="419" spans="1:9" x14ac:dyDescent="0.25">
      <c r="A419">
        <v>415</v>
      </c>
      <c r="B419">
        <f t="shared" si="39"/>
        <v>415</v>
      </c>
      <c r="C419" s="5">
        <f t="shared" si="42"/>
        <v>311814.82513782324</v>
      </c>
      <c r="D419" s="5">
        <f t="shared" si="41"/>
        <v>1000</v>
      </c>
      <c r="E419" s="4">
        <f t="shared" si="40"/>
        <v>310814.82513782324</v>
      </c>
      <c r="F419" s="5">
        <f>IF(C419=0,0,IF(I418+G419&lt;=Summary!$C$20,'Loan Sch - With Offset'!I418+G419,Summary!$C$20))</f>
        <v>628.21560806781815</v>
      </c>
      <c r="G419" s="4">
        <f>IF(E419&lt;=0,0,E419*Summary!$B$7/Summary!$B$10)</f>
        <v>238.49060621152205</v>
      </c>
      <c r="H419" s="5">
        <f t="shared" si="43"/>
        <v>389.7250018562961</v>
      </c>
      <c r="I419" s="5">
        <f t="shared" si="44"/>
        <v>311425.10013596696</v>
      </c>
    </row>
    <row r="420" spans="1:9" x14ac:dyDescent="0.25">
      <c r="A420">
        <v>416</v>
      </c>
      <c r="B420">
        <f t="shared" si="39"/>
        <v>416</v>
      </c>
      <c r="C420" s="5">
        <f t="shared" si="42"/>
        <v>311425.10013596696</v>
      </c>
      <c r="D420" s="5">
        <f t="shared" si="41"/>
        <v>1000</v>
      </c>
      <c r="E420" s="4">
        <f t="shared" si="40"/>
        <v>310425.10013596696</v>
      </c>
      <c r="F420" s="5">
        <f>IF(C420=0,0,IF(I419+G420&lt;=Summary!$C$20,'Loan Sch - With Offset'!I419+G420,Summary!$C$20))</f>
        <v>628.21560806781815</v>
      </c>
      <c r="G420" s="4">
        <f>IF(E420&lt;=0,0,E420*Summary!$B$7/Summary!$B$10)</f>
        <v>238.19156721971311</v>
      </c>
      <c r="H420" s="5">
        <f t="shared" si="43"/>
        <v>390.02404084810507</v>
      </c>
      <c r="I420" s="5">
        <f t="shared" si="44"/>
        <v>311035.07609511883</v>
      </c>
    </row>
    <row r="421" spans="1:9" x14ac:dyDescent="0.25">
      <c r="A421">
        <v>417</v>
      </c>
      <c r="B421">
        <f t="shared" si="39"/>
        <v>417</v>
      </c>
      <c r="C421" s="5">
        <f t="shared" si="42"/>
        <v>311035.07609511883</v>
      </c>
      <c r="D421" s="5">
        <f t="shared" si="41"/>
        <v>1000</v>
      </c>
      <c r="E421" s="4">
        <f t="shared" si="40"/>
        <v>310035.07609511883</v>
      </c>
      <c r="F421" s="5">
        <f>IF(C421=0,0,IF(I420+G421&lt;=Summary!$C$20,'Loan Sch - With Offset'!I420+G421,Summary!$C$20))</f>
        <v>628.21560806781815</v>
      </c>
      <c r="G421" s="4">
        <f>IF(E421&lt;=0,0,E421*Summary!$B$7/Summary!$B$10)</f>
        <v>237.89229877298538</v>
      </c>
      <c r="H421" s="5">
        <f t="shared" si="43"/>
        <v>390.32330929483277</v>
      </c>
      <c r="I421" s="5">
        <f t="shared" si="44"/>
        <v>310644.75278582401</v>
      </c>
    </row>
    <row r="422" spans="1:9" x14ac:dyDescent="0.25">
      <c r="A422">
        <v>418</v>
      </c>
      <c r="B422">
        <f t="shared" si="39"/>
        <v>418</v>
      </c>
      <c r="C422" s="5">
        <f t="shared" si="42"/>
        <v>310644.75278582401</v>
      </c>
      <c r="D422" s="5">
        <f t="shared" si="41"/>
        <v>1000</v>
      </c>
      <c r="E422" s="4">
        <f t="shared" si="40"/>
        <v>309644.75278582401</v>
      </c>
      <c r="F422" s="5">
        <f>IF(C422=0,0,IF(I421+G422&lt;=Summary!$C$20,'Loan Sch - With Offset'!I421+G422,Summary!$C$20))</f>
        <v>628.21560806781815</v>
      </c>
      <c r="G422" s="4">
        <f>IF(E422&lt;=0,0,E422*Summary!$B$7/Summary!$B$10)</f>
        <v>237.59280069527648</v>
      </c>
      <c r="H422" s="5">
        <f t="shared" si="43"/>
        <v>390.62280737254167</v>
      </c>
      <c r="I422" s="5">
        <f t="shared" si="44"/>
        <v>310254.12997845147</v>
      </c>
    </row>
    <row r="423" spans="1:9" x14ac:dyDescent="0.25">
      <c r="A423">
        <v>419</v>
      </c>
      <c r="B423">
        <f t="shared" si="39"/>
        <v>419</v>
      </c>
      <c r="C423" s="5">
        <f t="shared" si="42"/>
        <v>310254.12997845147</v>
      </c>
      <c r="D423" s="5">
        <f t="shared" si="41"/>
        <v>1000</v>
      </c>
      <c r="E423" s="4">
        <f t="shared" si="40"/>
        <v>309254.12997845147</v>
      </c>
      <c r="F423" s="5">
        <f>IF(C423=0,0,IF(I422+G423&lt;=Summary!$C$20,'Loan Sch - With Offset'!I422+G423,Summary!$C$20))</f>
        <v>628.21560806781815</v>
      </c>
      <c r="G423" s="4">
        <f>IF(E423&lt;=0,0,E423*Summary!$B$7/Summary!$B$10)</f>
        <v>237.29307281038871</v>
      </c>
      <c r="H423" s="5">
        <f t="shared" si="43"/>
        <v>390.92253525742944</v>
      </c>
      <c r="I423" s="5">
        <f t="shared" si="44"/>
        <v>309863.20744319406</v>
      </c>
    </row>
    <row r="424" spans="1:9" x14ac:dyDescent="0.25">
      <c r="A424">
        <v>420</v>
      </c>
      <c r="B424">
        <f t="shared" si="39"/>
        <v>420</v>
      </c>
      <c r="C424" s="5">
        <f t="shared" si="42"/>
        <v>309863.20744319406</v>
      </c>
      <c r="D424" s="5">
        <f t="shared" si="41"/>
        <v>1000</v>
      </c>
      <c r="E424" s="4">
        <f t="shared" si="40"/>
        <v>308863.20744319406</v>
      </c>
      <c r="F424" s="5">
        <f>IF(C424=0,0,IF(I423+G424&lt;=Summary!$C$20,'Loan Sch - With Offset'!I423+G424,Summary!$C$20))</f>
        <v>628.21560806781815</v>
      </c>
      <c r="G424" s="4">
        <f>IF(E424&lt;=0,0,E424*Summary!$B$7/Summary!$B$10)</f>
        <v>236.99311494198929</v>
      </c>
      <c r="H424" s="5">
        <f t="shared" si="43"/>
        <v>391.22249312582886</v>
      </c>
      <c r="I424" s="5">
        <f t="shared" si="44"/>
        <v>309471.98495006823</v>
      </c>
    </row>
    <row r="425" spans="1:9" x14ac:dyDescent="0.25">
      <c r="A425">
        <v>421</v>
      </c>
      <c r="B425">
        <f t="shared" si="39"/>
        <v>421</v>
      </c>
      <c r="C425" s="5">
        <f t="shared" si="42"/>
        <v>309471.98495006823</v>
      </c>
      <c r="D425" s="5">
        <f t="shared" si="41"/>
        <v>1000</v>
      </c>
      <c r="E425" s="4">
        <f t="shared" si="40"/>
        <v>308471.98495006823</v>
      </c>
      <c r="F425" s="5">
        <f>IF(C425=0,0,IF(I424+G425&lt;=Summary!$C$20,'Loan Sch - With Offset'!I424+G425,Summary!$C$20))</f>
        <v>628.21560806781815</v>
      </c>
      <c r="G425" s="4">
        <f>IF(E425&lt;=0,0,E425*Summary!$B$7/Summary!$B$10)</f>
        <v>236.69292691361002</v>
      </c>
      <c r="H425" s="5">
        <f t="shared" si="43"/>
        <v>391.52268115420816</v>
      </c>
      <c r="I425" s="5">
        <f t="shared" si="44"/>
        <v>309080.46226891404</v>
      </c>
    </row>
    <row r="426" spans="1:9" x14ac:dyDescent="0.25">
      <c r="A426">
        <v>422</v>
      </c>
      <c r="B426">
        <f t="shared" si="39"/>
        <v>422</v>
      </c>
      <c r="C426" s="5">
        <f t="shared" si="42"/>
        <v>309080.46226891404</v>
      </c>
      <c r="D426" s="5">
        <f t="shared" si="41"/>
        <v>1000</v>
      </c>
      <c r="E426" s="4">
        <f t="shared" si="40"/>
        <v>308080.46226891404</v>
      </c>
      <c r="F426" s="5">
        <f>IF(C426=0,0,IF(I425+G426&lt;=Summary!$C$20,'Loan Sch - With Offset'!I425+G426,Summary!$C$20))</f>
        <v>628.21560806781815</v>
      </c>
      <c r="G426" s="4">
        <f>IF(E426&lt;=0,0,E426*Summary!$B$7/Summary!$B$10)</f>
        <v>236.39250854864747</v>
      </c>
      <c r="H426" s="5">
        <f t="shared" si="43"/>
        <v>391.82309951917068</v>
      </c>
      <c r="I426" s="5">
        <f t="shared" si="44"/>
        <v>308688.63916939485</v>
      </c>
    </row>
    <row r="427" spans="1:9" x14ac:dyDescent="0.25">
      <c r="A427">
        <v>423</v>
      </c>
      <c r="B427">
        <f t="shared" si="39"/>
        <v>423</v>
      </c>
      <c r="C427" s="5">
        <f t="shared" si="42"/>
        <v>308688.63916939485</v>
      </c>
      <c r="D427" s="5">
        <f t="shared" si="41"/>
        <v>1000</v>
      </c>
      <c r="E427" s="4">
        <f t="shared" si="40"/>
        <v>307688.63916939485</v>
      </c>
      <c r="F427" s="5">
        <f>IF(C427=0,0,IF(I426+G427&lt;=Summary!$C$20,'Loan Sch - With Offset'!I426+G427,Summary!$C$20))</f>
        <v>628.21560806781815</v>
      </c>
      <c r="G427" s="4">
        <f>IF(E427&lt;=0,0,E427*Summary!$B$7/Summary!$B$10)</f>
        <v>236.09185967036257</v>
      </c>
      <c r="H427" s="5">
        <f t="shared" si="43"/>
        <v>392.12374839745559</v>
      </c>
      <c r="I427" s="5">
        <f t="shared" si="44"/>
        <v>308296.5154209974</v>
      </c>
    </row>
    <row r="428" spans="1:9" x14ac:dyDescent="0.25">
      <c r="A428">
        <v>424</v>
      </c>
      <c r="B428">
        <f t="shared" si="39"/>
        <v>424</v>
      </c>
      <c r="C428" s="5">
        <f t="shared" si="42"/>
        <v>308296.5154209974</v>
      </c>
      <c r="D428" s="5">
        <f t="shared" si="41"/>
        <v>1000</v>
      </c>
      <c r="E428" s="4">
        <f t="shared" si="40"/>
        <v>307296.5154209974</v>
      </c>
      <c r="F428" s="5">
        <f>IF(C428=0,0,IF(I427+G428&lt;=Summary!$C$20,'Loan Sch - With Offset'!I427+G428,Summary!$C$20))</f>
        <v>628.21560806781815</v>
      </c>
      <c r="G428" s="4">
        <f>IF(E428&lt;=0,0,E428*Summary!$B$7/Summary!$B$10)</f>
        <v>235.79098010188071</v>
      </c>
      <c r="H428" s="5">
        <f t="shared" si="43"/>
        <v>392.42462796593747</v>
      </c>
      <c r="I428" s="5">
        <f t="shared" si="44"/>
        <v>307904.09079303144</v>
      </c>
    </row>
    <row r="429" spans="1:9" x14ac:dyDescent="0.25">
      <c r="A429">
        <v>425</v>
      </c>
      <c r="B429">
        <f t="shared" si="39"/>
        <v>425</v>
      </c>
      <c r="C429" s="5">
        <f t="shared" si="42"/>
        <v>307904.09079303144</v>
      </c>
      <c r="D429" s="5">
        <f t="shared" si="41"/>
        <v>1000</v>
      </c>
      <c r="E429" s="4">
        <f t="shared" si="40"/>
        <v>306904.09079303144</v>
      </c>
      <c r="F429" s="5">
        <f>IF(C429=0,0,IF(I428+G429&lt;=Summary!$C$20,'Loan Sch - With Offset'!I428+G429,Summary!$C$20))</f>
        <v>628.21560806781815</v>
      </c>
      <c r="G429" s="4">
        <f>IF(E429&lt;=0,0,E429*Summary!$B$7/Summary!$B$10)</f>
        <v>235.48986966619142</v>
      </c>
      <c r="H429" s="5">
        <f t="shared" si="43"/>
        <v>392.7257384016267</v>
      </c>
      <c r="I429" s="5">
        <f t="shared" si="44"/>
        <v>307511.3650546298</v>
      </c>
    </row>
    <row r="430" spans="1:9" x14ac:dyDescent="0.25">
      <c r="A430">
        <v>426</v>
      </c>
      <c r="B430">
        <f t="shared" si="39"/>
        <v>426</v>
      </c>
      <c r="C430" s="5">
        <f t="shared" si="42"/>
        <v>307511.3650546298</v>
      </c>
      <c r="D430" s="5">
        <f t="shared" si="41"/>
        <v>1000</v>
      </c>
      <c r="E430" s="4">
        <f t="shared" si="40"/>
        <v>306511.3650546298</v>
      </c>
      <c r="F430" s="5">
        <f>IF(C430=0,0,IF(I429+G430&lt;=Summary!$C$20,'Loan Sch - With Offset'!I429+G430,Summary!$C$20))</f>
        <v>628.21560806781815</v>
      </c>
      <c r="G430" s="4">
        <f>IF(E430&lt;=0,0,E430*Summary!$B$7/Summary!$B$10)</f>
        <v>235.18852818614863</v>
      </c>
      <c r="H430" s="5">
        <f t="shared" si="43"/>
        <v>393.02707988166952</v>
      </c>
      <c r="I430" s="5">
        <f t="shared" si="44"/>
        <v>307118.33797474811</v>
      </c>
    </row>
    <row r="431" spans="1:9" x14ac:dyDescent="0.25">
      <c r="A431">
        <v>427</v>
      </c>
      <c r="B431">
        <f t="shared" si="39"/>
        <v>427</v>
      </c>
      <c r="C431" s="5">
        <f t="shared" si="42"/>
        <v>307118.33797474811</v>
      </c>
      <c r="D431" s="5">
        <f t="shared" si="41"/>
        <v>1000</v>
      </c>
      <c r="E431" s="4">
        <f t="shared" si="40"/>
        <v>306118.33797474811</v>
      </c>
      <c r="F431" s="5">
        <f>IF(C431=0,0,IF(I430+G431&lt;=Summary!$C$20,'Loan Sch - With Offset'!I430+G431,Summary!$C$20))</f>
        <v>628.21560806781815</v>
      </c>
      <c r="G431" s="4">
        <f>IF(E431&lt;=0,0,E431*Summary!$B$7/Summary!$B$10)</f>
        <v>234.88695548447018</v>
      </c>
      <c r="H431" s="5">
        <f t="shared" si="43"/>
        <v>393.328652583348</v>
      </c>
      <c r="I431" s="5">
        <f t="shared" si="44"/>
        <v>306725.00932216475</v>
      </c>
    </row>
    <row r="432" spans="1:9" x14ac:dyDescent="0.25">
      <c r="A432">
        <v>428</v>
      </c>
      <c r="B432">
        <f t="shared" si="39"/>
        <v>428</v>
      </c>
      <c r="C432" s="5">
        <f t="shared" si="42"/>
        <v>306725.00932216475</v>
      </c>
      <c r="D432" s="5">
        <f t="shared" si="41"/>
        <v>1000</v>
      </c>
      <c r="E432" s="4">
        <f t="shared" si="40"/>
        <v>305725.00932216475</v>
      </c>
      <c r="F432" s="5">
        <f>IF(C432=0,0,IF(I431+G432&lt;=Summary!$C$20,'Loan Sch - With Offset'!I431+G432,Summary!$C$20))</f>
        <v>628.21560806781815</v>
      </c>
      <c r="G432" s="4">
        <f>IF(E432&lt;=0,0,E432*Summary!$B$7/Summary!$B$10)</f>
        <v>234.58515138373792</v>
      </c>
      <c r="H432" s="5">
        <f t="shared" si="43"/>
        <v>393.63045668408023</v>
      </c>
      <c r="I432" s="5">
        <f t="shared" si="44"/>
        <v>306331.37886548066</v>
      </c>
    </row>
    <row r="433" spans="1:9" x14ac:dyDescent="0.25">
      <c r="A433">
        <v>429</v>
      </c>
      <c r="B433">
        <f t="shared" si="39"/>
        <v>429</v>
      </c>
      <c r="C433" s="5">
        <f t="shared" si="42"/>
        <v>306331.37886548066</v>
      </c>
      <c r="D433" s="5">
        <f t="shared" si="41"/>
        <v>1000</v>
      </c>
      <c r="E433" s="4">
        <f t="shared" si="40"/>
        <v>305331.37886548066</v>
      </c>
      <c r="F433" s="5">
        <f>IF(C433=0,0,IF(I432+G433&lt;=Summary!$C$20,'Loan Sch - With Offset'!I432+G433,Summary!$C$20))</f>
        <v>628.21560806781815</v>
      </c>
      <c r="G433" s="4">
        <f>IF(E433&lt;=0,0,E433*Summary!$B$7/Summary!$B$10)</f>
        <v>234.28311570639764</v>
      </c>
      <c r="H433" s="5">
        <f t="shared" si="43"/>
        <v>393.93249236142049</v>
      </c>
      <c r="I433" s="5">
        <f t="shared" si="44"/>
        <v>305937.44637311925</v>
      </c>
    </row>
    <row r="434" spans="1:9" x14ac:dyDescent="0.25">
      <c r="A434">
        <v>430</v>
      </c>
      <c r="B434">
        <f t="shared" si="39"/>
        <v>430</v>
      </c>
      <c r="C434" s="5">
        <f t="shared" si="42"/>
        <v>305937.44637311925</v>
      </c>
      <c r="D434" s="5">
        <f t="shared" si="41"/>
        <v>1000</v>
      </c>
      <c r="E434" s="4">
        <f t="shared" si="40"/>
        <v>304937.44637311925</v>
      </c>
      <c r="F434" s="5">
        <f>IF(C434=0,0,IF(I433+G434&lt;=Summary!$C$20,'Loan Sch - With Offset'!I433+G434,Summary!$C$20))</f>
        <v>628.21560806781815</v>
      </c>
      <c r="G434" s="4">
        <f>IF(E434&lt;=0,0,E434*Summary!$B$7/Summary!$B$10)</f>
        <v>233.98084827475881</v>
      </c>
      <c r="H434" s="5">
        <f t="shared" si="43"/>
        <v>394.23475979305931</v>
      </c>
      <c r="I434" s="5">
        <f t="shared" si="44"/>
        <v>305543.21161332622</v>
      </c>
    </row>
    <row r="435" spans="1:9" x14ac:dyDescent="0.25">
      <c r="A435">
        <v>431</v>
      </c>
      <c r="B435">
        <f t="shared" si="39"/>
        <v>431</v>
      </c>
      <c r="C435" s="5">
        <f t="shared" si="42"/>
        <v>305543.21161332622</v>
      </c>
      <c r="D435" s="5">
        <f t="shared" si="41"/>
        <v>1000</v>
      </c>
      <c r="E435" s="4">
        <f t="shared" si="40"/>
        <v>304543.21161332622</v>
      </c>
      <c r="F435" s="5">
        <f>IF(C435=0,0,IF(I434+G435&lt;=Summary!$C$20,'Loan Sch - With Offset'!I434+G435,Summary!$C$20))</f>
        <v>628.21560806781815</v>
      </c>
      <c r="G435" s="4">
        <f>IF(E435&lt;=0,0,E435*Summary!$B$7/Summary!$B$10)</f>
        <v>233.67834891099452</v>
      </c>
      <c r="H435" s="5">
        <f t="shared" si="43"/>
        <v>394.53725915682367</v>
      </c>
      <c r="I435" s="5">
        <f t="shared" si="44"/>
        <v>305148.6743541694</v>
      </c>
    </row>
    <row r="436" spans="1:9" x14ac:dyDescent="0.25">
      <c r="A436">
        <v>432</v>
      </c>
      <c r="B436">
        <f t="shared" si="39"/>
        <v>432</v>
      </c>
      <c r="C436" s="5">
        <f t="shared" si="42"/>
        <v>305148.6743541694</v>
      </c>
      <c r="D436" s="5">
        <f t="shared" si="41"/>
        <v>1000</v>
      </c>
      <c r="E436" s="4">
        <f t="shared" si="40"/>
        <v>304148.6743541694</v>
      </c>
      <c r="F436" s="5">
        <f>IF(C436=0,0,IF(I435+G436&lt;=Summary!$C$20,'Loan Sch - With Offset'!I435+G436,Summary!$C$20))</f>
        <v>628.21560806781815</v>
      </c>
      <c r="G436" s="4">
        <f>IF(E436&lt;=0,0,E436*Summary!$B$7/Summary!$B$10)</f>
        <v>233.3756174371415</v>
      </c>
      <c r="H436" s="5">
        <f t="shared" si="43"/>
        <v>394.83999063067665</v>
      </c>
      <c r="I436" s="5">
        <f t="shared" si="44"/>
        <v>304753.83436353871</v>
      </c>
    </row>
    <row r="437" spans="1:9" x14ac:dyDescent="0.25">
      <c r="A437">
        <v>433</v>
      </c>
      <c r="B437">
        <f t="shared" si="39"/>
        <v>433</v>
      </c>
      <c r="C437" s="5">
        <f t="shared" si="42"/>
        <v>304753.83436353871</v>
      </c>
      <c r="D437" s="5">
        <f t="shared" si="41"/>
        <v>1000</v>
      </c>
      <c r="E437" s="4">
        <f t="shared" si="40"/>
        <v>303753.83436353871</v>
      </c>
      <c r="F437" s="5">
        <f>IF(C437=0,0,IF(I436+G437&lt;=Summary!$C$20,'Loan Sch - With Offset'!I436+G437,Summary!$C$20))</f>
        <v>628.21560806781815</v>
      </c>
      <c r="G437" s="4">
        <f>IF(E437&lt;=0,0,E437*Summary!$B$7/Summary!$B$10)</f>
        <v>233.0726536750999</v>
      </c>
      <c r="H437" s="5">
        <f t="shared" si="43"/>
        <v>395.14295439271825</v>
      </c>
      <c r="I437" s="5">
        <f t="shared" si="44"/>
        <v>304358.69140914601</v>
      </c>
    </row>
    <row r="438" spans="1:9" x14ac:dyDescent="0.25">
      <c r="A438">
        <v>434</v>
      </c>
      <c r="B438">
        <f t="shared" si="39"/>
        <v>434</v>
      </c>
      <c r="C438" s="5">
        <f t="shared" si="42"/>
        <v>304358.69140914601</v>
      </c>
      <c r="D438" s="5">
        <f t="shared" si="41"/>
        <v>1000</v>
      </c>
      <c r="E438" s="4">
        <f t="shared" si="40"/>
        <v>303358.69140914601</v>
      </c>
      <c r="F438" s="5">
        <f>IF(C438=0,0,IF(I437+G438&lt;=Summary!$C$20,'Loan Sch - With Offset'!I437+G438,Summary!$C$20))</f>
        <v>628.21560806781815</v>
      </c>
      <c r="G438" s="4">
        <f>IF(E438&lt;=0,0,E438*Summary!$B$7/Summary!$B$10)</f>
        <v>232.76945744663317</v>
      </c>
      <c r="H438" s="5">
        <f t="shared" si="43"/>
        <v>395.44615062118498</v>
      </c>
      <c r="I438" s="5">
        <f t="shared" si="44"/>
        <v>303963.24525852484</v>
      </c>
    </row>
    <row r="439" spans="1:9" x14ac:dyDescent="0.25">
      <c r="A439">
        <v>435</v>
      </c>
      <c r="B439">
        <f t="shared" si="39"/>
        <v>435</v>
      </c>
      <c r="C439" s="5">
        <f t="shared" si="42"/>
        <v>303963.24525852484</v>
      </c>
      <c r="D439" s="5">
        <f t="shared" si="41"/>
        <v>1000</v>
      </c>
      <c r="E439" s="4">
        <f t="shared" si="40"/>
        <v>302963.24525852484</v>
      </c>
      <c r="F439" s="5">
        <f>IF(C439=0,0,IF(I438+G439&lt;=Summary!$C$20,'Loan Sch - With Offset'!I438+G439,Summary!$C$20))</f>
        <v>628.21560806781815</v>
      </c>
      <c r="G439" s="4">
        <f>IF(E439&lt;=0,0,E439*Summary!$B$7/Summary!$B$10)</f>
        <v>232.46602857336808</v>
      </c>
      <c r="H439" s="5">
        <f t="shared" si="43"/>
        <v>395.74957949445007</v>
      </c>
      <c r="I439" s="5">
        <f t="shared" si="44"/>
        <v>303567.49567903037</v>
      </c>
    </row>
    <row r="440" spans="1:9" x14ac:dyDescent="0.25">
      <c r="A440">
        <v>436</v>
      </c>
      <c r="B440">
        <f t="shared" si="39"/>
        <v>436</v>
      </c>
      <c r="C440" s="5">
        <f t="shared" si="42"/>
        <v>303567.49567903037</v>
      </c>
      <c r="D440" s="5">
        <f t="shared" si="41"/>
        <v>1000</v>
      </c>
      <c r="E440" s="4">
        <f t="shared" si="40"/>
        <v>302567.49567903037</v>
      </c>
      <c r="F440" s="5">
        <f>IF(C440=0,0,IF(I439+G440&lt;=Summary!$C$20,'Loan Sch - With Offset'!I439+G440,Summary!$C$20))</f>
        <v>628.21560806781815</v>
      </c>
      <c r="G440" s="4">
        <f>IF(E440&lt;=0,0,E440*Summary!$B$7/Summary!$B$10)</f>
        <v>232.16236687679444</v>
      </c>
      <c r="H440" s="5">
        <f t="shared" si="43"/>
        <v>396.05324119102374</v>
      </c>
      <c r="I440" s="5">
        <f t="shared" si="44"/>
        <v>303171.44243783935</v>
      </c>
    </row>
    <row r="441" spans="1:9" x14ac:dyDescent="0.25">
      <c r="A441">
        <v>437</v>
      </c>
      <c r="B441">
        <f t="shared" si="39"/>
        <v>437</v>
      </c>
      <c r="C441" s="5">
        <f t="shared" si="42"/>
        <v>303171.44243783935</v>
      </c>
      <c r="D441" s="5">
        <f t="shared" si="41"/>
        <v>1000</v>
      </c>
      <c r="E441" s="4">
        <f t="shared" si="40"/>
        <v>302171.44243783935</v>
      </c>
      <c r="F441" s="5">
        <f>IF(C441=0,0,IF(I440+G441&lt;=Summary!$C$20,'Loan Sch - With Offset'!I440+G441,Summary!$C$20))</f>
        <v>628.21560806781815</v>
      </c>
      <c r="G441" s="4">
        <f>IF(E441&lt;=0,0,E441*Summary!$B$7/Summary!$B$10)</f>
        <v>231.8584721782652</v>
      </c>
      <c r="H441" s="5">
        <f t="shared" si="43"/>
        <v>396.35713588955298</v>
      </c>
      <c r="I441" s="5">
        <f t="shared" si="44"/>
        <v>302775.08530194982</v>
      </c>
    </row>
    <row r="442" spans="1:9" x14ac:dyDescent="0.25">
      <c r="A442">
        <v>438</v>
      </c>
      <c r="B442">
        <f t="shared" si="39"/>
        <v>438</v>
      </c>
      <c r="C442" s="5">
        <f t="shared" si="42"/>
        <v>302775.08530194982</v>
      </c>
      <c r="D442" s="5">
        <f t="shared" si="41"/>
        <v>1000</v>
      </c>
      <c r="E442" s="4">
        <f t="shared" si="40"/>
        <v>301775.08530194982</v>
      </c>
      <c r="F442" s="5">
        <f>IF(C442=0,0,IF(I441+G442&lt;=Summary!$C$20,'Loan Sch - With Offset'!I441+G442,Summary!$C$20))</f>
        <v>628.21560806781815</v>
      </c>
      <c r="G442" s="4">
        <f>IF(E442&lt;=0,0,E442*Summary!$B$7/Summary!$B$10)</f>
        <v>231.55434429899609</v>
      </c>
      <c r="H442" s="5">
        <f t="shared" si="43"/>
        <v>396.6612637688221</v>
      </c>
      <c r="I442" s="5">
        <f t="shared" si="44"/>
        <v>302378.42403818102</v>
      </c>
    </row>
    <row r="443" spans="1:9" x14ac:dyDescent="0.25">
      <c r="A443">
        <v>439</v>
      </c>
      <c r="B443">
        <f t="shared" si="39"/>
        <v>439</v>
      </c>
      <c r="C443" s="5">
        <f t="shared" si="42"/>
        <v>302378.42403818102</v>
      </c>
      <c r="D443" s="5">
        <f t="shared" si="41"/>
        <v>1000</v>
      </c>
      <c r="E443" s="4">
        <f t="shared" si="40"/>
        <v>301378.42403818102</v>
      </c>
      <c r="F443" s="5">
        <f>IF(C443=0,0,IF(I442+G443&lt;=Summary!$C$20,'Loan Sch - With Offset'!I442+G443,Summary!$C$20))</f>
        <v>628.21560806781815</v>
      </c>
      <c r="G443" s="4">
        <f>IF(E443&lt;=0,0,E443*Summary!$B$7/Summary!$B$10)</f>
        <v>231.2499830600658</v>
      </c>
      <c r="H443" s="5">
        <f t="shared" si="43"/>
        <v>396.96562500775235</v>
      </c>
      <c r="I443" s="5">
        <f t="shared" si="44"/>
        <v>301981.45841317327</v>
      </c>
    </row>
    <row r="444" spans="1:9" x14ac:dyDescent="0.25">
      <c r="A444">
        <v>440</v>
      </c>
      <c r="B444">
        <f t="shared" si="39"/>
        <v>440</v>
      </c>
      <c r="C444" s="5">
        <f t="shared" si="42"/>
        <v>301981.45841317327</v>
      </c>
      <c r="D444" s="5">
        <f t="shared" si="41"/>
        <v>1000</v>
      </c>
      <c r="E444" s="4">
        <f t="shared" si="40"/>
        <v>300981.45841317327</v>
      </c>
      <c r="F444" s="5">
        <f>IF(C444=0,0,IF(I443+G444&lt;=Summary!$C$20,'Loan Sch - With Offset'!I443+G444,Summary!$C$20))</f>
        <v>628.21560806781815</v>
      </c>
      <c r="G444" s="4">
        <f>IF(E444&lt;=0,0,E444*Summary!$B$7/Summary!$B$10)</f>
        <v>230.94538828241562</v>
      </c>
      <c r="H444" s="5">
        <f t="shared" si="43"/>
        <v>397.27021978540256</v>
      </c>
      <c r="I444" s="5">
        <f t="shared" si="44"/>
        <v>301584.18819338788</v>
      </c>
    </row>
    <row r="445" spans="1:9" x14ac:dyDescent="0.25">
      <c r="A445">
        <v>441</v>
      </c>
      <c r="B445">
        <f t="shared" si="39"/>
        <v>441</v>
      </c>
      <c r="C445" s="5">
        <f t="shared" si="42"/>
        <v>301584.18819338788</v>
      </c>
      <c r="D445" s="5">
        <f t="shared" si="41"/>
        <v>1000</v>
      </c>
      <c r="E445" s="4">
        <f t="shared" si="40"/>
        <v>300584.18819338788</v>
      </c>
      <c r="F445" s="5">
        <f>IF(C445=0,0,IF(I444+G445&lt;=Summary!$C$20,'Loan Sch - With Offset'!I444+G445,Summary!$C$20))</f>
        <v>628.21560806781815</v>
      </c>
      <c r="G445" s="4">
        <f>IF(E445&lt;=0,0,E445*Summary!$B$7/Summary!$B$10)</f>
        <v>230.64055978684954</v>
      </c>
      <c r="H445" s="5">
        <f t="shared" si="43"/>
        <v>397.57504828096864</v>
      </c>
      <c r="I445" s="5">
        <f t="shared" si="44"/>
        <v>301186.61314510688</v>
      </c>
    </row>
    <row r="446" spans="1:9" x14ac:dyDescent="0.25">
      <c r="A446">
        <v>442</v>
      </c>
      <c r="B446">
        <f t="shared" si="39"/>
        <v>442</v>
      </c>
      <c r="C446" s="5">
        <f t="shared" si="42"/>
        <v>301186.61314510688</v>
      </c>
      <c r="D446" s="5">
        <f t="shared" si="41"/>
        <v>1000</v>
      </c>
      <c r="E446" s="4">
        <f t="shared" si="40"/>
        <v>300186.61314510688</v>
      </c>
      <c r="F446" s="5">
        <f>IF(C446=0,0,IF(I445+G446&lt;=Summary!$C$20,'Loan Sch - With Offset'!I445+G446,Summary!$C$20))</f>
        <v>628.21560806781815</v>
      </c>
      <c r="G446" s="4">
        <f>IF(E446&lt;=0,0,E446*Summary!$B$7/Summary!$B$10)</f>
        <v>230.33549739403392</v>
      </c>
      <c r="H446" s="5">
        <f t="shared" si="43"/>
        <v>397.8801106737842</v>
      </c>
      <c r="I446" s="5">
        <f t="shared" si="44"/>
        <v>300788.7330344331</v>
      </c>
    </row>
    <row r="447" spans="1:9" x14ac:dyDescent="0.25">
      <c r="A447">
        <v>443</v>
      </c>
      <c r="B447">
        <f t="shared" si="39"/>
        <v>443</v>
      </c>
      <c r="C447" s="5">
        <f t="shared" si="42"/>
        <v>300788.7330344331</v>
      </c>
      <c r="D447" s="5">
        <f t="shared" si="41"/>
        <v>1000</v>
      </c>
      <c r="E447" s="4">
        <f t="shared" si="40"/>
        <v>299788.7330344331</v>
      </c>
      <c r="F447" s="5">
        <f>IF(C447=0,0,IF(I446+G447&lt;=Summary!$C$20,'Loan Sch - With Offset'!I446+G447,Summary!$C$20))</f>
        <v>628.21560806781815</v>
      </c>
      <c r="G447" s="4">
        <f>IF(E447&lt;=0,0,E447*Summary!$B$7/Summary!$B$10)</f>
        <v>230.03020092449771</v>
      </c>
      <c r="H447" s="5">
        <f t="shared" si="43"/>
        <v>398.18540714332045</v>
      </c>
      <c r="I447" s="5">
        <f t="shared" si="44"/>
        <v>300390.54762728978</v>
      </c>
    </row>
    <row r="448" spans="1:9" x14ac:dyDescent="0.25">
      <c r="A448">
        <v>444</v>
      </c>
      <c r="B448">
        <f t="shared" si="39"/>
        <v>444</v>
      </c>
      <c r="C448" s="5">
        <f t="shared" si="42"/>
        <v>300390.54762728978</v>
      </c>
      <c r="D448" s="5">
        <f t="shared" si="41"/>
        <v>1000</v>
      </c>
      <c r="E448" s="4">
        <f t="shared" si="40"/>
        <v>299390.54762728978</v>
      </c>
      <c r="F448" s="5">
        <f>IF(C448=0,0,IF(I447+G448&lt;=Summary!$C$20,'Loan Sch - With Offset'!I447+G448,Summary!$C$20))</f>
        <v>628.21560806781815</v>
      </c>
      <c r="G448" s="4">
        <f>IF(E448&lt;=0,0,E448*Summary!$B$7/Summary!$B$10)</f>
        <v>229.72467019863194</v>
      </c>
      <c r="H448" s="5">
        <f t="shared" si="43"/>
        <v>398.49093786918621</v>
      </c>
      <c r="I448" s="5">
        <f t="shared" si="44"/>
        <v>299992.0566894206</v>
      </c>
    </row>
    <row r="449" spans="1:9" x14ac:dyDescent="0.25">
      <c r="A449">
        <v>445</v>
      </c>
      <c r="B449">
        <f t="shared" si="39"/>
        <v>445</v>
      </c>
      <c r="C449" s="5">
        <f t="shared" si="42"/>
        <v>299992.0566894206</v>
      </c>
      <c r="D449" s="5">
        <f t="shared" si="41"/>
        <v>1000</v>
      </c>
      <c r="E449" s="4">
        <f t="shared" si="40"/>
        <v>298992.0566894206</v>
      </c>
      <c r="F449" s="5">
        <f>IF(C449=0,0,IF(I448+G449&lt;=Summary!$C$20,'Loan Sch - With Offset'!I448+G449,Summary!$C$20))</f>
        <v>628.21560806781815</v>
      </c>
      <c r="G449" s="4">
        <f>IF(E449&lt;=0,0,E449*Summary!$B$7/Summary!$B$10)</f>
        <v>229.41890503669003</v>
      </c>
      <c r="H449" s="5">
        <f t="shared" si="43"/>
        <v>398.79670303112812</v>
      </c>
      <c r="I449" s="5">
        <f t="shared" si="44"/>
        <v>299593.25998638949</v>
      </c>
    </row>
    <row r="450" spans="1:9" x14ac:dyDescent="0.25">
      <c r="A450">
        <v>446</v>
      </c>
      <c r="B450">
        <f t="shared" si="39"/>
        <v>446</v>
      </c>
      <c r="C450" s="5">
        <f t="shared" si="42"/>
        <v>299593.25998638949</v>
      </c>
      <c r="D450" s="5">
        <f t="shared" si="41"/>
        <v>1000</v>
      </c>
      <c r="E450" s="4">
        <f t="shared" si="40"/>
        <v>298593.25998638949</v>
      </c>
      <c r="F450" s="5">
        <f>IF(C450=0,0,IF(I449+G450&lt;=Summary!$C$20,'Loan Sch - With Offset'!I449+G450,Summary!$C$20))</f>
        <v>628.21560806781815</v>
      </c>
      <c r="G450" s="4">
        <f>IF(E450&lt;=0,0,E450*Summary!$B$7/Summary!$B$10)</f>
        <v>229.11290525878729</v>
      </c>
      <c r="H450" s="5">
        <f t="shared" si="43"/>
        <v>399.10270280903086</v>
      </c>
      <c r="I450" s="5">
        <f t="shared" si="44"/>
        <v>299194.15728358045</v>
      </c>
    </row>
    <row r="451" spans="1:9" x14ac:dyDescent="0.25">
      <c r="A451">
        <v>447</v>
      </c>
      <c r="B451">
        <f t="shared" si="39"/>
        <v>447</v>
      </c>
      <c r="C451" s="5">
        <f t="shared" si="42"/>
        <v>299194.15728358045</v>
      </c>
      <c r="D451" s="5">
        <f t="shared" si="41"/>
        <v>1000</v>
      </c>
      <c r="E451" s="4">
        <f t="shared" si="40"/>
        <v>298194.15728358045</v>
      </c>
      <c r="F451" s="5">
        <f>IF(C451=0,0,IF(I450+G451&lt;=Summary!$C$20,'Loan Sch - With Offset'!I450+G451,Summary!$C$20))</f>
        <v>628.21560806781815</v>
      </c>
      <c r="G451" s="4">
        <f>IF(E451&lt;=0,0,E451*Summary!$B$7/Summary!$B$10)</f>
        <v>228.80667068490115</v>
      </c>
      <c r="H451" s="5">
        <f t="shared" si="43"/>
        <v>399.40893738291697</v>
      </c>
      <c r="I451" s="5">
        <f t="shared" si="44"/>
        <v>298794.74834619754</v>
      </c>
    </row>
    <row r="452" spans="1:9" x14ac:dyDescent="0.25">
      <c r="A452">
        <v>448</v>
      </c>
      <c r="B452">
        <f t="shared" si="39"/>
        <v>448</v>
      </c>
      <c r="C452" s="5">
        <f t="shared" si="42"/>
        <v>298794.74834619754</v>
      </c>
      <c r="D452" s="5">
        <f t="shared" si="41"/>
        <v>1000</v>
      </c>
      <c r="E452" s="4">
        <f t="shared" si="40"/>
        <v>297794.74834619754</v>
      </c>
      <c r="F452" s="5">
        <f>IF(C452=0,0,IF(I451+G452&lt;=Summary!$C$20,'Loan Sch - With Offset'!I451+G452,Summary!$C$20))</f>
        <v>628.21560806781815</v>
      </c>
      <c r="G452" s="4">
        <f>IF(E452&lt;=0,0,E452*Summary!$B$7/Summary!$B$10)</f>
        <v>228.50020113487079</v>
      </c>
      <c r="H452" s="5">
        <f t="shared" si="43"/>
        <v>399.71540693294736</v>
      </c>
      <c r="I452" s="5">
        <f t="shared" si="44"/>
        <v>298395.03293926461</v>
      </c>
    </row>
    <row r="453" spans="1:9" x14ac:dyDescent="0.25">
      <c r="A453">
        <v>449</v>
      </c>
      <c r="B453">
        <f t="shared" si="39"/>
        <v>449</v>
      </c>
      <c r="C453" s="5">
        <f t="shared" si="42"/>
        <v>298395.03293926461</v>
      </c>
      <c r="D453" s="5">
        <f t="shared" si="41"/>
        <v>1000</v>
      </c>
      <c r="E453" s="4">
        <f t="shared" si="40"/>
        <v>297395.03293926461</v>
      </c>
      <c r="F453" s="5">
        <f>IF(C453=0,0,IF(I452+G453&lt;=Summary!$C$20,'Loan Sch - With Offset'!I452+G453,Summary!$C$20))</f>
        <v>628.21560806781815</v>
      </c>
      <c r="G453" s="4">
        <f>IF(E453&lt;=0,0,E453*Summary!$B$7/Summary!$B$10)</f>
        <v>228.19349642839728</v>
      </c>
      <c r="H453" s="5">
        <f t="shared" si="43"/>
        <v>400.02211163942087</v>
      </c>
      <c r="I453" s="5">
        <f t="shared" si="44"/>
        <v>297995.01082762517</v>
      </c>
    </row>
    <row r="454" spans="1:9" x14ac:dyDescent="0.25">
      <c r="A454">
        <v>450</v>
      </c>
      <c r="B454">
        <f t="shared" ref="B454:B517" si="45">IF(C454=0,0,A454)</f>
        <v>450</v>
      </c>
      <c r="C454" s="5">
        <f t="shared" si="42"/>
        <v>297995.01082762517</v>
      </c>
      <c r="D454" s="5">
        <f t="shared" si="41"/>
        <v>1000</v>
      </c>
      <c r="E454" s="4">
        <f t="shared" ref="E454:E517" si="46">C454-D454</f>
        <v>296995.01082762517</v>
      </c>
      <c r="F454" s="5">
        <f>IF(C454=0,0,IF(I453+G454&lt;=Summary!$C$20,'Loan Sch - With Offset'!I453+G454,Summary!$C$20))</f>
        <v>628.21560806781815</v>
      </c>
      <c r="G454" s="4">
        <f>IF(E454&lt;=0,0,E454*Summary!$B$7/Summary!$B$10)</f>
        <v>227.88655638504315</v>
      </c>
      <c r="H454" s="5">
        <f t="shared" si="43"/>
        <v>400.329051682775</v>
      </c>
      <c r="I454" s="5">
        <f t="shared" si="44"/>
        <v>297594.68177594239</v>
      </c>
    </row>
    <row r="455" spans="1:9" x14ac:dyDescent="0.25">
      <c r="A455">
        <v>451</v>
      </c>
      <c r="B455">
        <f t="shared" si="45"/>
        <v>451</v>
      </c>
      <c r="C455" s="5">
        <f t="shared" si="42"/>
        <v>297594.68177594239</v>
      </c>
      <c r="D455" s="5">
        <f t="shared" ref="D455:D518" si="47">IF(C455=0,0,D454)</f>
        <v>1000</v>
      </c>
      <c r="E455" s="4">
        <f t="shared" si="46"/>
        <v>296594.68177594239</v>
      </c>
      <c r="F455" s="5">
        <f>IF(C455=0,0,IF(I454+G455&lt;=Summary!$C$20,'Loan Sch - With Offset'!I454+G455,Summary!$C$20))</f>
        <v>628.21560806781815</v>
      </c>
      <c r="G455" s="4">
        <f>IF(E455&lt;=0,0,E455*Summary!$B$7/Summary!$B$10)</f>
        <v>227.57938082423271</v>
      </c>
      <c r="H455" s="5">
        <f t="shared" si="43"/>
        <v>400.63622724358544</v>
      </c>
      <c r="I455" s="5">
        <f t="shared" si="44"/>
        <v>297194.04554869881</v>
      </c>
    </row>
    <row r="456" spans="1:9" x14ac:dyDescent="0.25">
      <c r="A456">
        <v>452</v>
      </c>
      <c r="B456">
        <f t="shared" si="45"/>
        <v>452</v>
      </c>
      <c r="C456" s="5">
        <f t="shared" ref="C456:C519" si="48">I455</f>
        <v>297194.04554869881</v>
      </c>
      <c r="D456" s="5">
        <f t="shared" si="47"/>
        <v>1000</v>
      </c>
      <c r="E456" s="4">
        <f t="shared" si="46"/>
        <v>296194.04554869881</v>
      </c>
      <c r="F456" s="5">
        <f>IF(C456=0,0,IF(I455+G456&lt;=Summary!$C$20,'Loan Sch - With Offset'!I455+G456,Summary!$C$20))</f>
        <v>628.21560806781815</v>
      </c>
      <c r="G456" s="4">
        <f>IF(E456&lt;=0,0,E456*Summary!$B$7/Summary!$B$10)</f>
        <v>227.27196956525157</v>
      </c>
      <c r="H456" s="5">
        <f t="shared" ref="H456:H519" si="49">F456-G456</f>
        <v>400.94363850256661</v>
      </c>
      <c r="I456" s="5">
        <f t="shared" ref="I456:I519" si="50">IF(ROUND(C456-H456,0)=0,0,C456-H456)</f>
        <v>296793.10191019624</v>
      </c>
    </row>
    <row r="457" spans="1:9" x14ac:dyDescent="0.25">
      <c r="A457">
        <v>453</v>
      </c>
      <c r="B457">
        <f t="shared" si="45"/>
        <v>453</v>
      </c>
      <c r="C457" s="5">
        <f t="shared" si="48"/>
        <v>296793.10191019624</v>
      </c>
      <c r="D457" s="5">
        <f t="shared" si="47"/>
        <v>1000</v>
      </c>
      <c r="E457" s="4">
        <f t="shared" si="46"/>
        <v>295793.10191019624</v>
      </c>
      <c r="F457" s="5">
        <f>IF(C457=0,0,IF(I456+G457&lt;=Summary!$C$20,'Loan Sch - With Offset'!I456+G457,Summary!$C$20))</f>
        <v>628.21560806781815</v>
      </c>
      <c r="G457" s="4">
        <f>IF(E457&lt;=0,0,E457*Summary!$B$7/Summary!$B$10)</f>
        <v>226.96432242724674</v>
      </c>
      <c r="H457" s="5">
        <f t="shared" si="49"/>
        <v>401.25128564057138</v>
      </c>
      <c r="I457" s="5">
        <f t="shared" si="50"/>
        <v>296391.85062455566</v>
      </c>
    </row>
    <row r="458" spans="1:9" x14ac:dyDescent="0.25">
      <c r="A458">
        <v>454</v>
      </c>
      <c r="B458">
        <f t="shared" si="45"/>
        <v>454</v>
      </c>
      <c r="C458" s="5">
        <f t="shared" si="48"/>
        <v>296391.85062455566</v>
      </c>
      <c r="D458" s="5">
        <f t="shared" si="47"/>
        <v>1000</v>
      </c>
      <c r="E458" s="4">
        <f t="shared" si="46"/>
        <v>295391.85062455566</v>
      </c>
      <c r="F458" s="5">
        <f>IF(C458=0,0,IF(I457+G458&lt;=Summary!$C$20,'Loan Sch - With Offset'!I457+G458,Summary!$C$20))</f>
        <v>628.21560806781815</v>
      </c>
      <c r="G458" s="4">
        <f>IF(E458&lt;=0,0,E458*Summary!$B$7/Summary!$B$10)</f>
        <v>226.65643922922635</v>
      </c>
      <c r="H458" s="5">
        <f t="shared" si="49"/>
        <v>401.5591688385918</v>
      </c>
      <c r="I458" s="5">
        <f t="shared" si="50"/>
        <v>295990.29145571706</v>
      </c>
    </row>
    <row r="459" spans="1:9" x14ac:dyDescent="0.25">
      <c r="A459">
        <v>455</v>
      </c>
      <c r="B459">
        <f t="shared" si="45"/>
        <v>455</v>
      </c>
      <c r="C459" s="5">
        <f t="shared" si="48"/>
        <v>295990.29145571706</v>
      </c>
      <c r="D459" s="5">
        <f t="shared" si="47"/>
        <v>1000</v>
      </c>
      <c r="E459" s="4">
        <f t="shared" si="46"/>
        <v>294990.29145571706</v>
      </c>
      <c r="F459" s="5">
        <f>IF(C459=0,0,IF(I458+G459&lt;=Summary!$C$20,'Loan Sch - With Offset'!I458+G459,Summary!$C$20))</f>
        <v>628.21560806781815</v>
      </c>
      <c r="G459" s="4">
        <f>IF(E459&lt;=0,0,E459*Summary!$B$7/Summary!$B$10)</f>
        <v>226.34831979005983</v>
      </c>
      <c r="H459" s="5">
        <f t="shared" si="49"/>
        <v>401.86728827775835</v>
      </c>
      <c r="I459" s="5">
        <f t="shared" si="50"/>
        <v>295588.42416743928</v>
      </c>
    </row>
    <row r="460" spans="1:9" x14ac:dyDescent="0.25">
      <c r="A460">
        <v>456</v>
      </c>
      <c r="B460">
        <f t="shared" si="45"/>
        <v>456</v>
      </c>
      <c r="C460" s="5">
        <f t="shared" si="48"/>
        <v>295588.42416743928</v>
      </c>
      <c r="D460" s="5">
        <f t="shared" si="47"/>
        <v>1000</v>
      </c>
      <c r="E460" s="4">
        <f t="shared" si="46"/>
        <v>294588.42416743928</v>
      </c>
      <c r="F460" s="5">
        <f>IF(C460=0,0,IF(I459+G460&lt;=Summary!$C$20,'Loan Sch - With Offset'!I459+G460,Summary!$C$20))</f>
        <v>628.21560806781815</v>
      </c>
      <c r="G460" s="4">
        <f>IF(E460&lt;=0,0,E460*Summary!$B$7/Summary!$B$10)</f>
        <v>226.03996392847742</v>
      </c>
      <c r="H460" s="5">
        <f t="shared" si="49"/>
        <v>402.17564413934076</v>
      </c>
      <c r="I460" s="5">
        <f t="shared" si="50"/>
        <v>295186.24852329993</v>
      </c>
    </row>
    <row r="461" spans="1:9" x14ac:dyDescent="0.25">
      <c r="A461">
        <v>457</v>
      </c>
      <c r="B461">
        <f t="shared" si="45"/>
        <v>457</v>
      </c>
      <c r="C461" s="5">
        <f t="shared" si="48"/>
        <v>295186.24852329993</v>
      </c>
      <c r="D461" s="5">
        <f t="shared" si="47"/>
        <v>1000</v>
      </c>
      <c r="E461" s="4">
        <f t="shared" si="46"/>
        <v>294186.24852329993</v>
      </c>
      <c r="F461" s="5">
        <f>IF(C461=0,0,IF(I460+G461&lt;=Summary!$C$20,'Loan Sch - With Offset'!I460+G461,Summary!$C$20))</f>
        <v>628.21560806781815</v>
      </c>
      <c r="G461" s="4">
        <f>IF(E461&lt;=0,0,E461*Summary!$B$7/Summary!$B$10)</f>
        <v>225.7313714630705</v>
      </c>
      <c r="H461" s="5">
        <f t="shared" si="49"/>
        <v>402.48423660474765</v>
      </c>
      <c r="I461" s="5">
        <f t="shared" si="50"/>
        <v>294783.76428669516</v>
      </c>
    </row>
    <row r="462" spans="1:9" x14ac:dyDescent="0.25">
      <c r="A462">
        <v>458</v>
      </c>
      <c r="B462">
        <f t="shared" si="45"/>
        <v>458</v>
      </c>
      <c r="C462" s="5">
        <f t="shared" si="48"/>
        <v>294783.76428669516</v>
      </c>
      <c r="D462" s="5">
        <f t="shared" si="47"/>
        <v>1000</v>
      </c>
      <c r="E462" s="4">
        <f t="shared" si="46"/>
        <v>293783.76428669516</v>
      </c>
      <c r="F462" s="5">
        <f>IF(C462=0,0,IF(I461+G462&lt;=Summary!$C$20,'Loan Sch - With Offset'!I461+G462,Summary!$C$20))</f>
        <v>628.21560806781815</v>
      </c>
      <c r="G462" s="4">
        <f>IF(E462&lt;=0,0,E462*Summary!$B$7/Summary!$B$10)</f>
        <v>225.42254221229106</v>
      </c>
      <c r="H462" s="5">
        <f t="shared" si="49"/>
        <v>402.79306585552706</v>
      </c>
      <c r="I462" s="5">
        <f t="shared" si="50"/>
        <v>294380.97122083965</v>
      </c>
    </row>
    <row r="463" spans="1:9" x14ac:dyDescent="0.25">
      <c r="A463">
        <v>459</v>
      </c>
      <c r="B463">
        <f t="shared" si="45"/>
        <v>459</v>
      </c>
      <c r="C463" s="5">
        <f t="shared" si="48"/>
        <v>294380.97122083965</v>
      </c>
      <c r="D463" s="5">
        <f t="shared" si="47"/>
        <v>1000</v>
      </c>
      <c r="E463" s="4">
        <f t="shared" si="46"/>
        <v>293380.97122083965</v>
      </c>
      <c r="F463" s="5">
        <f>IF(C463=0,0,IF(I462+G463&lt;=Summary!$C$20,'Loan Sch - With Offset'!I462+G463,Summary!$C$20))</f>
        <v>628.21560806781815</v>
      </c>
      <c r="G463" s="4">
        <f>IF(E463&lt;=0,0,E463*Summary!$B$7/Summary!$B$10)</f>
        <v>225.11347599445196</v>
      </c>
      <c r="H463" s="5">
        <f t="shared" si="49"/>
        <v>403.10213207336619</v>
      </c>
      <c r="I463" s="5">
        <f t="shared" si="50"/>
        <v>293977.86908876628</v>
      </c>
    </row>
    <row r="464" spans="1:9" x14ac:dyDescent="0.25">
      <c r="A464">
        <v>460</v>
      </c>
      <c r="B464">
        <f t="shared" si="45"/>
        <v>460</v>
      </c>
      <c r="C464" s="5">
        <f t="shared" si="48"/>
        <v>293977.86908876628</v>
      </c>
      <c r="D464" s="5">
        <f t="shared" si="47"/>
        <v>1000</v>
      </c>
      <c r="E464" s="4">
        <f t="shared" si="46"/>
        <v>292977.86908876628</v>
      </c>
      <c r="F464" s="5">
        <f>IF(C464=0,0,IF(I463+G464&lt;=Summary!$C$20,'Loan Sch - With Offset'!I463+G464,Summary!$C$20))</f>
        <v>628.21560806781815</v>
      </c>
      <c r="G464" s="4">
        <f>IF(E464&lt;=0,0,E464*Summary!$B$7/Summary!$B$10)</f>
        <v>224.80417262772642</v>
      </c>
      <c r="H464" s="5">
        <f t="shared" si="49"/>
        <v>403.41143544009174</v>
      </c>
      <c r="I464" s="5">
        <f t="shared" si="50"/>
        <v>293574.45765332622</v>
      </c>
    </row>
    <row r="465" spans="1:9" x14ac:dyDescent="0.25">
      <c r="A465">
        <v>461</v>
      </c>
      <c r="B465">
        <f t="shared" si="45"/>
        <v>461</v>
      </c>
      <c r="C465" s="5">
        <f t="shared" si="48"/>
        <v>293574.45765332622</v>
      </c>
      <c r="D465" s="5">
        <f t="shared" si="47"/>
        <v>1000</v>
      </c>
      <c r="E465" s="4">
        <f t="shared" si="46"/>
        <v>292574.45765332622</v>
      </c>
      <c r="F465" s="5">
        <f>IF(C465=0,0,IF(I464+G465&lt;=Summary!$C$20,'Loan Sch - With Offset'!I464+G465,Summary!$C$20))</f>
        <v>628.21560806781815</v>
      </c>
      <c r="G465" s="4">
        <f>IF(E465&lt;=0,0,E465*Summary!$B$7/Summary!$B$10)</f>
        <v>224.49463193014839</v>
      </c>
      <c r="H465" s="5">
        <f t="shared" si="49"/>
        <v>403.72097613766977</v>
      </c>
      <c r="I465" s="5">
        <f t="shared" si="50"/>
        <v>293170.73667718854</v>
      </c>
    </row>
    <row r="466" spans="1:9" x14ac:dyDescent="0.25">
      <c r="A466">
        <v>462</v>
      </c>
      <c r="B466">
        <f t="shared" si="45"/>
        <v>462</v>
      </c>
      <c r="C466" s="5">
        <f t="shared" si="48"/>
        <v>293170.73667718854</v>
      </c>
      <c r="D466" s="5">
        <f t="shared" si="47"/>
        <v>1000</v>
      </c>
      <c r="E466" s="4">
        <f t="shared" si="46"/>
        <v>292170.73667718854</v>
      </c>
      <c r="F466" s="5">
        <f>IF(C466=0,0,IF(I465+G466&lt;=Summary!$C$20,'Loan Sch - With Offset'!I465+G466,Summary!$C$20))</f>
        <v>628.21560806781815</v>
      </c>
      <c r="G466" s="4">
        <f>IF(E466&lt;=0,0,E466*Summary!$B$7/Summary!$B$10)</f>
        <v>224.18485371961197</v>
      </c>
      <c r="H466" s="5">
        <f t="shared" si="49"/>
        <v>404.03075434820619</v>
      </c>
      <c r="I466" s="5">
        <f t="shared" si="50"/>
        <v>292766.70592284034</v>
      </c>
    </row>
    <row r="467" spans="1:9" x14ac:dyDescent="0.25">
      <c r="A467">
        <v>463</v>
      </c>
      <c r="B467">
        <f t="shared" si="45"/>
        <v>463</v>
      </c>
      <c r="C467" s="5">
        <f t="shared" si="48"/>
        <v>292766.70592284034</v>
      </c>
      <c r="D467" s="5">
        <f t="shared" si="47"/>
        <v>1000</v>
      </c>
      <c r="E467" s="4">
        <f t="shared" si="46"/>
        <v>291766.70592284034</v>
      </c>
      <c r="F467" s="5">
        <f>IF(C467=0,0,IF(I466+G467&lt;=Summary!$C$20,'Loan Sch - With Offset'!I466+G467,Summary!$C$20))</f>
        <v>628.21560806781815</v>
      </c>
      <c r="G467" s="4">
        <f>IF(E467&lt;=0,0,E467*Summary!$B$7/Summary!$B$10)</f>
        <v>223.87483781387169</v>
      </c>
      <c r="H467" s="5">
        <f t="shared" si="49"/>
        <v>404.34077025394646</v>
      </c>
      <c r="I467" s="5">
        <f t="shared" si="50"/>
        <v>292362.36515258637</v>
      </c>
    </row>
    <row r="468" spans="1:9" x14ac:dyDescent="0.25">
      <c r="A468">
        <v>464</v>
      </c>
      <c r="B468">
        <f t="shared" si="45"/>
        <v>464</v>
      </c>
      <c r="C468" s="5">
        <f t="shared" si="48"/>
        <v>292362.36515258637</v>
      </c>
      <c r="D468" s="5">
        <f t="shared" si="47"/>
        <v>1000</v>
      </c>
      <c r="E468" s="4">
        <f t="shared" si="46"/>
        <v>291362.36515258637</v>
      </c>
      <c r="F468" s="5">
        <f>IF(C468=0,0,IF(I467+G468&lt;=Summary!$C$20,'Loan Sch - With Offset'!I467+G468,Summary!$C$20))</f>
        <v>628.21560806781815</v>
      </c>
      <c r="G468" s="4">
        <f>IF(E468&lt;=0,0,E468*Summary!$B$7/Summary!$B$10)</f>
        <v>223.56458403054222</v>
      </c>
      <c r="H468" s="5">
        <f t="shared" si="49"/>
        <v>404.65102403727593</v>
      </c>
      <c r="I468" s="5">
        <f t="shared" si="50"/>
        <v>291957.71412854909</v>
      </c>
    </row>
    <row r="469" spans="1:9" x14ac:dyDescent="0.25">
      <c r="A469">
        <v>465</v>
      </c>
      <c r="B469">
        <f t="shared" si="45"/>
        <v>465</v>
      </c>
      <c r="C469" s="5">
        <f t="shared" si="48"/>
        <v>291957.71412854909</v>
      </c>
      <c r="D469" s="5">
        <f t="shared" si="47"/>
        <v>1000</v>
      </c>
      <c r="E469" s="4">
        <f t="shared" si="46"/>
        <v>290957.71412854909</v>
      </c>
      <c r="F469" s="5">
        <f>IF(C469=0,0,IF(I468+G469&lt;=Summary!$C$20,'Loan Sch - With Offset'!I468+G469,Summary!$C$20))</f>
        <v>628.21560806781815</v>
      </c>
      <c r="G469" s="4">
        <f>IF(E469&lt;=0,0,E469*Summary!$B$7/Summary!$B$10)</f>
        <v>223.25409218709822</v>
      </c>
      <c r="H469" s="5">
        <f t="shared" si="49"/>
        <v>404.96151588071996</v>
      </c>
      <c r="I469" s="5">
        <f t="shared" si="50"/>
        <v>291552.75261266838</v>
      </c>
    </row>
    <row r="470" spans="1:9" x14ac:dyDescent="0.25">
      <c r="A470">
        <v>466</v>
      </c>
      <c r="B470">
        <f t="shared" si="45"/>
        <v>466</v>
      </c>
      <c r="C470" s="5">
        <f t="shared" si="48"/>
        <v>291552.75261266838</v>
      </c>
      <c r="D470" s="5">
        <f t="shared" si="47"/>
        <v>1000</v>
      </c>
      <c r="E470" s="4">
        <f t="shared" si="46"/>
        <v>290552.75261266838</v>
      </c>
      <c r="F470" s="5">
        <f>IF(C470=0,0,IF(I469+G470&lt;=Summary!$C$20,'Loan Sch - With Offset'!I469+G470,Summary!$C$20))</f>
        <v>628.21560806781815</v>
      </c>
      <c r="G470" s="4">
        <f>IF(E470&lt;=0,0,E470*Summary!$B$7/Summary!$B$10)</f>
        <v>222.94336210087437</v>
      </c>
      <c r="H470" s="5">
        <f t="shared" si="49"/>
        <v>405.27224596694379</v>
      </c>
      <c r="I470" s="5">
        <f t="shared" si="50"/>
        <v>291147.48036670143</v>
      </c>
    </row>
    <row r="471" spans="1:9" x14ac:dyDescent="0.25">
      <c r="A471">
        <v>467</v>
      </c>
      <c r="B471">
        <f t="shared" si="45"/>
        <v>467</v>
      </c>
      <c r="C471" s="5">
        <f t="shared" si="48"/>
        <v>291147.48036670143</v>
      </c>
      <c r="D471" s="5">
        <f t="shared" si="47"/>
        <v>1000</v>
      </c>
      <c r="E471" s="4">
        <f t="shared" si="46"/>
        <v>290147.48036670143</v>
      </c>
      <c r="F471" s="5">
        <f>IF(C471=0,0,IF(I470+G471&lt;=Summary!$C$20,'Loan Sch - With Offset'!I470+G471,Summary!$C$20))</f>
        <v>628.21560806781815</v>
      </c>
      <c r="G471" s="4">
        <f>IF(E471&lt;=0,0,E471*Summary!$B$7/Summary!$B$10)</f>
        <v>222.63239358906515</v>
      </c>
      <c r="H471" s="5">
        <f t="shared" si="49"/>
        <v>405.58321447875301</v>
      </c>
      <c r="I471" s="5">
        <f t="shared" si="50"/>
        <v>290741.89715222269</v>
      </c>
    </row>
    <row r="472" spans="1:9" x14ac:dyDescent="0.25">
      <c r="A472">
        <v>468</v>
      </c>
      <c r="B472">
        <f t="shared" si="45"/>
        <v>468</v>
      </c>
      <c r="C472" s="5">
        <f t="shared" si="48"/>
        <v>290741.89715222269</v>
      </c>
      <c r="D472" s="5">
        <f t="shared" si="47"/>
        <v>1000</v>
      </c>
      <c r="E472" s="4">
        <f t="shared" si="46"/>
        <v>289741.89715222269</v>
      </c>
      <c r="F472" s="5">
        <f>IF(C472=0,0,IF(I471+G472&lt;=Summary!$C$20,'Loan Sch - With Offset'!I471+G472,Summary!$C$20))</f>
        <v>628.21560806781815</v>
      </c>
      <c r="G472" s="4">
        <f>IF(E472&lt;=0,0,E472*Summary!$B$7/Summary!$B$10)</f>
        <v>222.3211864687247</v>
      </c>
      <c r="H472" s="5">
        <f t="shared" si="49"/>
        <v>405.89442159909345</v>
      </c>
      <c r="I472" s="5">
        <f t="shared" si="50"/>
        <v>290336.00273062359</v>
      </c>
    </row>
    <row r="473" spans="1:9" x14ac:dyDescent="0.25">
      <c r="A473">
        <v>469</v>
      </c>
      <c r="B473">
        <f t="shared" si="45"/>
        <v>469</v>
      </c>
      <c r="C473" s="5">
        <f t="shared" si="48"/>
        <v>290336.00273062359</v>
      </c>
      <c r="D473" s="5">
        <f t="shared" si="47"/>
        <v>1000</v>
      </c>
      <c r="E473" s="4">
        <f t="shared" si="46"/>
        <v>289336.00273062359</v>
      </c>
      <c r="F473" s="5">
        <f>IF(C473=0,0,IF(I472+G473&lt;=Summary!$C$20,'Loan Sch - With Offset'!I472+G473,Summary!$C$20))</f>
        <v>628.21560806781815</v>
      </c>
      <c r="G473" s="4">
        <f>IF(E473&lt;=0,0,E473*Summary!$B$7/Summary!$B$10)</f>
        <v>222.00974055676696</v>
      </c>
      <c r="H473" s="5">
        <f t="shared" si="49"/>
        <v>406.20586751105122</v>
      </c>
      <c r="I473" s="5">
        <f t="shared" si="50"/>
        <v>289929.79686311254</v>
      </c>
    </row>
    <row r="474" spans="1:9" x14ac:dyDescent="0.25">
      <c r="A474">
        <v>470</v>
      </c>
      <c r="B474">
        <f t="shared" si="45"/>
        <v>470</v>
      </c>
      <c r="C474" s="5">
        <f t="shared" si="48"/>
        <v>289929.79686311254</v>
      </c>
      <c r="D474" s="5">
        <f t="shared" si="47"/>
        <v>1000</v>
      </c>
      <c r="E474" s="4">
        <f t="shared" si="46"/>
        <v>288929.79686311254</v>
      </c>
      <c r="F474" s="5">
        <f>IF(C474=0,0,IF(I473+G474&lt;=Summary!$C$20,'Loan Sch - With Offset'!I473+G474,Summary!$C$20))</f>
        <v>628.21560806781815</v>
      </c>
      <c r="G474" s="4">
        <f>IF(E474&lt;=0,0,E474*Summary!$B$7/Summary!$B$10)</f>
        <v>221.69805566996519</v>
      </c>
      <c r="H474" s="5">
        <f t="shared" si="49"/>
        <v>406.51755239785297</v>
      </c>
      <c r="I474" s="5">
        <f t="shared" si="50"/>
        <v>289523.27931071469</v>
      </c>
    </row>
    <row r="475" spans="1:9" x14ac:dyDescent="0.25">
      <c r="A475">
        <v>471</v>
      </c>
      <c r="B475">
        <f t="shared" si="45"/>
        <v>471</v>
      </c>
      <c r="C475" s="5">
        <f t="shared" si="48"/>
        <v>289523.27931071469</v>
      </c>
      <c r="D475" s="5">
        <f t="shared" si="47"/>
        <v>1000</v>
      </c>
      <c r="E475" s="4">
        <f t="shared" si="46"/>
        <v>288523.27931071469</v>
      </c>
      <c r="F475" s="5">
        <f>IF(C475=0,0,IF(I474+G475&lt;=Summary!$C$20,'Loan Sch - With Offset'!I474+G475,Summary!$C$20))</f>
        <v>628.21560806781815</v>
      </c>
      <c r="G475" s="4">
        <f>IF(E475&lt;=0,0,E475*Summary!$B$7/Summary!$B$10)</f>
        <v>221.38613162495221</v>
      </c>
      <c r="H475" s="5">
        <f t="shared" si="49"/>
        <v>406.82947644286594</v>
      </c>
      <c r="I475" s="5">
        <f t="shared" si="50"/>
        <v>289116.4498342718</v>
      </c>
    </row>
    <row r="476" spans="1:9" x14ac:dyDescent="0.25">
      <c r="A476">
        <v>472</v>
      </c>
      <c r="B476">
        <f t="shared" si="45"/>
        <v>472</v>
      </c>
      <c r="C476" s="5">
        <f t="shared" si="48"/>
        <v>289116.4498342718</v>
      </c>
      <c r="D476" s="5">
        <f t="shared" si="47"/>
        <v>1000</v>
      </c>
      <c r="E476" s="4">
        <f t="shared" si="46"/>
        <v>288116.4498342718</v>
      </c>
      <c r="F476" s="5">
        <f>IF(C476=0,0,IF(I475+G476&lt;=Summary!$C$20,'Loan Sch - With Offset'!I475+G476,Summary!$C$20))</f>
        <v>628.21560806781815</v>
      </c>
      <c r="G476" s="4">
        <f>IF(E476&lt;=0,0,E476*Summary!$B$7/Summary!$B$10)</f>
        <v>221.07396823822006</v>
      </c>
      <c r="H476" s="5">
        <f t="shared" si="49"/>
        <v>407.14163982959809</v>
      </c>
      <c r="I476" s="5">
        <f t="shared" si="50"/>
        <v>288709.30819444219</v>
      </c>
    </row>
    <row r="477" spans="1:9" x14ac:dyDescent="0.25">
      <c r="A477">
        <v>473</v>
      </c>
      <c r="B477">
        <f t="shared" si="45"/>
        <v>473</v>
      </c>
      <c r="C477" s="5">
        <f t="shared" si="48"/>
        <v>288709.30819444219</v>
      </c>
      <c r="D477" s="5">
        <f t="shared" si="47"/>
        <v>1000</v>
      </c>
      <c r="E477" s="4">
        <f t="shared" si="46"/>
        <v>287709.30819444219</v>
      </c>
      <c r="F477" s="5">
        <f>IF(C477=0,0,IF(I476+G477&lt;=Summary!$C$20,'Loan Sch - With Offset'!I476+G477,Summary!$C$20))</f>
        <v>628.21560806781815</v>
      </c>
      <c r="G477" s="4">
        <f>IF(E477&lt;=0,0,E477*Summary!$B$7/Summary!$B$10)</f>
        <v>220.76156532612004</v>
      </c>
      <c r="H477" s="5">
        <f t="shared" si="49"/>
        <v>407.45404274169812</v>
      </c>
      <c r="I477" s="5">
        <f t="shared" si="50"/>
        <v>288301.85415170051</v>
      </c>
    </row>
    <row r="478" spans="1:9" x14ac:dyDescent="0.25">
      <c r="A478">
        <v>474</v>
      </c>
      <c r="B478">
        <f t="shared" si="45"/>
        <v>474</v>
      </c>
      <c r="C478" s="5">
        <f t="shared" si="48"/>
        <v>288301.85415170051</v>
      </c>
      <c r="D478" s="5">
        <f t="shared" si="47"/>
        <v>1000</v>
      </c>
      <c r="E478" s="4">
        <f t="shared" si="46"/>
        <v>287301.85415170051</v>
      </c>
      <c r="F478" s="5">
        <f>IF(C478=0,0,IF(I477+G478&lt;=Summary!$C$20,'Loan Sch - With Offset'!I477+G478,Summary!$C$20))</f>
        <v>628.21560806781815</v>
      </c>
      <c r="G478" s="4">
        <f>IF(E478&lt;=0,0,E478*Summary!$B$7/Summary!$B$10)</f>
        <v>220.4489227048625</v>
      </c>
      <c r="H478" s="5">
        <f t="shared" si="49"/>
        <v>407.76668536295563</v>
      </c>
      <c r="I478" s="5">
        <f t="shared" si="50"/>
        <v>287894.08746633754</v>
      </c>
    </row>
    <row r="479" spans="1:9" x14ac:dyDescent="0.25">
      <c r="A479">
        <v>475</v>
      </c>
      <c r="B479">
        <f t="shared" si="45"/>
        <v>475</v>
      </c>
      <c r="C479" s="5">
        <f t="shared" si="48"/>
        <v>287894.08746633754</v>
      </c>
      <c r="D479" s="5">
        <f t="shared" si="47"/>
        <v>1000</v>
      </c>
      <c r="E479" s="4">
        <f t="shared" si="46"/>
        <v>286894.08746633754</v>
      </c>
      <c r="F479" s="5">
        <f>IF(C479=0,0,IF(I478+G479&lt;=Summary!$C$20,'Loan Sch - With Offset'!I478+G479,Summary!$C$20))</f>
        <v>628.21560806781815</v>
      </c>
      <c r="G479" s="4">
        <f>IF(E479&lt;=0,0,E479*Summary!$B$7/Summary!$B$10)</f>
        <v>220.1360401905167</v>
      </c>
      <c r="H479" s="5">
        <f t="shared" si="49"/>
        <v>408.07956787730143</v>
      </c>
      <c r="I479" s="5">
        <f t="shared" si="50"/>
        <v>287486.00789846026</v>
      </c>
    </row>
    <row r="480" spans="1:9" x14ac:dyDescent="0.25">
      <c r="A480">
        <v>476</v>
      </c>
      <c r="B480">
        <f t="shared" si="45"/>
        <v>476</v>
      </c>
      <c r="C480" s="5">
        <f t="shared" si="48"/>
        <v>287486.00789846026</v>
      </c>
      <c r="D480" s="5">
        <f t="shared" si="47"/>
        <v>1000</v>
      </c>
      <c r="E480" s="4">
        <f t="shared" si="46"/>
        <v>286486.00789846026</v>
      </c>
      <c r="F480" s="5">
        <f>IF(C480=0,0,IF(I479+G480&lt;=Summary!$C$20,'Loan Sch - With Offset'!I479+G480,Summary!$C$20))</f>
        <v>628.21560806781815</v>
      </c>
      <c r="G480" s="4">
        <f>IF(E480&lt;=0,0,E480*Summary!$B$7/Summary!$B$10)</f>
        <v>219.82291759901085</v>
      </c>
      <c r="H480" s="5">
        <f t="shared" si="49"/>
        <v>408.3926904688073</v>
      </c>
      <c r="I480" s="5">
        <f t="shared" si="50"/>
        <v>287077.61520799145</v>
      </c>
    </row>
    <row r="481" spans="1:9" x14ac:dyDescent="0.25">
      <c r="A481">
        <v>477</v>
      </c>
      <c r="B481">
        <f t="shared" si="45"/>
        <v>477</v>
      </c>
      <c r="C481" s="5">
        <f t="shared" si="48"/>
        <v>287077.61520799145</v>
      </c>
      <c r="D481" s="5">
        <f t="shared" si="47"/>
        <v>1000</v>
      </c>
      <c r="E481" s="4">
        <f t="shared" si="46"/>
        <v>286077.61520799145</v>
      </c>
      <c r="F481" s="5">
        <f>IF(C481=0,0,IF(I480+G481&lt;=Summary!$C$20,'Loan Sch - With Offset'!I480+G481,Summary!$C$20))</f>
        <v>628.21560806781815</v>
      </c>
      <c r="G481" s="4">
        <f>IF(E481&lt;=0,0,E481*Summary!$B$7/Summary!$B$10)</f>
        <v>219.5095547461319</v>
      </c>
      <c r="H481" s="5">
        <f t="shared" si="49"/>
        <v>408.70605332168623</v>
      </c>
      <c r="I481" s="5">
        <f t="shared" si="50"/>
        <v>286668.90915466979</v>
      </c>
    </row>
    <row r="482" spans="1:9" x14ac:dyDescent="0.25">
      <c r="A482">
        <v>478</v>
      </c>
      <c r="B482">
        <f t="shared" si="45"/>
        <v>478</v>
      </c>
      <c r="C482" s="5">
        <f t="shared" si="48"/>
        <v>286668.90915466979</v>
      </c>
      <c r="D482" s="5">
        <f t="shared" si="47"/>
        <v>1000</v>
      </c>
      <c r="E482" s="4">
        <f t="shared" si="46"/>
        <v>285668.90915466979</v>
      </c>
      <c r="F482" s="5">
        <f>IF(C482=0,0,IF(I481+G482&lt;=Summary!$C$20,'Loan Sch - With Offset'!I481+G482,Summary!$C$20))</f>
        <v>628.21560806781815</v>
      </c>
      <c r="G482" s="4">
        <f>IF(E482&lt;=0,0,E482*Summary!$B$7/Summary!$B$10)</f>
        <v>219.19595144752546</v>
      </c>
      <c r="H482" s="5">
        <f t="shared" si="49"/>
        <v>409.01965662029272</v>
      </c>
      <c r="I482" s="5">
        <f t="shared" si="50"/>
        <v>286259.88949804951</v>
      </c>
    </row>
    <row r="483" spans="1:9" x14ac:dyDescent="0.25">
      <c r="A483">
        <v>479</v>
      </c>
      <c r="B483">
        <f t="shared" si="45"/>
        <v>479</v>
      </c>
      <c r="C483" s="5">
        <f t="shared" si="48"/>
        <v>286259.88949804951</v>
      </c>
      <c r="D483" s="5">
        <f t="shared" si="47"/>
        <v>1000</v>
      </c>
      <c r="E483" s="4">
        <f t="shared" si="46"/>
        <v>285259.88949804951</v>
      </c>
      <c r="F483" s="5">
        <f>IF(C483=0,0,IF(I482+G483&lt;=Summary!$C$20,'Loan Sch - With Offset'!I482+G483,Summary!$C$20))</f>
        <v>628.21560806781815</v>
      </c>
      <c r="G483" s="4">
        <f>IF(E483&lt;=0,0,E483*Summary!$B$7/Summary!$B$10)</f>
        <v>218.88210751869568</v>
      </c>
      <c r="H483" s="5">
        <f t="shared" si="49"/>
        <v>409.3335005491225</v>
      </c>
      <c r="I483" s="5">
        <f t="shared" si="50"/>
        <v>285850.55599750037</v>
      </c>
    </row>
    <row r="484" spans="1:9" x14ac:dyDescent="0.25">
      <c r="A484">
        <v>480</v>
      </c>
      <c r="B484">
        <f t="shared" si="45"/>
        <v>480</v>
      </c>
      <c r="C484" s="5">
        <f t="shared" si="48"/>
        <v>285850.55599750037</v>
      </c>
      <c r="D484" s="5">
        <f t="shared" si="47"/>
        <v>1000</v>
      </c>
      <c r="E484" s="4">
        <f t="shared" si="46"/>
        <v>284850.55599750037</v>
      </c>
      <c r="F484" s="5">
        <f>IF(C484=0,0,IF(I483+G484&lt;=Summary!$C$20,'Loan Sch - With Offset'!I483+G484,Summary!$C$20))</f>
        <v>628.21560806781815</v>
      </c>
      <c r="G484" s="4">
        <f>IF(E484&lt;=0,0,E484*Summary!$B$7/Summary!$B$10)</f>
        <v>218.56802277500509</v>
      </c>
      <c r="H484" s="5">
        <f t="shared" si="49"/>
        <v>409.64758529281306</v>
      </c>
      <c r="I484" s="5">
        <f t="shared" si="50"/>
        <v>285440.90841220756</v>
      </c>
    </row>
    <row r="485" spans="1:9" x14ac:dyDescent="0.25">
      <c r="A485">
        <v>481</v>
      </c>
      <c r="B485">
        <f t="shared" si="45"/>
        <v>481</v>
      </c>
      <c r="C485" s="5">
        <f t="shared" si="48"/>
        <v>285440.90841220756</v>
      </c>
      <c r="D485" s="5">
        <f t="shared" si="47"/>
        <v>1000</v>
      </c>
      <c r="E485" s="4">
        <f t="shared" si="46"/>
        <v>284440.90841220756</v>
      </c>
      <c r="F485" s="5">
        <f>IF(C485=0,0,IF(I484+G485&lt;=Summary!$C$20,'Loan Sch - With Offset'!I484+G485,Summary!$C$20))</f>
        <v>628.21560806781815</v>
      </c>
      <c r="G485" s="4">
        <f>IF(E485&lt;=0,0,E485*Summary!$B$7/Summary!$B$10)</f>
        <v>218.25369703167462</v>
      </c>
      <c r="H485" s="5">
        <f t="shared" si="49"/>
        <v>409.96191103614353</v>
      </c>
      <c r="I485" s="5">
        <f t="shared" si="50"/>
        <v>285030.94650117139</v>
      </c>
    </row>
    <row r="486" spans="1:9" x14ac:dyDescent="0.25">
      <c r="A486">
        <v>482</v>
      </c>
      <c r="B486">
        <f t="shared" si="45"/>
        <v>482</v>
      </c>
      <c r="C486" s="5">
        <f t="shared" si="48"/>
        <v>285030.94650117139</v>
      </c>
      <c r="D486" s="5">
        <f t="shared" si="47"/>
        <v>1000</v>
      </c>
      <c r="E486" s="4">
        <f t="shared" si="46"/>
        <v>284030.94650117139</v>
      </c>
      <c r="F486" s="5">
        <f>IF(C486=0,0,IF(I485+G486&lt;=Summary!$C$20,'Loan Sch - With Offset'!I485+G486,Summary!$C$20))</f>
        <v>628.21560806781815</v>
      </c>
      <c r="G486" s="4">
        <f>IF(E486&lt;=0,0,E486*Summary!$B$7/Summary!$B$10)</f>
        <v>217.93913010378341</v>
      </c>
      <c r="H486" s="5">
        <f t="shared" si="49"/>
        <v>410.27647796403471</v>
      </c>
      <c r="I486" s="5">
        <f t="shared" si="50"/>
        <v>284620.67002320738</v>
      </c>
    </row>
    <row r="487" spans="1:9" x14ac:dyDescent="0.25">
      <c r="A487">
        <v>483</v>
      </c>
      <c r="B487">
        <f t="shared" si="45"/>
        <v>483</v>
      </c>
      <c r="C487" s="5">
        <f t="shared" si="48"/>
        <v>284620.67002320738</v>
      </c>
      <c r="D487" s="5">
        <f t="shared" si="47"/>
        <v>1000</v>
      </c>
      <c r="E487" s="4">
        <f t="shared" si="46"/>
        <v>283620.67002320738</v>
      </c>
      <c r="F487" s="5">
        <f>IF(C487=0,0,IF(I486+G487&lt;=Summary!$C$20,'Loan Sch - With Offset'!I486+G487,Summary!$C$20))</f>
        <v>628.21560806781815</v>
      </c>
      <c r="G487" s="4">
        <f>IF(E487&lt;=0,0,E487*Summary!$B$7/Summary!$B$10)</f>
        <v>217.62432180626871</v>
      </c>
      <c r="H487" s="5">
        <f t="shared" si="49"/>
        <v>410.59128626154944</v>
      </c>
      <c r="I487" s="5">
        <f t="shared" si="50"/>
        <v>284210.07873694581</v>
      </c>
    </row>
    <row r="488" spans="1:9" x14ac:dyDescent="0.25">
      <c r="A488">
        <v>484</v>
      </c>
      <c r="B488">
        <f t="shared" si="45"/>
        <v>484</v>
      </c>
      <c r="C488" s="5">
        <f t="shared" si="48"/>
        <v>284210.07873694581</v>
      </c>
      <c r="D488" s="5">
        <f t="shared" si="47"/>
        <v>1000</v>
      </c>
      <c r="E488" s="4">
        <f t="shared" si="46"/>
        <v>283210.07873694581</v>
      </c>
      <c r="F488" s="5">
        <f>IF(C488=0,0,IF(I487+G488&lt;=Summary!$C$20,'Loan Sch - With Offset'!I487+G488,Summary!$C$20))</f>
        <v>628.21560806781815</v>
      </c>
      <c r="G488" s="4">
        <f>IF(E488&lt;=0,0,E488*Summary!$B$7/Summary!$B$10)</f>
        <v>217.30927195392573</v>
      </c>
      <c r="H488" s="5">
        <f t="shared" si="49"/>
        <v>410.90633611389239</v>
      </c>
      <c r="I488" s="5">
        <f t="shared" si="50"/>
        <v>283799.17240083194</v>
      </c>
    </row>
    <row r="489" spans="1:9" x14ac:dyDescent="0.25">
      <c r="A489">
        <v>485</v>
      </c>
      <c r="B489">
        <f t="shared" si="45"/>
        <v>485</v>
      </c>
      <c r="C489" s="5">
        <f t="shared" si="48"/>
        <v>283799.17240083194</v>
      </c>
      <c r="D489" s="5">
        <f t="shared" si="47"/>
        <v>1000</v>
      </c>
      <c r="E489" s="4">
        <f t="shared" si="46"/>
        <v>282799.17240083194</v>
      </c>
      <c r="F489" s="5">
        <f>IF(C489=0,0,IF(I488+G489&lt;=Summary!$C$20,'Loan Sch - With Offset'!I488+G489,Summary!$C$20))</f>
        <v>628.21560806781815</v>
      </c>
      <c r="G489" s="4">
        <f>IF(E489&lt;=0,0,E489*Summary!$B$7/Summary!$B$10)</f>
        <v>216.99398036140758</v>
      </c>
      <c r="H489" s="5">
        <f t="shared" si="49"/>
        <v>411.22162770641057</v>
      </c>
      <c r="I489" s="5">
        <f t="shared" si="50"/>
        <v>283387.95077312551</v>
      </c>
    </row>
    <row r="490" spans="1:9" x14ac:dyDescent="0.25">
      <c r="A490">
        <v>486</v>
      </c>
      <c r="B490">
        <f t="shared" si="45"/>
        <v>486</v>
      </c>
      <c r="C490" s="5">
        <f t="shared" si="48"/>
        <v>283387.95077312551</v>
      </c>
      <c r="D490" s="5">
        <f t="shared" si="47"/>
        <v>1000</v>
      </c>
      <c r="E490" s="4">
        <f t="shared" si="46"/>
        <v>282387.95077312551</v>
      </c>
      <c r="F490" s="5">
        <f>IF(C490=0,0,IF(I489+G490&lt;=Summary!$C$20,'Loan Sch - With Offset'!I489+G490,Summary!$C$20))</f>
        <v>628.21560806781815</v>
      </c>
      <c r="G490" s="4">
        <f>IF(E490&lt;=0,0,E490*Summary!$B$7/Summary!$B$10)</f>
        <v>216.67844684322515</v>
      </c>
      <c r="H490" s="5">
        <f t="shared" si="49"/>
        <v>411.53716122459298</v>
      </c>
      <c r="I490" s="5">
        <f t="shared" si="50"/>
        <v>282976.41361190093</v>
      </c>
    </row>
    <row r="491" spans="1:9" x14ac:dyDescent="0.25">
      <c r="A491">
        <v>487</v>
      </c>
      <c r="B491">
        <f t="shared" si="45"/>
        <v>487</v>
      </c>
      <c r="C491" s="5">
        <f t="shared" si="48"/>
        <v>282976.41361190093</v>
      </c>
      <c r="D491" s="5">
        <f t="shared" si="47"/>
        <v>1000</v>
      </c>
      <c r="E491" s="4">
        <f t="shared" si="46"/>
        <v>281976.41361190093</v>
      </c>
      <c r="F491" s="5">
        <f>IF(C491=0,0,IF(I490+G491&lt;=Summary!$C$20,'Loan Sch - With Offset'!I490+G491,Summary!$C$20))</f>
        <v>628.21560806781815</v>
      </c>
      <c r="G491" s="4">
        <f>IF(E491&lt;=0,0,E491*Summary!$B$7/Summary!$B$10)</f>
        <v>216.36267121374703</v>
      </c>
      <c r="H491" s="5">
        <f t="shared" si="49"/>
        <v>411.85293685407112</v>
      </c>
      <c r="I491" s="5">
        <f t="shared" si="50"/>
        <v>282564.56067504687</v>
      </c>
    </row>
    <row r="492" spans="1:9" x14ac:dyDescent="0.25">
      <c r="A492">
        <v>488</v>
      </c>
      <c r="B492">
        <f t="shared" si="45"/>
        <v>488</v>
      </c>
      <c r="C492" s="5">
        <f t="shared" si="48"/>
        <v>282564.56067504687</v>
      </c>
      <c r="D492" s="5">
        <f t="shared" si="47"/>
        <v>1000</v>
      </c>
      <c r="E492" s="4">
        <f t="shared" si="46"/>
        <v>281564.56067504687</v>
      </c>
      <c r="F492" s="5">
        <f>IF(C492=0,0,IF(I491+G492&lt;=Summary!$C$20,'Loan Sch - With Offset'!I491+G492,Summary!$C$20))</f>
        <v>628.21560806781815</v>
      </c>
      <c r="G492" s="4">
        <f>IF(E492&lt;=0,0,E492*Summary!$B$7/Summary!$B$10)</f>
        <v>216.0466532871994</v>
      </c>
      <c r="H492" s="5">
        <f t="shared" si="49"/>
        <v>412.16895478061872</v>
      </c>
      <c r="I492" s="5">
        <f t="shared" si="50"/>
        <v>282152.39172026626</v>
      </c>
    </row>
    <row r="493" spans="1:9" x14ac:dyDescent="0.25">
      <c r="A493">
        <v>489</v>
      </c>
      <c r="B493">
        <f t="shared" si="45"/>
        <v>489</v>
      </c>
      <c r="C493" s="5">
        <f t="shared" si="48"/>
        <v>282152.39172026626</v>
      </c>
      <c r="D493" s="5">
        <f t="shared" si="47"/>
        <v>1000</v>
      </c>
      <c r="E493" s="4">
        <f t="shared" si="46"/>
        <v>281152.39172026626</v>
      </c>
      <c r="F493" s="5">
        <f>IF(C493=0,0,IF(I492+G493&lt;=Summary!$C$20,'Loan Sch - With Offset'!I492+G493,Summary!$C$20))</f>
        <v>628.21560806781815</v>
      </c>
      <c r="G493" s="4">
        <f>IF(E493&lt;=0,0,E493*Summary!$B$7/Summary!$B$10)</f>
        <v>215.73039287766582</v>
      </c>
      <c r="H493" s="5">
        <f t="shared" si="49"/>
        <v>412.4852151901523</v>
      </c>
      <c r="I493" s="5">
        <f t="shared" si="50"/>
        <v>281739.9065050761</v>
      </c>
    </row>
    <row r="494" spans="1:9" x14ac:dyDescent="0.25">
      <c r="A494">
        <v>490</v>
      </c>
      <c r="B494">
        <f t="shared" si="45"/>
        <v>490</v>
      </c>
      <c r="C494" s="5">
        <f t="shared" si="48"/>
        <v>281739.9065050761</v>
      </c>
      <c r="D494" s="5">
        <f t="shared" si="47"/>
        <v>1000</v>
      </c>
      <c r="E494" s="4">
        <f t="shared" si="46"/>
        <v>280739.9065050761</v>
      </c>
      <c r="F494" s="5">
        <f>IF(C494=0,0,IF(I493+G494&lt;=Summary!$C$20,'Loan Sch - With Offset'!I493+G494,Summary!$C$20))</f>
        <v>628.21560806781815</v>
      </c>
      <c r="G494" s="4">
        <f>IF(E494&lt;=0,0,E494*Summary!$B$7/Summary!$B$10)</f>
        <v>215.41388979908723</v>
      </c>
      <c r="H494" s="5">
        <f t="shared" si="49"/>
        <v>412.80171826873095</v>
      </c>
      <c r="I494" s="5">
        <f t="shared" si="50"/>
        <v>281327.10478680738</v>
      </c>
    </row>
    <row r="495" spans="1:9" x14ac:dyDescent="0.25">
      <c r="A495">
        <v>491</v>
      </c>
      <c r="B495">
        <f t="shared" si="45"/>
        <v>491</v>
      </c>
      <c r="C495" s="5">
        <f t="shared" si="48"/>
        <v>281327.10478680738</v>
      </c>
      <c r="D495" s="5">
        <f t="shared" si="47"/>
        <v>1000</v>
      </c>
      <c r="E495" s="4">
        <f t="shared" si="46"/>
        <v>280327.10478680738</v>
      </c>
      <c r="F495" s="5">
        <f>IF(C495=0,0,IF(I494+G495&lt;=Summary!$C$20,'Loan Sch - With Offset'!I494+G495,Summary!$C$20))</f>
        <v>628.21560806781815</v>
      </c>
      <c r="G495" s="4">
        <f>IF(E495&lt;=0,0,E495*Summary!$B$7/Summary!$B$10)</f>
        <v>215.09714386526181</v>
      </c>
      <c r="H495" s="5">
        <f t="shared" si="49"/>
        <v>413.11846420255631</v>
      </c>
      <c r="I495" s="5">
        <f t="shared" si="50"/>
        <v>280913.98632260482</v>
      </c>
    </row>
    <row r="496" spans="1:9" x14ac:dyDescent="0.25">
      <c r="A496">
        <v>492</v>
      </c>
      <c r="B496">
        <f t="shared" si="45"/>
        <v>492</v>
      </c>
      <c r="C496" s="5">
        <f t="shared" si="48"/>
        <v>280913.98632260482</v>
      </c>
      <c r="D496" s="5">
        <f t="shared" si="47"/>
        <v>1000</v>
      </c>
      <c r="E496" s="4">
        <f t="shared" si="46"/>
        <v>279913.98632260482</v>
      </c>
      <c r="F496" s="5">
        <f>IF(C496=0,0,IF(I495+G496&lt;=Summary!$C$20,'Loan Sch - With Offset'!I495+G496,Summary!$C$20))</f>
        <v>628.21560806781815</v>
      </c>
      <c r="G496" s="4">
        <f>IF(E496&lt;=0,0,E496*Summary!$B$7/Summary!$B$10)</f>
        <v>214.78015488984482</v>
      </c>
      <c r="H496" s="5">
        <f t="shared" si="49"/>
        <v>413.43545317797333</v>
      </c>
      <c r="I496" s="5">
        <f t="shared" si="50"/>
        <v>280500.55086942686</v>
      </c>
    </row>
    <row r="497" spans="1:9" x14ac:dyDescent="0.25">
      <c r="A497">
        <v>493</v>
      </c>
      <c r="B497">
        <f t="shared" si="45"/>
        <v>493</v>
      </c>
      <c r="C497" s="5">
        <f t="shared" si="48"/>
        <v>280500.55086942686</v>
      </c>
      <c r="D497" s="5">
        <f t="shared" si="47"/>
        <v>1000</v>
      </c>
      <c r="E497" s="4">
        <f t="shared" si="46"/>
        <v>279500.55086942686</v>
      </c>
      <c r="F497" s="5">
        <f>IF(C497=0,0,IF(I496+G497&lt;=Summary!$C$20,'Loan Sch - With Offset'!I496+G497,Summary!$C$20))</f>
        <v>628.21560806781815</v>
      </c>
      <c r="G497" s="4">
        <f>IF(E497&lt;=0,0,E497*Summary!$B$7/Summary!$B$10)</f>
        <v>214.46292268634869</v>
      </c>
      <c r="H497" s="5">
        <f t="shared" si="49"/>
        <v>413.75268538146946</v>
      </c>
      <c r="I497" s="5">
        <f t="shared" si="50"/>
        <v>280086.79818404542</v>
      </c>
    </row>
    <row r="498" spans="1:9" x14ac:dyDescent="0.25">
      <c r="A498">
        <v>494</v>
      </c>
      <c r="B498">
        <f t="shared" si="45"/>
        <v>494</v>
      </c>
      <c r="C498" s="5">
        <f t="shared" si="48"/>
        <v>280086.79818404542</v>
      </c>
      <c r="D498" s="5">
        <f t="shared" si="47"/>
        <v>1000</v>
      </c>
      <c r="E498" s="4">
        <f t="shared" si="46"/>
        <v>279086.79818404542</v>
      </c>
      <c r="F498" s="5">
        <f>IF(C498=0,0,IF(I497+G498&lt;=Summary!$C$20,'Loan Sch - With Offset'!I497+G498,Summary!$C$20))</f>
        <v>628.21560806781815</v>
      </c>
      <c r="G498" s="4">
        <f>IF(E498&lt;=0,0,E498*Summary!$B$7/Summary!$B$10)</f>
        <v>214.14544706814254</v>
      </c>
      <c r="H498" s="5">
        <f t="shared" si="49"/>
        <v>414.07016099967564</v>
      </c>
      <c r="I498" s="5">
        <f t="shared" si="50"/>
        <v>279672.72802304575</v>
      </c>
    </row>
    <row r="499" spans="1:9" x14ac:dyDescent="0.25">
      <c r="A499">
        <v>495</v>
      </c>
      <c r="B499">
        <f t="shared" si="45"/>
        <v>495</v>
      </c>
      <c r="C499" s="5">
        <f t="shared" si="48"/>
        <v>279672.72802304575</v>
      </c>
      <c r="D499" s="5">
        <f t="shared" si="47"/>
        <v>1000</v>
      </c>
      <c r="E499" s="4">
        <f t="shared" si="46"/>
        <v>278672.72802304575</v>
      </c>
      <c r="F499" s="5">
        <f>IF(C499=0,0,IF(I498+G499&lt;=Summary!$C$20,'Loan Sch - With Offset'!I498+G499,Summary!$C$20))</f>
        <v>628.21560806781815</v>
      </c>
      <c r="G499" s="4">
        <f>IF(E499&lt;=0,0,E499*Summary!$B$7/Summary!$B$10)</f>
        <v>213.82772784845241</v>
      </c>
      <c r="H499" s="5">
        <f t="shared" si="49"/>
        <v>414.38788021936574</v>
      </c>
      <c r="I499" s="5">
        <f t="shared" si="50"/>
        <v>279258.34014282638</v>
      </c>
    </row>
    <row r="500" spans="1:9" x14ac:dyDescent="0.25">
      <c r="A500">
        <v>496</v>
      </c>
      <c r="B500">
        <f t="shared" si="45"/>
        <v>496</v>
      </c>
      <c r="C500" s="5">
        <f t="shared" si="48"/>
        <v>279258.34014282638</v>
      </c>
      <c r="D500" s="5">
        <f t="shared" si="47"/>
        <v>1000</v>
      </c>
      <c r="E500" s="4">
        <f t="shared" si="46"/>
        <v>278258.34014282638</v>
      </c>
      <c r="F500" s="5">
        <f>IF(C500=0,0,IF(I499+G500&lt;=Summary!$C$20,'Loan Sch - With Offset'!I499+G500,Summary!$C$20))</f>
        <v>628.21560806781815</v>
      </c>
      <c r="G500" s="4">
        <f>IF(E500&lt;=0,0,E500*Summary!$B$7/Summary!$B$10)</f>
        <v>213.50976484036102</v>
      </c>
      <c r="H500" s="5">
        <f t="shared" si="49"/>
        <v>414.70584322745714</v>
      </c>
      <c r="I500" s="5">
        <f t="shared" si="50"/>
        <v>278843.63429959893</v>
      </c>
    </row>
    <row r="501" spans="1:9" x14ac:dyDescent="0.25">
      <c r="A501">
        <v>497</v>
      </c>
      <c r="B501">
        <f t="shared" si="45"/>
        <v>497</v>
      </c>
      <c r="C501" s="5">
        <f t="shared" si="48"/>
        <v>278843.63429959893</v>
      </c>
      <c r="D501" s="5">
        <f t="shared" si="47"/>
        <v>1000</v>
      </c>
      <c r="E501" s="4">
        <f t="shared" si="46"/>
        <v>277843.63429959893</v>
      </c>
      <c r="F501" s="5">
        <f>IF(C501=0,0,IF(I500+G501&lt;=Summary!$C$20,'Loan Sch - With Offset'!I500+G501,Summary!$C$20))</f>
        <v>628.21560806781815</v>
      </c>
      <c r="G501" s="4">
        <f>IF(E501&lt;=0,0,E501*Summary!$B$7/Summary!$B$10)</f>
        <v>213.19155785680763</v>
      </c>
      <c r="H501" s="5">
        <f t="shared" si="49"/>
        <v>415.02405021101049</v>
      </c>
      <c r="I501" s="5">
        <f t="shared" si="50"/>
        <v>278428.61024938792</v>
      </c>
    </row>
    <row r="502" spans="1:9" x14ac:dyDescent="0.25">
      <c r="A502">
        <v>498</v>
      </c>
      <c r="B502">
        <f t="shared" si="45"/>
        <v>498</v>
      </c>
      <c r="C502" s="5">
        <f t="shared" si="48"/>
        <v>278428.61024938792</v>
      </c>
      <c r="D502" s="5">
        <f t="shared" si="47"/>
        <v>1000</v>
      </c>
      <c r="E502" s="4">
        <f t="shared" si="46"/>
        <v>277428.61024938792</v>
      </c>
      <c r="F502" s="5">
        <f>IF(C502=0,0,IF(I501+G502&lt;=Summary!$C$20,'Loan Sch - With Offset'!I501+G502,Summary!$C$20))</f>
        <v>628.21560806781815</v>
      </c>
      <c r="G502" s="4">
        <f>IF(E502&lt;=0,0,E502*Summary!$B$7/Summary!$B$10)</f>
        <v>212.87310671058802</v>
      </c>
      <c r="H502" s="5">
        <f t="shared" si="49"/>
        <v>415.34250135723016</v>
      </c>
      <c r="I502" s="5">
        <f t="shared" si="50"/>
        <v>278013.26774803066</v>
      </c>
    </row>
    <row r="503" spans="1:9" x14ac:dyDescent="0.25">
      <c r="A503">
        <v>499</v>
      </c>
      <c r="B503">
        <f t="shared" si="45"/>
        <v>499</v>
      </c>
      <c r="C503" s="5">
        <f t="shared" si="48"/>
        <v>278013.26774803066</v>
      </c>
      <c r="D503" s="5">
        <f t="shared" si="47"/>
        <v>1000</v>
      </c>
      <c r="E503" s="4">
        <f t="shared" si="46"/>
        <v>277013.26774803066</v>
      </c>
      <c r="F503" s="5">
        <f>IF(C503=0,0,IF(I502+G503&lt;=Summary!$C$20,'Loan Sch - With Offset'!I502+G503,Summary!$C$20))</f>
        <v>628.21560806781815</v>
      </c>
      <c r="G503" s="4">
        <f>IF(E503&lt;=0,0,E503*Summary!$B$7/Summary!$B$10)</f>
        <v>212.5544112143543</v>
      </c>
      <c r="H503" s="5">
        <f t="shared" si="49"/>
        <v>415.66119685346382</v>
      </c>
      <c r="I503" s="5">
        <f t="shared" si="50"/>
        <v>277597.60655117722</v>
      </c>
    </row>
    <row r="504" spans="1:9" x14ac:dyDescent="0.25">
      <c r="A504">
        <v>500</v>
      </c>
      <c r="B504">
        <f t="shared" si="45"/>
        <v>500</v>
      </c>
      <c r="C504" s="5">
        <f t="shared" si="48"/>
        <v>277597.60655117722</v>
      </c>
      <c r="D504" s="5">
        <f t="shared" si="47"/>
        <v>1000</v>
      </c>
      <c r="E504" s="4">
        <f t="shared" si="46"/>
        <v>276597.60655117722</v>
      </c>
      <c r="F504" s="5">
        <f>IF(C504=0,0,IF(I503+G504&lt;=Summary!$C$20,'Loan Sch - With Offset'!I503+G504,Summary!$C$20))</f>
        <v>628.21560806781815</v>
      </c>
      <c r="G504" s="4">
        <f>IF(E504&lt;=0,0,E504*Summary!$B$7/Summary!$B$10)</f>
        <v>212.23547118061481</v>
      </c>
      <c r="H504" s="5">
        <f t="shared" si="49"/>
        <v>415.98013688720334</v>
      </c>
      <c r="I504" s="5">
        <f t="shared" si="50"/>
        <v>277181.62641428999</v>
      </c>
    </row>
    <row r="505" spans="1:9" x14ac:dyDescent="0.25">
      <c r="A505">
        <v>501</v>
      </c>
      <c r="B505">
        <f t="shared" si="45"/>
        <v>501</v>
      </c>
      <c r="C505" s="5">
        <f t="shared" si="48"/>
        <v>277181.62641428999</v>
      </c>
      <c r="D505" s="5">
        <f t="shared" si="47"/>
        <v>1000</v>
      </c>
      <c r="E505" s="4">
        <f t="shared" si="46"/>
        <v>276181.62641428999</v>
      </c>
      <c r="F505" s="5">
        <f>IF(C505=0,0,IF(I504+G505&lt;=Summary!$C$20,'Loan Sch - With Offset'!I504+G505,Summary!$C$20))</f>
        <v>628.21560806781815</v>
      </c>
      <c r="G505" s="4">
        <f>IF(E505&lt;=0,0,E505*Summary!$B$7/Summary!$B$10)</f>
        <v>211.91628642173404</v>
      </c>
      <c r="H505" s="5">
        <f t="shared" si="49"/>
        <v>416.29932164608408</v>
      </c>
      <c r="I505" s="5">
        <f t="shared" si="50"/>
        <v>276765.32709264389</v>
      </c>
    </row>
    <row r="506" spans="1:9" x14ac:dyDescent="0.25">
      <c r="A506">
        <v>502</v>
      </c>
      <c r="B506">
        <f t="shared" si="45"/>
        <v>502</v>
      </c>
      <c r="C506" s="5">
        <f t="shared" si="48"/>
        <v>276765.32709264389</v>
      </c>
      <c r="D506" s="5">
        <f t="shared" si="47"/>
        <v>1000</v>
      </c>
      <c r="E506" s="4">
        <f t="shared" si="46"/>
        <v>275765.32709264389</v>
      </c>
      <c r="F506" s="5">
        <f>IF(C506=0,0,IF(I505+G506&lt;=Summary!$C$20,'Loan Sch - With Offset'!I505+G506,Summary!$C$20))</f>
        <v>628.21560806781815</v>
      </c>
      <c r="G506" s="4">
        <f>IF(E506&lt;=0,0,E506*Summary!$B$7/Summary!$B$10)</f>
        <v>211.5968567499325</v>
      </c>
      <c r="H506" s="5">
        <f t="shared" si="49"/>
        <v>416.61875131788565</v>
      </c>
      <c r="I506" s="5">
        <f t="shared" si="50"/>
        <v>276348.70834132598</v>
      </c>
    </row>
    <row r="507" spans="1:9" x14ac:dyDescent="0.25">
      <c r="A507">
        <v>503</v>
      </c>
      <c r="B507">
        <f t="shared" si="45"/>
        <v>503</v>
      </c>
      <c r="C507" s="5">
        <f t="shared" si="48"/>
        <v>276348.70834132598</v>
      </c>
      <c r="D507" s="5">
        <f t="shared" si="47"/>
        <v>1000</v>
      </c>
      <c r="E507" s="4">
        <f t="shared" si="46"/>
        <v>275348.70834132598</v>
      </c>
      <c r="F507" s="5">
        <f>IF(C507=0,0,IF(I506+G507&lt;=Summary!$C$20,'Loan Sch - With Offset'!I506+G507,Summary!$C$20))</f>
        <v>628.21560806781815</v>
      </c>
      <c r="G507" s="4">
        <f>IF(E507&lt;=0,0,E507*Summary!$B$7/Summary!$B$10)</f>
        <v>211.27718197728666</v>
      </c>
      <c r="H507" s="5">
        <f t="shared" si="49"/>
        <v>416.93842609053149</v>
      </c>
      <c r="I507" s="5">
        <f t="shared" si="50"/>
        <v>275931.76991523546</v>
      </c>
    </row>
    <row r="508" spans="1:9" x14ac:dyDescent="0.25">
      <c r="A508">
        <v>504</v>
      </c>
      <c r="B508">
        <f t="shared" si="45"/>
        <v>504</v>
      </c>
      <c r="C508" s="5">
        <f t="shared" si="48"/>
        <v>275931.76991523546</v>
      </c>
      <c r="D508" s="5">
        <f t="shared" si="47"/>
        <v>1000</v>
      </c>
      <c r="E508" s="4">
        <f t="shared" si="46"/>
        <v>274931.76991523546</v>
      </c>
      <c r="F508" s="5">
        <f>IF(C508=0,0,IF(I507+G508&lt;=Summary!$C$20,'Loan Sch - With Offset'!I507+G508,Summary!$C$20))</f>
        <v>628.21560806781815</v>
      </c>
      <c r="G508" s="4">
        <f>IF(E508&lt;=0,0,E508*Summary!$B$7/Summary!$B$10)</f>
        <v>210.95726191572874</v>
      </c>
      <c r="H508" s="5">
        <f t="shared" si="49"/>
        <v>417.25834615208942</v>
      </c>
      <c r="I508" s="5">
        <f t="shared" si="50"/>
        <v>275514.51156908338</v>
      </c>
    </row>
    <row r="509" spans="1:9" x14ac:dyDescent="0.25">
      <c r="A509">
        <v>505</v>
      </c>
      <c r="B509">
        <f t="shared" si="45"/>
        <v>505</v>
      </c>
      <c r="C509" s="5">
        <f t="shared" si="48"/>
        <v>275514.51156908338</v>
      </c>
      <c r="D509" s="5">
        <f t="shared" si="47"/>
        <v>1000</v>
      </c>
      <c r="E509" s="4">
        <f t="shared" si="46"/>
        <v>274514.51156908338</v>
      </c>
      <c r="F509" s="5">
        <f>IF(C509=0,0,IF(I508+G509&lt;=Summary!$C$20,'Loan Sch - With Offset'!I508+G509,Summary!$C$20))</f>
        <v>628.21560806781815</v>
      </c>
      <c r="G509" s="4">
        <f>IF(E509&lt;=0,0,E509*Summary!$B$7/Summary!$B$10)</f>
        <v>210.63709637704667</v>
      </c>
      <c r="H509" s="5">
        <f t="shared" si="49"/>
        <v>417.57851169077151</v>
      </c>
      <c r="I509" s="5">
        <f t="shared" si="50"/>
        <v>275096.9330573926</v>
      </c>
    </row>
    <row r="510" spans="1:9" x14ac:dyDescent="0.25">
      <c r="A510">
        <v>506</v>
      </c>
      <c r="B510">
        <f t="shared" si="45"/>
        <v>506</v>
      </c>
      <c r="C510" s="5">
        <f t="shared" si="48"/>
        <v>275096.9330573926</v>
      </c>
      <c r="D510" s="5">
        <f t="shared" si="47"/>
        <v>1000</v>
      </c>
      <c r="E510" s="4">
        <f t="shared" si="46"/>
        <v>274096.9330573926</v>
      </c>
      <c r="F510" s="5">
        <f>IF(C510=0,0,IF(I509+G510&lt;=Summary!$C$20,'Loan Sch - With Offset'!I509+G510,Summary!$C$20))</f>
        <v>628.21560806781815</v>
      </c>
      <c r="G510" s="4">
        <f>IF(E510&lt;=0,0,E510*Summary!$B$7/Summary!$B$10)</f>
        <v>210.31668517288392</v>
      </c>
      <c r="H510" s="5">
        <f t="shared" si="49"/>
        <v>417.89892289493423</v>
      </c>
      <c r="I510" s="5">
        <f t="shared" si="50"/>
        <v>274679.03413449769</v>
      </c>
    </row>
    <row r="511" spans="1:9" x14ac:dyDescent="0.25">
      <c r="A511">
        <v>507</v>
      </c>
      <c r="B511">
        <f t="shared" si="45"/>
        <v>507</v>
      </c>
      <c r="C511" s="5">
        <f t="shared" si="48"/>
        <v>274679.03413449769</v>
      </c>
      <c r="D511" s="5">
        <f t="shared" si="47"/>
        <v>1000</v>
      </c>
      <c r="E511" s="4">
        <f t="shared" si="46"/>
        <v>273679.03413449769</v>
      </c>
      <c r="F511" s="5">
        <f>IF(C511=0,0,IF(I510+G511&lt;=Summary!$C$20,'Loan Sch - With Offset'!I510+G511,Summary!$C$20))</f>
        <v>628.21560806781815</v>
      </c>
      <c r="G511" s="4">
        <f>IF(E511&lt;=0,0,E511*Summary!$B$7/Summary!$B$10)</f>
        <v>209.99602811473957</v>
      </c>
      <c r="H511" s="5">
        <f t="shared" si="49"/>
        <v>418.21957995307855</v>
      </c>
      <c r="I511" s="5">
        <f t="shared" si="50"/>
        <v>274260.81455454463</v>
      </c>
    </row>
    <row r="512" spans="1:9" x14ac:dyDescent="0.25">
      <c r="A512">
        <v>508</v>
      </c>
      <c r="B512">
        <f t="shared" si="45"/>
        <v>508</v>
      </c>
      <c r="C512" s="5">
        <f t="shared" si="48"/>
        <v>274260.81455454463</v>
      </c>
      <c r="D512" s="5">
        <f t="shared" si="47"/>
        <v>1000</v>
      </c>
      <c r="E512" s="4">
        <f t="shared" si="46"/>
        <v>273260.81455454463</v>
      </c>
      <c r="F512" s="5">
        <f>IF(C512=0,0,IF(I511+G512&lt;=Summary!$C$20,'Loan Sch - With Offset'!I511+G512,Summary!$C$20))</f>
        <v>628.21560806781815</v>
      </c>
      <c r="G512" s="4">
        <f>IF(E512&lt;=0,0,E512*Summary!$B$7/Summary!$B$10)</f>
        <v>209.67512501396789</v>
      </c>
      <c r="H512" s="5">
        <f t="shared" si="49"/>
        <v>418.54048305385027</v>
      </c>
      <c r="I512" s="5">
        <f t="shared" si="50"/>
        <v>273842.2740714908</v>
      </c>
    </row>
    <row r="513" spans="1:9" x14ac:dyDescent="0.25">
      <c r="A513">
        <v>509</v>
      </c>
      <c r="B513">
        <f t="shared" si="45"/>
        <v>509</v>
      </c>
      <c r="C513" s="5">
        <f t="shared" si="48"/>
        <v>273842.2740714908</v>
      </c>
      <c r="D513" s="5">
        <f t="shared" si="47"/>
        <v>1000</v>
      </c>
      <c r="E513" s="4">
        <f t="shared" si="46"/>
        <v>272842.2740714908</v>
      </c>
      <c r="F513" s="5">
        <f>IF(C513=0,0,IF(I512+G513&lt;=Summary!$C$20,'Loan Sch - With Offset'!I512+G513,Summary!$C$20))</f>
        <v>628.21560806781815</v>
      </c>
      <c r="G513" s="4">
        <f>IF(E513&lt;=0,0,E513*Summary!$B$7/Summary!$B$10)</f>
        <v>209.35397568177854</v>
      </c>
      <c r="H513" s="5">
        <f t="shared" si="49"/>
        <v>418.86163238603962</v>
      </c>
      <c r="I513" s="5">
        <f t="shared" si="50"/>
        <v>273423.41243910475</v>
      </c>
    </row>
    <row r="514" spans="1:9" x14ac:dyDescent="0.25">
      <c r="A514">
        <v>510</v>
      </c>
      <c r="B514">
        <f t="shared" si="45"/>
        <v>510</v>
      </c>
      <c r="C514" s="5">
        <f t="shared" si="48"/>
        <v>273423.41243910475</v>
      </c>
      <c r="D514" s="5">
        <f t="shared" si="47"/>
        <v>1000</v>
      </c>
      <c r="E514" s="4">
        <f t="shared" si="46"/>
        <v>272423.41243910475</v>
      </c>
      <c r="F514" s="5">
        <f>IF(C514=0,0,IF(I513+G514&lt;=Summary!$C$20,'Loan Sch - With Offset'!I513+G514,Summary!$C$20))</f>
        <v>628.21560806781815</v>
      </c>
      <c r="G514" s="4">
        <f>IF(E514&lt;=0,0,E514*Summary!$B$7/Summary!$B$10)</f>
        <v>209.03257992923616</v>
      </c>
      <c r="H514" s="5">
        <f t="shared" si="49"/>
        <v>419.18302813858202</v>
      </c>
      <c r="I514" s="5">
        <f t="shared" si="50"/>
        <v>273004.22941096616</v>
      </c>
    </row>
    <row r="515" spans="1:9" x14ac:dyDescent="0.25">
      <c r="A515">
        <v>511</v>
      </c>
      <c r="B515">
        <f t="shared" si="45"/>
        <v>511</v>
      </c>
      <c r="C515" s="5">
        <f t="shared" si="48"/>
        <v>273004.22941096616</v>
      </c>
      <c r="D515" s="5">
        <f t="shared" si="47"/>
        <v>1000</v>
      </c>
      <c r="E515" s="4">
        <f t="shared" si="46"/>
        <v>272004.22941096616</v>
      </c>
      <c r="F515" s="5">
        <f>IF(C515=0,0,IF(I514+G515&lt;=Summary!$C$20,'Loan Sch - With Offset'!I514+G515,Summary!$C$20))</f>
        <v>628.21560806781815</v>
      </c>
      <c r="G515" s="4">
        <f>IF(E515&lt;=0,0,E515*Summary!$B$7/Summary!$B$10)</f>
        <v>208.71093756726057</v>
      </c>
      <c r="H515" s="5">
        <f t="shared" si="49"/>
        <v>419.50467050055761</v>
      </c>
      <c r="I515" s="5">
        <f t="shared" si="50"/>
        <v>272584.72474046558</v>
      </c>
    </row>
    <row r="516" spans="1:9" x14ac:dyDescent="0.25">
      <c r="A516">
        <v>512</v>
      </c>
      <c r="B516">
        <f t="shared" si="45"/>
        <v>512</v>
      </c>
      <c r="C516" s="5">
        <f t="shared" si="48"/>
        <v>272584.72474046558</v>
      </c>
      <c r="D516" s="5">
        <f t="shared" si="47"/>
        <v>1000</v>
      </c>
      <c r="E516" s="4">
        <f t="shared" si="46"/>
        <v>271584.72474046558</v>
      </c>
      <c r="F516" s="5">
        <f>IF(C516=0,0,IF(I515+G516&lt;=Summary!$C$20,'Loan Sch - With Offset'!I515+G516,Summary!$C$20))</f>
        <v>628.21560806781815</v>
      </c>
      <c r="G516" s="4">
        <f>IF(E516&lt;=0,0,E516*Summary!$B$7/Summary!$B$10)</f>
        <v>208.38904840662647</v>
      </c>
      <c r="H516" s="5">
        <f t="shared" si="49"/>
        <v>419.82655966119171</v>
      </c>
      <c r="I516" s="5">
        <f t="shared" si="50"/>
        <v>272164.89818080439</v>
      </c>
    </row>
    <row r="517" spans="1:9" x14ac:dyDescent="0.25">
      <c r="A517">
        <v>513</v>
      </c>
      <c r="B517">
        <f t="shared" si="45"/>
        <v>513</v>
      </c>
      <c r="C517" s="5">
        <f t="shared" si="48"/>
        <v>272164.89818080439</v>
      </c>
      <c r="D517" s="5">
        <f t="shared" si="47"/>
        <v>1000</v>
      </c>
      <c r="E517" s="4">
        <f t="shared" si="46"/>
        <v>271164.89818080439</v>
      </c>
      <c r="F517" s="5">
        <f>IF(C517=0,0,IF(I516+G517&lt;=Summary!$C$20,'Loan Sch - With Offset'!I516+G517,Summary!$C$20))</f>
        <v>628.21560806781815</v>
      </c>
      <c r="G517" s="4">
        <f>IF(E517&lt;=0,0,E517*Summary!$B$7/Summary!$B$10)</f>
        <v>208.06691225796337</v>
      </c>
      <c r="H517" s="5">
        <f t="shared" si="49"/>
        <v>420.14869580985476</v>
      </c>
      <c r="I517" s="5">
        <f t="shared" si="50"/>
        <v>271744.74948499451</v>
      </c>
    </row>
    <row r="518" spans="1:9" x14ac:dyDescent="0.25">
      <c r="A518">
        <v>514</v>
      </c>
      <c r="B518">
        <f t="shared" ref="B518:B581" si="51">IF(C518=0,0,A518)</f>
        <v>514</v>
      </c>
      <c r="C518" s="5">
        <f t="shared" si="48"/>
        <v>271744.74948499451</v>
      </c>
      <c r="D518" s="5">
        <f t="shared" si="47"/>
        <v>1000</v>
      </c>
      <c r="E518" s="4">
        <f t="shared" ref="E518:E581" si="52">C518-D518</f>
        <v>270744.74948499451</v>
      </c>
      <c r="F518" s="5">
        <f>IF(C518=0,0,IF(I517+G518&lt;=Summary!$C$20,'Loan Sch - With Offset'!I517+G518,Summary!$C$20))</f>
        <v>628.21560806781815</v>
      </c>
      <c r="G518" s="4">
        <f>IF(E518&lt;=0,0,E518*Summary!$B$7/Summary!$B$10)</f>
        <v>207.74452893175538</v>
      </c>
      <c r="H518" s="5">
        <f t="shared" si="49"/>
        <v>420.47107913606277</v>
      </c>
      <c r="I518" s="5">
        <f t="shared" si="50"/>
        <v>271324.27840585844</v>
      </c>
    </row>
    <row r="519" spans="1:9" x14ac:dyDescent="0.25">
      <c r="A519">
        <v>515</v>
      </c>
      <c r="B519">
        <f t="shared" si="51"/>
        <v>515</v>
      </c>
      <c r="C519" s="5">
        <f t="shared" si="48"/>
        <v>271324.27840585844</v>
      </c>
      <c r="D519" s="5">
        <f t="shared" ref="D519:D582" si="53">IF(C519=0,0,D518)</f>
        <v>1000</v>
      </c>
      <c r="E519" s="4">
        <f t="shared" si="52"/>
        <v>270324.27840585844</v>
      </c>
      <c r="F519" s="5">
        <f>IF(C519=0,0,IF(I518+G519&lt;=Summary!$C$20,'Loan Sch - With Offset'!I518+G519,Summary!$C$20))</f>
        <v>628.21560806781815</v>
      </c>
      <c r="G519" s="4">
        <f>IF(E519&lt;=0,0,E519*Summary!$B$7/Summary!$B$10)</f>
        <v>207.42189823834136</v>
      </c>
      <c r="H519" s="5">
        <f t="shared" si="49"/>
        <v>420.79370982947682</v>
      </c>
      <c r="I519" s="5">
        <f t="shared" si="50"/>
        <v>270903.48469602899</v>
      </c>
    </row>
    <row r="520" spans="1:9" x14ac:dyDescent="0.25">
      <c r="A520">
        <v>516</v>
      </c>
      <c r="B520">
        <f t="shared" si="51"/>
        <v>516</v>
      </c>
      <c r="C520" s="5">
        <f t="shared" ref="C520:C583" si="54">I519</f>
        <v>270903.48469602899</v>
      </c>
      <c r="D520" s="5">
        <f t="shared" si="53"/>
        <v>1000</v>
      </c>
      <c r="E520" s="4">
        <f t="shared" si="52"/>
        <v>269903.48469602899</v>
      </c>
      <c r="F520" s="5">
        <f>IF(C520=0,0,IF(I519+G520&lt;=Summary!$C$20,'Loan Sch - With Offset'!I519+G520,Summary!$C$20))</f>
        <v>628.21560806781815</v>
      </c>
      <c r="G520" s="4">
        <f>IF(E520&lt;=0,0,E520*Summary!$B$7/Summary!$B$10)</f>
        <v>207.09901998791455</v>
      </c>
      <c r="H520" s="5">
        <f t="shared" ref="H520:H583" si="55">F520-G520</f>
        <v>421.11658807990364</v>
      </c>
      <c r="I520" s="5">
        <f t="shared" ref="I520:I583" si="56">IF(ROUND(C520-H520,0)=0,0,C520-H520)</f>
        <v>270482.36810794909</v>
      </c>
    </row>
    <row r="521" spans="1:9" x14ac:dyDescent="0.25">
      <c r="A521">
        <v>517</v>
      </c>
      <c r="B521">
        <f t="shared" si="51"/>
        <v>517</v>
      </c>
      <c r="C521" s="5">
        <f t="shared" si="54"/>
        <v>270482.36810794909</v>
      </c>
      <c r="D521" s="5">
        <f t="shared" si="53"/>
        <v>1000</v>
      </c>
      <c r="E521" s="4">
        <f t="shared" si="52"/>
        <v>269482.36810794909</v>
      </c>
      <c r="F521" s="5">
        <f>IF(C521=0,0,IF(I520+G521&lt;=Summary!$C$20,'Loan Sch - With Offset'!I520+G521,Summary!$C$20))</f>
        <v>628.21560806781815</v>
      </c>
      <c r="G521" s="4">
        <f>IF(E521&lt;=0,0,E521*Summary!$B$7/Summary!$B$10)</f>
        <v>206.77589399052246</v>
      </c>
      <c r="H521" s="5">
        <f t="shared" si="55"/>
        <v>421.43971407729566</v>
      </c>
      <c r="I521" s="5">
        <f t="shared" si="56"/>
        <v>270060.92839387181</v>
      </c>
    </row>
    <row r="522" spans="1:9" x14ac:dyDescent="0.25">
      <c r="A522">
        <v>518</v>
      </c>
      <c r="B522">
        <f t="shared" si="51"/>
        <v>518</v>
      </c>
      <c r="C522" s="5">
        <f t="shared" si="54"/>
        <v>270060.92839387181</v>
      </c>
      <c r="D522" s="5">
        <f t="shared" si="53"/>
        <v>1000</v>
      </c>
      <c r="E522" s="4">
        <f t="shared" si="52"/>
        <v>269060.92839387181</v>
      </c>
      <c r="F522" s="5">
        <f>IF(C522=0,0,IF(I521+G522&lt;=Summary!$C$20,'Loan Sch - With Offset'!I521+G522,Summary!$C$20))</f>
        <v>628.21560806781815</v>
      </c>
      <c r="G522" s="4">
        <f>IF(E522&lt;=0,0,E522*Summary!$B$7/Summary!$B$10)</f>
        <v>206.45252005606702</v>
      </c>
      <c r="H522" s="5">
        <f t="shared" si="55"/>
        <v>421.76308801175117</v>
      </c>
      <c r="I522" s="5">
        <f t="shared" si="56"/>
        <v>269639.16530586005</v>
      </c>
    </row>
    <row r="523" spans="1:9" x14ac:dyDescent="0.25">
      <c r="A523">
        <v>519</v>
      </c>
      <c r="B523">
        <f t="shared" si="51"/>
        <v>519</v>
      </c>
      <c r="C523" s="5">
        <f t="shared" si="54"/>
        <v>269639.16530586005</v>
      </c>
      <c r="D523" s="5">
        <f t="shared" si="53"/>
        <v>1000</v>
      </c>
      <c r="E523" s="4">
        <f t="shared" si="52"/>
        <v>268639.16530586005</v>
      </c>
      <c r="F523" s="5">
        <f>IF(C523=0,0,IF(I522+G523&lt;=Summary!$C$20,'Loan Sch - With Offset'!I522+G523,Summary!$C$20))</f>
        <v>628.21560806781815</v>
      </c>
      <c r="G523" s="4">
        <f>IF(E523&lt;=0,0,E523*Summary!$B$7/Summary!$B$10)</f>
        <v>206.12889799430417</v>
      </c>
      <c r="H523" s="5">
        <f t="shared" si="55"/>
        <v>422.08671007351398</v>
      </c>
      <c r="I523" s="5">
        <f t="shared" si="56"/>
        <v>269217.07859578653</v>
      </c>
    </row>
    <row r="524" spans="1:9" x14ac:dyDescent="0.25">
      <c r="A524">
        <v>520</v>
      </c>
      <c r="B524">
        <f t="shared" si="51"/>
        <v>520</v>
      </c>
      <c r="C524" s="5">
        <f t="shared" si="54"/>
        <v>269217.07859578653</v>
      </c>
      <c r="D524" s="5">
        <f t="shared" si="53"/>
        <v>1000</v>
      </c>
      <c r="E524" s="4">
        <f t="shared" si="52"/>
        <v>268217.07859578653</v>
      </c>
      <c r="F524" s="5">
        <f>IF(C524=0,0,IF(I523+G524&lt;=Summary!$C$20,'Loan Sch - With Offset'!I523+G524,Summary!$C$20))</f>
        <v>628.21560806781815</v>
      </c>
      <c r="G524" s="4">
        <f>IF(E524&lt;=0,0,E524*Summary!$B$7/Summary!$B$10)</f>
        <v>205.80502761484388</v>
      </c>
      <c r="H524" s="5">
        <f t="shared" si="55"/>
        <v>422.41058045297427</v>
      </c>
      <c r="I524" s="5">
        <f t="shared" si="56"/>
        <v>268794.66801533353</v>
      </c>
    </row>
    <row r="525" spans="1:9" x14ac:dyDescent="0.25">
      <c r="A525">
        <v>521</v>
      </c>
      <c r="B525">
        <f t="shared" si="51"/>
        <v>521</v>
      </c>
      <c r="C525" s="5">
        <f t="shared" si="54"/>
        <v>268794.66801533353</v>
      </c>
      <c r="D525" s="5">
        <f t="shared" si="53"/>
        <v>1000</v>
      </c>
      <c r="E525" s="4">
        <f t="shared" si="52"/>
        <v>267794.66801533353</v>
      </c>
      <c r="F525" s="5">
        <f>IF(C525=0,0,IF(I524+G525&lt;=Summary!$C$20,'Loan Sch - With Offset'!I524+G525,Summary!$C$20))</f>
        <v>628.21560806781815</v>
      </c>
      <c r="G525" s="4">
        <f>IF(E525&lt;=0,0,E525*Summary!$B$7/Summary!$B$10)</f>
        <v>205.48090872715014</v>
      </c>
      <c r="H525" s="5">
        <f t="shared" si="55"/>
        <v>422.73469934066804</v>
      </c>
      <c r="I525" s="5">
        <f t="shared" si="56"/>
        <v>268371.93331599288</v>
      </c>
    </row>
    <row r="526" spans="1:9" x14ac:dyDescent="0.25">
      <c r="A526">
        <v>522</v>
      </c>
      <c r="B526">
        <f t="shared" si="51"/>
        <v>522</v>
      </c>
      <c r="C526" s="5">
        <f t="shared" si="54"/>
        <v>268371.93331599288</v>
      </c>
      <c r="D526" s="5">
        <f t="shared" si="53"/>
        <v>1000</v>
      </c>
      <c r="E526" s="4">
        <f t="shared" si="52"/>
        <v>267371.93331599288</v>
      </c>
      <c r="F526" s="5">
        <f>IF(C526=0,0,IF(I525+G526&lt;=Summary!$C$20,'Loan Sch - With Offset'!I525+G526,Summary!$C$20))</f>
        <v>628.21560806781815</v>
      </c>
      <c r="G526" s="4">
        <f>IF(E526&lt;=0,0,E526*Summary!$B$7/Summary!$B$10)</f>
        <v>205.1565411405407</v>
      </c>
      <c r="H526" s="5">
        <f t="shared" si="55"/>
        <v>423.05906692727746</v>
      </c>
      <c r="I526" s="5">
        <f t="shared" si="56"/>
        <v>267948.87424906559</v>
      </c>
    </row>
    <row r="527" spans="1:9" x14ac:dyDescent="0.25">
      <c r="A527">
        <v>523</v>
      </c>
      <c r="B527">
        <f t="shared" si="51"/>
        <v>523</v>
      </c>
      <c r="C527" s="5">
        <f t="shared" si="54"/>
        <v>267948.87424906559</v>
      </c>
      <c r="D527" s="5">
        <f t="shared" si="53"/>
        <v>1000</v>
      </c>
      <c r="E527" s="4">
        <f t="shared" si="52"/>
        <v>266948.87424906559</v>
      </c>
      <c r="F527" s="5">
        <f>IF(C527=0,0,IF(I526+G527&lt;=Summary!$C$20,'Loan Sch - With Offset'!I526+G527,Summary!$C$20))</f>
        <v>628.21560806781815</v>
      </c>
      <c r="G527" s="4">
        <f>IF(E527&lt;=0,0,E527*Summary!$B$7/Summary!$B$10)</f>
        <v>204.83192466418683</v>
      </c>
      <c r="H527" s="5">
        <f t="shared" si="55"/>
        <v>423.38368340363132</v>
      </c>
      <c r="I527" s="5">
        <f t="shared" si="56"/>
        <v>267525.49056566198</v>
      </c>
    </row>
    <row r="528" spans="1:9" x14ac:dyDescent="0.25">
      <c r="A528">
        <v>524</v>
      </c>
      <c r="B528">
        <f t="shared" si="51"/>
        <v>524</v>
      </c>
      <c r="C528" s="5">
        <f t="shared" si="54"/>
        <v>267525.49056566198</v>
      </c>
      <c r="D528" s="5">
        <f t="shared" si="53"/>
        <v>1000</v>
      </c>
      <c r="E528" s="4">
        <f t="shared" si="52"/>
        <v>266525.49056566198</v>
      </c>
      <c r="F528" s="5">
        <f>IF(C528=0,0,IF(I527+G528&lt;=Summary!$C$20,'Loan Sch - With Offset'!I527+G528,Summary!$C$20))</f>
        <v>628.21560806781815</v>
      </c>
      <c r="G528" s="4">
        <f>IF(E528&lt;=0,0,E528*Summary!$B$7/Summary!$B$10)</f>
        <v>204.50705910711369</v>
      </c>
      <c r="H528" s="5">
        <f t="shared" si="55"/>
        <v>423.70854896070443</v>
      </c>
      <c r="I528" s="5">
        <f t="shared" si="56"/>
        <v>267101.7820167013</v>
      </c>
    </row>
    <row r="529" spans="1:9" x14ac:dyDescent="0.25">
      <c r="A529">
        <v>525</v>
      </c>
      <c r="B529">
        <f t="shared" si="51"/>
        <v>525</v>
      </c>
      <c r="C529" s="5">
        <f t="shared" si="54"/>
        <v>267101.7820167013</v>
      </c>
      <c r="D529" s="5">
        <f t="shared" si="53"/>
        <v>1000</v>
      </c>
      <c r="E529" s="4">
        <f t="shared" si="52"/>
        <v>266101.7820167013</v>
      </c>
      <c r="F529" s="5">
        <f>IF(C529=0,0,IF(I528+G529&lt;=Summary!$C$20,'Loan Sch - With Offset'!I528+G529,Summary!$C$20))</f>
        <v>628.21560806781815</v>
      </c>
      <c r="G529" s="4">
        <f>IF(E529&lt;=0,0,E529*Summary!$B$7/Summary!$B$10)</f>
        <v>204.18194427819964</v>
      </c>
      <c r="H529" s="5">
        <f t="shared" si="55"/>
        <v>424.03366378961852</v>
      </c>
      <c r="I529" s="5">
        <f t="shared" si="56"/>
        <v>266677.74835291167</v>
      </c>
    </row>
    <row r="530" spans="1:9" x14ac:dyDescent="0.25">
      <c r="A530">
        <v>526</v>
      </c>
      <c r="B530">
        <f t="shared" si="51"/>
        <v>526</v>
      </c>
      <c r="C530" s="5">
        <f t="shared" si="54"/>
        <v>266677.74835291167</v>
      </c>
      <c r="D530" s="5">
        <f t="shared" si="53"/>
        <v>1000</v>
      </c>
      <c r="E530" s="4">
        <f t="shared" si="52"/>
        <v>265677.74835291167</v>
      </c>
      <c r="F530" s="5">
        <f>IF(C530=0,0,IF(I529+G530&lt;=Summary!$C$20,'Loan Sch - With Offset'!I529+G530,Summary!$C$20))</f>
        <v>628.21560806781815</v>
      </c>
      <c r="G530" s="4">
        <f>IF(E530&lt;=0,0,E530*Summary!$B$7/Summary!$B$10)</f>
        <v>203.85657998617643</v>
      </c>
      <c r="H530" s="5">
        <f t="shared" si="55"/>
        <v>424.35902808164172</v>
      </c>
      <c r="I530" s="5">
        <f t="shared" si="56"/>
        <v>266253.38932483003</v>
      </c>
    </row>
    <row r="531" spans="1:9" x14ac:dyDescent="0.25">
      <c r="A531">
        <v>527</v>
      </c>
      <c r="B531">
        <f t="shared" si="51"/>
        <v>527</v>
      </c>
      <c r="C531" s="5">
        <f t="shared" si="54"/>
        <v>266253.38932483003</v>
      </c>
      <c r="D531" s="5">
        <f t="shared" si="53"/>
        <v>1000</v>
      </c>
      <c r="E531" s="4">
        <f t="shared" si="52"/>
        <v>265253.38932483003</v>
      </c>
      <c r="F531" s="5">
        <f>IF(C531=0,0,IF(I530+G531&lt;=Summary!$C$20,'Loan Sch - With Offset'!I530+G531,Summary!$C$20))</f>
        <v>628.21560806781815</v>
      </c>
      <c r="G531" s="4">
        <f>IF(E531&lt;=0,0,E531*Summary!$B$7/Summary!$B$10)</f>
        <v>203.53096603962919</v>
      </c>
      <c r="H531" s="5">
        <f t="shared" si="55"/>
        <v>424.68464202818893</v>
      </c>
      <c r="I531" s="5">
        <f t="shared" si="56"/>
        <v>265828.70468280185</v>
      </c>
    </row>
    <row r="532" spans="1:9" x14ac:dyDescent="0.25">
      <c r="A532">
        <v>528</v>
      </c>
      <c r="B532">
        <f t="shared" si="51"/>
        <v>528</v>
      </c>
      <c r="C532" s="5">
        <f t="shared" si="54"/>
        <v>265828.70468280185</v>
      </c>
      <c r="D532" s="5">
        <f t="shared" si="53"/>
        <v>1000</v>
      </c>
      <c r="E532" s="4">
        <f t="shared" si="52"/>
        <v>264828.70468280185</v>
      </c>
      <c r="F532" s="5">
        <f>IF(C532=0,0,IF(I531+G532&lt;=Summary!$C$20,'Loan Sch - With Offset'!I531+G532,Summary!$C$20))</f>
        <v>628.21560806781815</v>
      </c>
      <c r="G532" s="4">
        <f>IF(E532&lt;=0,0,E532*Summary!$B$7/Summary!$B$10)</f>
        <v>203.20510224699603</v>
      </c>
      <c r="H532" s="5">
        <f t="shared" si="55"/>
        <v>425.01050582082212</v>
      </c>
      <c r="I532" s="5">
        <f t="shared" si="56"/>
        <v>265403.69417698105</v>
      </c>
    </row>
    <row r="533" spans="1:9" x14ac:dyDescent="0.25">
      <c r="A533">
        <v>529</v>
      </c>
      <c r="B533">
        <f t="shared" si="51"/>
        <v>529</v>
      </c>
      <c r="C533" s="5">
        <f t="shared" si="54"/>
        <v>265403.69417698105</v>
      </c>
      <c r="D533" s="5">
        <f t="shared" si="53"/>
        <v>1000</v>
      </c>
      <c r="E533" s="4">
        <f t="shared" si="52"/>
        <v>264403.69417698105</v>
      </c>
      <c r="F533" s="5">
        <f>IF(C533=0,0,IF(I532+G533&lt;=Summary!$C$20,'Loan Sch - With Offset'!I532+G533,Summary!$C$20))</f>
        <v>628.21560806781815</v>
      </c>
      <c r="G533" s="4">
        <f>IF(E533&lt;=0,0,E533*Summary!$B$7/Summary!$B$10)</f>
        <v>202.87898841656812</v>
      </c>
      <c r="H533" s="5">
        <f t="shared" si="55"/>
        <v>425.33661965125003</v>
      </c>
      <c r="I533" s="5">
        <f t="shared" si="56"/>
        <v>264978.35755732981</v>
      </c>
    </row>
    <row r="534" spans="1:9" x14ac:dyDescent="0.25">
      <c r="A534">
        <v>530</v>
      </c>
      <c r="B534">
        <f t="shared" si="51"/>
        <v>530</v>
      </c>
      <c r="C534" s="5">
        <f t="shared" si="54"/>
        <v>264978.35755732981</v>
      </c>
      <c r="D534" s="5">
        <f t="shared" si="53"/>
        <v>1000</v>
      </c>
      <c r="E534" s="4">
        <f t="shared" si="52"/>
        <v>263978.35755732981</v>
      </c>
      <c r="F534" s="5">
        <f>IF(C534=0,0,IF(I533+G534&lt;=Summary!$C$20,'Loan Sch - With Offset'!I533+G534,Summary!$C$20))</f>
        <v>628.21560806781815</v>
      </c>
      <c r="G534" s="4">
        <f>IF(E534&lt;=0,0,E534*Summary!$B$7/Summary!$B$10)</f>
        <v>202.55262435648959</v>
      </c>
      <c r="H534" s="5">
        <f t="shared" si="55"/>
        <v>425.66298371132859</v>
      </c>
      <c r="I534" s="5">
        <f t="shared" si="56"/>
        <v>264552.69457361847</v>
      </c>
    </row>
    <row r="535" spans="1:9" x14ac:dyDescent="0.25">
      <c r="A535">
        <v>531</v>
      </c>
      <c r="B535">
        <f t="shared" si="51"/>
        <v>531</v>
      </c>
      <c r="C535" s="5">
        <f t="shared" si="54"/>
        <v>264552.69457361847</v>
      </c>
      <c r="D535" s="5">
        <f t="shared" si="53"/>
        <v>1000</v>
      </c>
      <c r="E535" s="4">
        <f t="shared" si="52"/>
        <v>263552.69457361847</v>
      </c>
      <c r="F535" s="5">
        <f>IF(C535=0,0,IF(I534+G535&lt;=Summary!$C$20,'Loan Sch - With Offset'!I534+G535,Summary!$C$20))</f>
        <v>628.21560806781815</v>
      </c>
      <c r="G535" s="4">
        <f>IF(E535&lt;=0,0,E535*Summary!$B$7/Summary!$B$10)</f>
        <v>202.22600987475724</v>
      </c>
      <c r="H535" s="5">
        <f t="shared" si="55"/>
        <v>425.98959819306094</v>
      </c>
      <c r="I535" s="5">
        <f t="shared" si="56"/>
        <v>264126.70497542538</v>
      </c>
    </row>
    <row r="536" spans="1:9" x14ac:dyDescent="0.25">
      <c r="A536">
        <v>532</v>
      </c>
      <c r="B536">
        <f t="shared" si="51"/>
        <v>532</v>
      </c>
      <c r="C536" s="5">
        <f t="shared" si="54"/>
        <v>264126.70497542538</v>
      </c>
      <c r="D536" s="5">
        <f t="shared" si="53"/>
        <v>1000</v>
      </c>
      <c r="E536" s="4">
        <f t="shared" si="52"/>
        <v>263126.70497542538</v>
      </c>
      <c r="F536" s="5">
        <f>IF(C536=0,0,IF(I535+G536&lt;=Summary!$C$20,'Loan Sch - With Offset'!I535+G536,Summary!$C$20))</f>
        <v>628.21560806781815</v>
      </c>
      <c r="G536" s="4">
        <f>IF(E536&lt;=0,0,E536*Summary!$B$7/Summary!$B$10)</f>
        <v>201.89914477922062</v>
      </c>
      <c r="H536" s="5">
        <f t="shared" si="55"/>
        <v>426.31646328859756</v>
      </c>
      <c r="I536" s="5">
        <f t="shared" si="56"/>
        <v>263700.38851213676</v>
      </c>
    </row>
    <row r="537" spans="1:9" x14ac:dyDescent="0.25">
      <c r="A537">
        <v>533</v>
      </c>
      <c r="B537">
        <f t="shared" si="51"/>
        <v>533</v>
      </c>
      <c r="C537" s="5">
        <f t="shared" si="54"/>
        <v>263700.38851213676</v>
      </c>
      <c r="D537" s="5">
        <f t="shared" si="53"/>
        <v>1000</v>
      </c>
      <c r="E537" s="4">
        <f t="shared" si="52"/>
        <v>262700.38851213676</v>
      </c>
      <c r="F537" s="5">
        <f>IF(C537=0,0,IF(I536+G537&lt;=Summary!$C$20,'Loan Sch - With Offset'!I536+G537,Summary!$C$20))</f>
        <v>628.21560806781815</v>
      </c>
      <c r="G537" s="4">
        <f>IF(E537&lt;=0,0,E537*Summary!$B$7/Summary!$B$10)</f>
        <v>201.57202887758183</v>
      </c>
      <c r="H537" s="5">
        <f t="shared" si="55"/>
        <v>426.64357919023632</v>
      </c>
      <c r="I537" s="5">
        <f t="shared" si="56"/>
        <v>263273.74493294652</v>
      </c>
    </row>
    <row r="538" spans="1:9" x14ac:dyDescent="0.25">
      <c r="A538">
        <v>534</v>
      </c>
      <c r="B538">
        <f t="shared" si="51"/>
        <v>534</v>
      </c>
      <c r="C538" s="5">
        <f t="shared" si="54"/>
        <v>263273.74493294652</v>
      </c>
      <c r="D538" s="5">
        <f t="shared" si="53"/>
        <v>1000</v>
      </c>
      <c r="E538" s="4">
        <f t="shared" si="52"/>
        <v>262273.74493294652</v>
      </c>
      <c r="F538" s="5">
        <f>IF(C538=0,0,IF(I537+G538&lt;=Summary!$C$20,'Loan Sch - With Offset'!I537+G538,Summary!$C$20))</f>
        <v>628.21560806781815</v>
      </c>
      <c r="G538" s="4">
        <f>IF(E538&lt;=0,0,E538*Summary!$B$7/Summary!$B$10)</f>
        <v>201.24466197739548</v>
      </c>
      <c r="H538" s="5">
        <f t="shared" si="55"/>
        <v>426.97094609042267</v>
      </c>
      <c r="I538" s="5">
        <f t="shared" si="56"/>
        <v>262846.7739868561</v>
      </c>
    </row>
    <row r="539" spans="1:9" x14ac:dyDescent="0.25">
      <c r="A539">
        <v>535</v>
      </c>
      <c r="B539">
        <f t="shared" si="51"/>
        <v>535</v>
      </c>
      <c r="C539" s="5">
        <f t="shared" si="54"/>
        <v>262846.7739868561</v>
      </c>
      <c r="D539" s="5">
        <f t="shared" si="53"/>
        <v>1000</v>
      </c>
      <c r="E539" s="4">
        <f t="shared" si="52"/>
        <v>261846.7739868561</v>
      </c>
      <c r="F539" s="5">
        <f>IF(C539=0,0,IF(I538+G539&lt;=Summary!$C$20,'Loan Sch - With Offset'!I538+G539,Summary!$C$20))</f>
        <v>628.21560806781815</v>
      </c>
      <c r="G539" s="4">
        <f>IF(E539&lt;=0,0,E539*Summary!$B$7/Summary!$B$10)</f>
        <v>200.91704388606843</v>
      </c>
      <c r="H539" s="5">
        <f t="shared" si="55"/>
        <v>427.29856418174973</v>
      </c>
      <c r="I539" s="5">
        <f t="shared" si="56"/>
        <v>262419.47542267438</v>
      </c>
    </row>
    <row r="540" spans="1:9" x14ac:dyDescent="0.25">
      <c r="A540">
        <v>536</v>
      </c>
      <c r="B540">
        <f t="shared" si="51"/>
        <v>536</v>
      </c>
      <c r="C540" s="5">
        <f t="shared" si="54"/>
        <v>262419.47542267438</v>
      </c>
      <c r="D540" s="5">
        <f t="shared" si="53"/>
        <v>1000</v>
      </c>
      <c r="E540" s="4">
        <f t="shared" si="52"/>
        <v>261419.47542267438</v>
      </c>
      <c r="F540" s="5">
        <f>IF(C540=0,0,IF(I539+G540&lt;=Summary!$C$20,'Loan Sch - With Offset'!I539+G540,Summary!$C$20))</f>
        <v>628.21560806781815</v>
      </c>
      <c r="G540" s="4">
        <f>IF(E540&lt;=0,0,E540*Summary!$B$7/Summary!$B$10)</f>
        <v>200.58917441085975</v>
      </c>
      <c r="H540" s="5">
        <f t="shared" si="55"/>
        <v>427.6264336569584</v>
      </c>
      <c r="I540" s="5">
        <f t="shared" si="56"/>
        <v>261991.84898901742</v>
      </c>
    </row>
    <row r="541" spans="1:9" x14ac:dyDescent="0.25">
      <c r="A541">
        <v>537</v>
      </c>
      <c r="B541">
        <f t="shared" si="51"/>
        <v>537</v>
      </c>
      <c r="C541" s="5">
        <f t="shared" si="54"/>
        <v>261991.84898901742</v>
      </c>
      <c r="D541" s="5">
        <f t="shared" si="53"/>
        <v>1000</v>
      </c>
      <c r="E541" s="4">
        <f t="shared" si="52"/>
        <v>260991.84898901742</v>
      </c>
      <c r="F541" s="5">
        <f>IF(C541=0,0,IF(I540+G541&lt;=Summary!$C$20,'Loan Sch - With Offset'!I540+G541,Summary!$C$20))</f>
        <v>628.21560806781815</v>
      </c>
      <c r="G541" s="4">
        <f>IF(E541&lt;=0,0,E541*Summary!$B$7/Summary!$B$10)</f>
        <v>200.26105335888067</v>
      </c>
      <c r="H541" s="5">
        <f t="shared" si="55"/>
        <v>427.95455470893751</v>
      </c>
      <c r="I541" s="5">
        <f t="shared" si="56"/>
        <v>261563.89443430849</v>
      </c>
    </row>
    <row r="542" spans="1:9" x14ac:dyDescent="0.25">
      <c r="A542">
        <v>538</v>
      </c>
      <c r="B542">
        <f t="shared" si="51"/>
        <v>538</v>
      </c>
      <c r="C542" s="5">
        <f t="shared" si="54"/>
        <v>261563.89443430849</v>
      </c>
      <c r="D542" s="5">
        <f t="shared" si="53"/>
        <v>1000</v>
      </c>
      <c r="E542" s="4">
        <f t="shared" si="52"/>
        <v>260563.89443430849</v>
      </c>
      <c r="F542" s="5">
        <f>IF(C542=0,0,IF(I541+G542&lt;=Summary!$C$20,'Loan Sch - With Offset'!I541+G542,Summary!$C$20))</f>
        <v>628.21560806781815</v>
      </c>
      <c r="G542" s="4">
        <f>IF(E542&lt;=0,0,E542*Summary!$B$7/Summary!$B$10)</f>
        <v>199.9326805370944</v>
      </c>
      <c r="H542" s="5">
        <f t="shared" si="55"/>
        <v>428.28292753072378</v>
      </c>
      <c r="I542" s="5">
        <f t="shared" si="56"/>
        <v>261135.61150677776</v>
      </c>
    </row>
    <row r="543" spans="1:9" x14ac:dyDescent="0.25">
      <c r="A543">
        <v>539</v>
      </c>
      <c r="B543">
        <f t="shared" si="51"/>
        <v>539</v>
      </c>
      <c r="C543" s="5">
        <f t="shared" si="54"/>
        <v>261135.61150677776</v>
      </c>
      <c r="D543" s="5">
        <f t="shared" si="53"/>
        <v>1000</v>
      </c>
      <c r="E543" s="4">
        <f t="shared" si="52"/>
        <v>260135.61150677776</v>
      </c>
      <c r="F543" s="5">
        <f>IF(C543=0,0,IF(I542+G543&lt;=Summary!$C$20,'Loan Sch - With Offset'!I542+G543,Summary!$C$20))</f>
        <v>628.21560806781815</v>
      </c>
      <c r="G543" s="4">
        <f>IF(E543&lt;=0,0,E543*Summary!$B$7/Summary!$B$10)</f>
        <v>199.60405575231601</v>
      </c>
      <c r="H543" s="5">
        <f t="shared" si="55"/>
        <v>428.61155231550214</v>
      </c>
      <c r="I543" s="5">
        <f t="shared" si="56"/>
        <v>260706.99995446226</v>
      </c>
    </row>
    <row r="544" spans="1:9" x14ac:dyDescent="0.25">
      <c r="A544">
        <v>540</v>
      </c>
      <c r="B544">
        <f t="shared" si="51"/>
        <v>540</v>
      </c>
      <c r="C544" s="5">
        <f t="shared" si="54"/>
        <v>260706.99995446226</v>
      </c>
      <c r="D544" s="5">
        <f t="shared" si="53"/>
        <v>1000</v>
      </c>
      <c r="E544" s="4">
        <f t="shared" si="52"/>
        <v>259706.99995446226</v>
      </c>
      <c r="F544" s="5">
        <f>IF(C544=0,0,IF(I543+G544&lt;=Summary!$C$20,'Loan Sch - With Offset'!I543+G544,Summary!$C$20))</f>
        <v>628.21560806781815</v>
      </c>
      <c r="G544" s="4">
        <f>IF(E544&lt;=0,0,E544*Summary!$B$7/Summary!$B$10)</f>
        <v>199.27517881121236</v>
      </c>
      <c r="H544" s="5">
        <f t="shared" si="55"/>
        <v>428.9404292566058</v>
      </c>
      <c r="I544" s="5">
        <f t="shared" si="56"/>
        <v>260278.05952520564</v>
      </c>
    </row>
    <row r="545" spans="1:9" x14ac:dyDescent="0.25">
      <c r="A545">
        <v>541</v>
      </c>
      <c r="B545">
        <f t="shared" si="51"/>
        <v>541</v>
      </c>
      <c r="C545" s="5">
        <f t="shared" si="54"/>
        <v>260278.05952520564</v>
      </c>
      <c r="D545" s="5">
        <f t="shared" si="53"/>
        <v>1000</v>
      </c>
      <c r="E545" s="4">
        <f t="shared" si="52"/>
        <v>259278.05952520564</v>
      </c>
      <c r="F545" s="5">
        <f>IF(C545=0,0,IF(I544+G545&lt;=Summary!$C$20,'Loan Sch - With Offset'!I544+G545,Summary!$C$20))</f>
        <v>628.21560806781815</v>
      </c>
      <c r="G545" s="4">
        <f>IF(E545&lt;=0,0,E545*Summary!$B$7/Summary!$B$10)</f>
        <v>198.94604952030201</v>
      </c>
      <c r="H545" s="5">
        <f t="shared" si="55"/>
        <v>429.26955854751611</v>
      </c>
      <c r="I545" s="5">
        <f t="shared" si="56"/>
        <v>259848.78996665811</v>
      </c>
    </row>
    <row r="546" spans="1:9" x14ac:dyDescent="0.25">
      <c r="A546">
        <v>542</v>
      </c>
      <c r="B546">
        <f t="shared" si="51"/>
        <v>542</v>
      </c>
      <c r="C546" s="5">
        <f t="shared" si="54"/>
        <v>259848.78996665811</v>
      </c>
      <c r="D546" s="5">
        <f t="shared" si="53"/>
        <v>1000</v>
      </c>
      <c r="E546" s="4">
        <f t="shared" si="52"/>
        <v>258848.78996665811</v>
      </c>
      <c r="F546" s="5">
        <f>IF(C546=0,0,IF(I545+G546&lt;=Summary!$C$20,'Loan Sch - With Offset'!I545+G546,Summary!$C$20))</f>
        <v>628.21560806781815</v>
      </c>
      <c r="G546" s="4">
        <f>IF(E546&lt;=0,0,E546*Summary!$B$7/Summary!$B$10)</f>
        <v>198.61666768595495</v>
      </c>
      <c r="H546" s="5">
        <f t="shared" si="55"/>
        <v>429.5989403818632</v>
      </c>
      <c r="I546" s="5">
        <f t="shared" si="56"/>
        <v>259419.19102627624</v>
      </c>
    </row>
    <row r="547" spans="1:9" x14ac:dyDescent="0.25">
      <c r="A547">
        <v>543</v>
      </c>
      <c r="B547">
        <f t="shared" si="51"/>
        <v>543</v>
      </c>
      <c r="C547" s="5">
        <f t="shared" si="54"/>
        <v>259419.19102627624</v>
      </c>
      <c r="D547" s="5">
        <f t="shared" si="53"/>
        <v>1000</v>
      </c>
      <c r="E547" s="4">
        <f t="shared" si="52"/>
        <v>258419.19102627624</v>
      </c>
      <c r="F547" s="5">
        <f>IF(C547=0,0,IF(I546+G547&lt;=Summary!$C$20,'Loan Sch - With Offset'!I546+G547,Summary!$C$20))</f>
        <v>628.21560806781815</v>
      </c>
      <c r="G547" s="4">
        <f>IF(E547&lt;=0,0,E547*Summary!$B$7/Summary!$B$10)</f>
        <v>198.2870331143927</v>
      </c>
      <c r="H547" s="5">
        <f t="shared" si="55"/>
        <v>429.92857495342548</v>
      </c>
      <c r="I547" s="5">
        <f t="shared" si="56"/>
        <v>258989.26245132281</v>
      </c>
    </row>
    <row r="548" spans="1:9" x14ac:dyDescent="0.25">
      <c r="A548">
        <v>544</v>
      </c>
      <c r="B548">
        <f t="shared" si="51"/>
        <v>544</v>
      </c>
      <c r="C548" s="5">
        <f t="shared" si="54"/>
        <v>258989.26245132281</v>
      </c>
      <c r="D548" s="5">
        <f t="shared" si="53"/>
        <v>1000</v>
      </c>
      <c r="E548" s="4">
        <f t="shared" si="52"/>
        <v>257989.26245132281</v>
      </c>
      <c r="F548" s="5">
        <f>IF(C548=0,0,IF(I547+G548&lt;=Summary!$C$20,'Loan Sch - With Offset'!I547+G548,Summary!$C$20))</f>
        <v>628.21560806781815</v>
      </c>
      <c r="G548" s="4">
        <f>IF(E548&lt;=0,0,E548*Summary!$B$7/Summary!$B$10)</f>
        <v>197.95714561168808</v>
      </c>
      <c r="H548" s="5">
        <f t="shared" si="55"/>
        <v>430.25846245613008</v>
      </c>
      <c r="I548" s="5">
        <f t="shared" si="56"/>
        <v>258559.00398886667</v>
      </c>
    </row>
    <row r="549" spans="1:9" x14ac:dyDescent="0.25">
      <c r="A549">
        <v>545</v>
      </c>
      <c r="B549">
        <f t="shared" si="51"/>
        <v>545</v>
      </c>
      <c r="C549" s="5">
        <f t="shared" si="54"/>
        <v>258559.00398886667</v>
      </c>
      <c r="D549" s="5">
        <f t="shared" si="53"/>
        <v>1000</v>
      </c>
      <c r="E549" s="4">
        <f t="shared" si="52"/>
        <v>257559.00398886667</v>
      </c>
      <c r="F549" s="5">
        <f>IF(C549=0,0,IF(I548+G549&lt;=Summary!$C$20,'Loan Sch - With Offset'!I548+G549,Summary!$C$20))</f>
        <v>628.21560806781815</v>
      </c>
      <c r="G549" s="4">
        <f>IF(E549&lt;=0,0,E549*Summary!$B$7/Summary!$B$10)</f>
        <v>197.627004983765</v>
      </c>
      <c r="H549" s="5">
        <f t="shared" si="55"/>
        <v>430.58860308405315</v>
      </c>
      <c r="I549" s="5">
        <f t="shared" si="56"/>
        <v>258128.4153857826</v>
      </c>
    </row>
    <row r="550" spans="1:9" x14ac:dyDescent="0.25">
      <c r="A550">
        <v>546</v>
      </c>
      <c r="B550">
        <f t="shared" si="51"/>
        <v>546</v>
      </c>
      <c r="C550" s="5">
        <f t="shared" si="54"/>
        <v>258128.4153857826</v>
      </c>
      <c r="D550" s="5">
        <f t="shared" si="53"/>
        <v>1000</v>
      </c>
      <c r="E550" s="4">
        <f t="shared" si="52"/>
        <v>257128.4153857826</v>
      </c>
      <c r="F550" s="5">
        <f>IF(C550=0,0,IF(I549+G550&lt;=Summary!$C$20,'Loan Sch - With Offset'!I549+G550,Summary!$C$20))</f>
        <v>628.21560806781815</v>
      </c>
      <c r="G550" s="4">
        <f>IF(E550&lt;=0,0,E550*Summary!$B$7/Summary!$B$10)</f>
        <v>197.29661103639859</v>
      </c>
      <c r="H550" s="5">
        <f t="shared" si="55"/>
        <v>430.91899703141956</v>
      </c>
      <c r="I550" s="5">
        <f t="shared" si="56"/>
        <v>257697.49638875117</v>
      </c>
    </row>
    <row r="551" spans="1:9" x14ac:dyDescent="0.25">
      <c r="A551">
        <v>547</v>
      </c>
      <c r="B551">
        <f t="shared" si="51"/>
        <v>547</v>
      </c>
      <c r="C551" s="5">
        <f t="shared" si="54"/>
        <v>257697.49638875117</v>
      </c>
      <c r="D551" s="5">
        <f t="shared" si="53"/>
        <v>1000</v>
      </c>
      <c r="E551" s="4">
        <f t="shared" si="52"/>
        <v>256697.49638875117</v>
      </c>
      <c r="F551" s="5">
        <f>IF(C551=0,0,IF(I550+G551&lt;=Summary!$C$20,'Loan Sch - With Offset'!I550+G551,Summary!$C$20))</f>
        <v>628.21560806781815</v>
      </c>
      <c r="G551" s="4">
        <f>IF(E551&lt;=0,0,E551*Summary!$B$7/Summary!$B$10)</f>
        <v>196.96596357521483</v>
      </c>
      <c r="H551" s="5">
        <f t="shared" si="55"/>
        <v>431.24964449260335</v>
      </c>
      <c r="I551" s="5">
        <f t="shared" si="56"/>
        <v>257266.24674425856</v>
      </c>
    </row>
    <row r="552" spans="1:9" x14ac:dyDescent="0.25">
      <c r="A552">
        <v>548</v>
      </c>
      <c r="B552">
        <f t="shared" si="51"/>
        <v>548</v>
      </c>
      <c r="C552" s="5">
        <f t="shared" si="54"/>
        <v>257266.24674425856</v>
      </c>
      <c r="D552" s="5">
        <f t="shared" si="53"/>
        <v>1000</v>
      </c>
      <c r="E552" s="4">
        <f t="shared" si="52"/>
        <v>256266.24674425856</v>
      </c>
      <c r="F552" s="5">
        <f>IF(C552=0,0,IF(I551+G552&lt;=Summary!$C$20,'Loan Sch - With Offset'!I551+G552,Summary!$C$20))</f>
        <v>628.21560806781815</v>
      </c>
      <c r="G552" s="4">
        <f>IF(E552&lt;=0,0,E552*Summary!$B$7/Summary!$B$10)</f>
        <v>196.63506240569069</v>
      </c>
      <c r="H552" s="5">
        <f t="shared" si="55"/>
        <v>431.58054566212746</v>
      </c>
      <c r="I552" s="5">
        <f t="shared" si="56"/>
        <v>256834.66619859645</v>
      </c>
    </row>
    <row r="553" spans="1:9" x14ac:dyDescent="0.25">
      <c r="A553">
        <v>549</v>
      </c>
      <c r="B553">
        <f t="shared" si="51"/>
        <v>549</v>
      </c>
      <c r="C553" s="5">
        <f t="shared" si="54"/>
        <v>256834.66619859645</v>
      </c>
      <c r="D553" s="5">
        <f t="shared" si="53"/>
        <v>1000</v>
      </c>
      <c r="E553" s="4">
        <f t="shared" si="52"/>
        <v>255834.66619859645</v>
      </c>
      <c r="F553" s="5">
        <f>IF(C553=0,0,IF(I552+G553&lt;=Summary!$C$20,'Loan Sch - With Offset'!I552+G553,Summary!$C$20))</f>
        <v>628.21560806781815</v>
      </c>
      <c r="G553" s="4">
        <f>IF(E553&lt;=0,0,E553*Summary!$B$7/Summary!$B$10)</f>
        <v>196.3039073331538</v>
      </c>
      <c r="H553" s="5">
        <f t="shared" si="55"/>
        <v>431.91170073466435</v>
      </c>
      <c r="I553" s="5">
        <f t="shared" si="56"/>
        <v>256402.75449786178</v>
      </c>
    </row>
    <row r="554" spans="1:9" x14ac:dyDescent="0.25">
      <c r="A554">
        <v>550</v>
      </c>
      <c r="B554">
        <f t="shared" si="51"/>
        <v>550</v>
      </c>
      <c r="C554" s="5">
        <f t="shared" si="54"/>
        <v>256402.75449786178</v>
      </c>
      <c r="D554" s="5">
        <f t="shared" si="53"/>
        <v>1000</v>
      </c>
      <c r="E554" s="4">
        <f t="shared" si="52"/>
        <v>255402.75449786178</v>
      </c>
      <c r="F554" s="5">
        <f>IF(C554=0,0,IF(I553+G554&lt;=Summary!$C$20,'Loan Sch - With Offset'!I553+G554,Summary!$C$20))</f>
        <v>628.21560806781815</v>
      </c>
      <c r="G554" s="4">
        <f>IF(E554&lt;=0,0,E554*Summary!$B$7/Summary!$B$10)</f>
        <v>195.97249816278239</v>
      </c>
      <c r="H554" s="5">
        <f t="shared" si="55"/>
        <v>432.24310990503579</v>
      </c>
      <c r="I554" s="5">
        <f t="shared" si="56"/>
        <v>255970.51138795674</v>
      </c>
    </row>
    <row r="555" spans="1:9" x14ac:dyDescent="0.25">
      <c r="A555">
        <v>551</v>
      </c>
      <c r="B555">
        <f t="shared" si="51"/>
        <v>551</v>
      </c>
      <c r="C555" s="5">
        <f t="shared" si="54"/>
        <v>255970.51138795674</v>
      </c>
      <c r="D555" s="5">
        <f t="shared" si="53"/>
        <v>1000</v>
      </c>
      <c r="E555" s="4">
        <f t="shared" si="52"/>
        <v>254970.51138795674</v>
      </c>
      <c r="F555" s="5">
        <f>IF(C555=0,0,IF(I554+G555&lt;=Summary!$C$20,'Loan Sch - With Offset'!I554+G555,Summary!$C$20))</f>
        <v>628.21560806781815</v>
      </c>
      <c r="G555" s="4">
        <f>IF(E555&lt;=0,0,E555*Summary!$B$7/Summary!$B$10)</f>
        <v>195.64083469960525</v>
      </c>
      <c r="H555" s="5">
        <f t="shared" si="55"/>
        <v>432.5747733682129</v>
      </c>
      <c r="I555" s="5">
        <f t="shared" si="56"/>
        <v>255537.93661458851</v>
      </c>
    </row>
    <row r="556" spans="1:9" x14ac:dyDescent="0.25">
      <c r="A556">
        <v>552</v>
      </c>
      <c r="B556">
        <f t="shared" si="51"/>
        <v>552</v>
      </c>
      <c r="C556" s="5">
        <f t="shared" si="54"/>
        <v>255537.93661458851</v>
      </c>
      <c r="D556" s="5">
        <f t="shared" si="53"/>
        <v>1000</v>
      </c>
      <c r="E556" s="4">
        <f t="shared" si="52"/>
        <v>254537.93661458851</v>
      </c>
      <c r="F556" s="5">
        <f>IF(C556=0,0,IF(I555+G556&lt;=Summary!$C$20,'Loan Sch - With Offset'!I555+G556,Summary!$C$20))</f>
        <v>628.21560806781815</v>
      </c>
      <c r="G556" s="4">
        <f>IF(E556&lt;=0,0,E556*Summary!$B$7/Summary!$B$10)</f>
        <v>195.30891674850156</v>
      </c>
      <c r="H556" s="5">
        <f t="shared" si="55"/>
        <v>432.90669131931656</v>
      </c>
      <c r="I556" s="5">
        <f t="shared" si="56"/>
        <v>255105.02992326921</v>
      </c>
    </row>
    <row r="557" spans="1:9" x14ac:dyDescent="0.25">
      <c r="A557">
        <v>553</v>
      </c>
      <c r="B557">
        <f t="shared" si="51"/>
        <v>553</v>
      </c>
      <c r="C557" s="5">
        <f t="shared" si="54"/>
        <v>255105.02992326921</v>
      </c>
      <c r="D557" s="5">
        <f t="shared" si="53"/>
        <v>1000</v>
      </c>
      <c r="E557" s="4">
        <f t="shared" si="52"/>
        <v>254105.02992326921</v>
      </c>
      <c r="F557" s="5">
        <f>IF(C557=0,0,IF(I556+G557&lt;=Summary!$C$20,'Loan Sch - With Offset'!I556+G557,Summary!$C$20))</f>
        <v>628.21560806781815</v>
      </c>
      <c r="G557" s="4">
        <f>IF(E557&lt;=0,0,E557*Summary!$B$7/Summary!$B$10)</f>
        <v>194.97674411420078</v>
      </c>
      <c r="H557" s="5">
        <f t="shared" si="55"/>
        <v>433.2388639536174</v>
      </c>
      <c r="I557" s="5">
        <f t="shared" si="56"/>
        <v>254671.79105931558</v>
      </c>
    </row>
    <row r="558" spans="1:9" x14ac:dyDescent="0.25">
      <c r="A558">
        <v>554</v>
      </c>
      <c r="B558">
        <f t="shared" si="51"/>
        <v>554</v>
      </c>
      <c r="C558" s="5">
        <f t="shared" si="54"/>
        <v>254671.79105931558</v>
      </c>
      <c r="D558" s="5">
        <f t="shared" si="53"/>
        <v>1000</v>
      </c>
      <c r="E558" s="4">
        <f t="shared" si="52"/>
        <v>253671.79105931558</v>
      </c>
      <c r="F558" s="5">
        <f>IF(C558=0,0,IF(I557+G558&lt;=Summary!$C$20,'Loan Sch - With Offset'!I557+G558,Summary!$C$20))</f>
        <v>628.21560806781815</v>
      </c>
      <c r="G558" s="4">
        <f>IF(E558&lt;=0,0,E558*Summary!$B$7/Summary!$B$10)</f>
        <v>194.6443166012825</v>
      </c>
      <c r="H558" s="5">
        <f t="shared" si="55"/>
        <v>433.57129146653563</v>
      </c>
      <c r="I558" s="5">
        <f t="shared" si="56"/>
        <v>254238.21976784905</v>
      </c>
    </row>
    <row r="559" spans="1:9" x14ac:dyDescent="0.25">
      <c r="A559">
        <v>555</v>
      </c>
      <c r="B559">
        <f t="shared" si="51"/>
        <v>555</v>
      </c>
      <c r="C559" s="5">
        <f t="shared" si="54"/>
        <v>254238.21976784905</v>
      </c>
      <c r="D559" s="5">
        <f t="shared" si="53"/>
        <v>1000</v>
      </c>
      <c r="E559" s="4">
        <f t="shared" si="52"/>
        <v>253238.21976784905</v>
      </c>
      <c r="F559" s="5">
        <f>IF(C559=0,0,IF(I558+G559&lt;=Summary!$C$20,'Loan Sch - With Offset'!I558+G559,Summary!$C$20))</f>
        <v>628.21560806781815</v>
      </c>
      <c r="G559" s="4">
        <f>IF(E559&lt;=0,0,E559*Summary!$B$7/Summary!$B$10)</f>
        <v>194.31163401417646</v>
      </c>
      <c r="H559" s="5">
        <f t="shared" si="55"/>
        <v>433.90397405364172</v>
      </c>
      <c r="I559" s="5">
        <f t="shared" si="56"/>
        <v>253804.31579379539</v>
      </c>
    </row>
    <row r="560" spans="1:9" x14ac:dyDescent="0.25">
      <c r="A560">
        <v>556</v>
      </c>
      <c r="B560">
        <f t="shared" si="51"/>
        <v>556</v>
      </c>
      <c r="C560" s="5">
        <f t="shared" si="54"/>
        <v>253804.31579379539</v>
      </c>
      <c r="D560" s="5">
        <f t="shared" si="53"/>
        <v>1000</v>
      </c>
      <c r="E560" s="4">
        <f t="shared" si="52"/>
        <v>252804.31579379539</v>
      </c>
      <c r="F560" s="5">
        <f>IF(C560=0,0,IF(I559+G560&lt;=Summary!$C$20,'Loan Sch - With Offset'!I559+G560,Summary!$C$20))</f>
        <v>628.21560806781815</v>
      </c>
      <c r="G560" s="4">
        <f>IF(E560&lt;=0,0,E560*Summary!$B$7/Summary!$B$10)</f>
        <v>193.9786961571622</v>
      </c>
      <c r="H560" s="5">
        <f t="shared" si="55"/>
        <v>434.23691191065598</v>
      </c>
      <c r="I560" s="5">
        <f t="shared" si="56"/>
        <v>253370.07888188475</v>
      </c>
    </row>
    <row r="561" spans="1:9" x14ac:dyDescent="0.25">
      <c r="A561">
        <v>557</v>
      </c>
      <c r="B561">
        <f t="shared" si="51"/>
        <v>557</v>
      </c>
      <c r="C561" s="5">
        <f t="shared" si="54"/>
        <v>253370.07888188475</v>
      </c>
      <c r="D561" s="5">
        <f t="shared" si="53"/>
        <v>1000</v>
      </c>
      <c r="E561" s="4">
        <f t="shared" si="52"/>
        <v>252370.07888188475</v>
      </c>
      <c r="F561" s="5">
        <f>IF(C561=0,0,IF(I560+G561&lt;=Summary!$C$20,'Loan Sch - With Offset'!I560+G561,Summary!$C$20))</f>
        <v>628.21560806781815</v>
      </c>
      <c r="G561" s="4">
        <f>IF(E561&lt;=0,0,E561*Summary!$B$7/Summary!$B$10)</f>
        <v>193.64550283436924</v>
      </c>
      <c r="H561" s="5">
        <f t="shared" si="55"/>
        <v>434.57010523344888</v>
      </c>
      <c r="I561" s="5">
        <f t="shared" si="56"/>
        <v>252935.50877665129</v>
      </c>
    </row>
    <row r="562" spans="1:9" x14ac:dyDescent="0.25">
      <c r="A562">
        <v>558</v>
      </c>
      <c r="B562">
        <f t="shared" si="51"/>
        <v>558</v>
      </c>
      <c r="C562" s="5">
        <f t="shared" si="54"/>
        <v>252935.50877665129</v>
      </c>
      <c r="D562" s="5">
        <f t="shared" si="53"/>
        <v>1000</v>
      </c>
      <c r="E562" s="4">
        <f t="shared" si="52"/>
        <v>251935.50877665129</v>
      </c>
      <c r="F562" s="5">
        <f>IF(C562=0,0,IF(I561+G562&lt;=Summary!$C$20,'Loan Sch - With Offset'!I561+G562,Summary!$C$20))</f>
        <v>628.21560806781815</v>
      </c>
      <c r="G562" s="4">
        <f>IF(E562&lt;=0,0,E562*Summary!$B$7/Summary!$B$10)</f>
        <v>193.31205384977665</v>
      </c>
      <c r="H562" s="5">
        <f t="shared" si="55"/>
        <v>434.90355421804151</v>
      </c>
      <c r="I562" s="5">
        <f t="shared" si="56"/>
        <v>252500.60522243325</v>
      </c>
    </row>
    <row r="563" spans="1:9" x14ac:dyDescent="0.25">
      <c r="A563">
        <v>559</v>
      </c>
      <c r="B563">
        <f t="shared" si="51"/>
        <v>559</v>
      </c>
      <c r="C563" s="5">
        <f t="shared" si="54"/>
        <v>252500.60522243325</v>
      </c>
      <c r="D563" s="5">
        <f t="shared" si="53"/>
        <v>1000</v>
      </c>
      <c r="E563" s="4">
        <f t="shared" si="52"/>
        <v>251500.60522243325</v>
      </c>
      <c r="F563" s="5">
        <f>IF(C563=0,0,IF(I562+G563&lt;=Summary!$C$20,'Loan Sch - With Offset'!I562+G563,Summary!$C$20))</f>
        <v>628.21560806781815</v>
      </c>
      <c r="G563" s="4">
        <f>IF(E563&lt;=0,0,E563*Summary!$B$7/Summary!$B$10)</f>
        <v>192.97834900721318</v>
      </c>
      <c r="H563" s="5">
        <f t="shared" si="55"/>
        <v>435.23725906060497</v>
      </c>
      <c r="I563" s="5">
        <f t="shared" si="56"/>
        <v>252065.36796337264</v>
      </c>
    </row>
    <row r="564" spans="1:9" x14ac:dyDescent="0.25">
      <c r="A564">
        <v>560</v>
      </c>
      <c r="B564">
        <f t="shared" si="51"/>
        <v>560</v>
      </c>
      <c r="C564" s="5">
        <f t="shared" si="54"/>
        <v>252065.36796337264</v>
      </c>
      <c r="D564" s="5">
        <f t="shared" si="53"/>
        <v>1000</v>
      </c>
      <c r="E564" s="4">
        <f t="shared" si="52"/>
        <v>251065.36796337264</v>
      </c>
      <c r="F564" s="5">
        <f>IF(C564=0,0,IF(I563+G564&lt;=Summary!$C$20,'Loan Sch - With Offset'!I563+G564,Summary!$C$20))</f>
        <v>628.21560806781815</v>
      </c>
      <c r="G564" s="4">
        <f>IF(E564&lt;=0,0,E564*Summary!$B$7/Summary!$B$10)</f>
        <v>192.64438811035706</v>
      </c>
      <c r="H564" s="5">
        <f t="shared" si="55"/>
        <v>435.5712199574611</v>
      </c>
      <c r="I564" s="5">
        <f t="shared" si="56"/>
        <v>251629.79674341518</v>
      </c>
    </row>
    <row r="565" spans="1:9" x14ac:dyDescent="0.25">
      <c r="A565">
        <v>561</v>
      </c>
      <c r="B565">
        <f t="shared" si="51"/>
        <v>561</v>
      </c>
      <c r="C565" s="5">
        <f t="shared" si="54"/>
        <v>251629.79674341518</v>
      </c>
      <c r="D565" s="5">
        <f t="shared" si="53"/>
        <v>1000</v>
      </c>
      <c r="E565" s="4">
        <f t="shared" si="52"/>
        <v>250629.79674341518</v>
      </c>
      <c r="F565" s="5">
        <f>IF(C565=0,0,IF(I564+G565&lt;=Summary!$C$20,'Loan Sch - With Offset'!I564+G565,Summary!$C$20))</f>
        <v>628.21560806781815</v>
      </c>
      <c r="G565" s="4">
        <f>IF(E565&lt;=0,0,E565*Summary!$B$7/Summary!$B$10)</f>
        <v>192.31017096273587</v>
      </c>
      <c r="H565" s="5">
        <f t="shared" si="55"/>
        <v>435.90543710508229</v>
      </c>
      <c r="I565" s="5">
        <f t="shared" si="56"/>
        <v>251193.89130631011</v>
      </c>
    </row>
    <row r="566" spans="1:9" x14ac:dyDescent="0.25">
      <c r="A566">
        <v>562</v>
      </c>
      <c r="B566">
        <f t="shared" si="51"/>
        <v>562</v>
      </c>
      <c r="C566" s="5">
        <f t="shared" si="54"/>
        <v>251193.89130631011</v>
      </c>
      <c r="D566" s="5">
        <f t="shared" si="53"/>
        <v>1000</v>
      </c>
      <c r="E566" s="4">
        <f t="shared" si="52"/>
        <v>250193.89130631011</v>
      </c>
      <c r="F566" s="5">
        <f>IF(C566=0,0,IF(I565+G566&lt;=Summary!$C$20,'Loan Sch - With Offset'!I565+G566,Summary!$C$20))</f>
        <v>628.21560806781815</v>
      </c>
      <c r="G566" s="4">
        <f>IF(E566&lt;=0,0,E566*Summary!$B$7/Summary!$B$10)</f>
        <v>191.97569736772641</v>
      </c>
      <c r="H566" s="5">
        <f t="shared" si="55"/>
        <v>436.23991070009174</v>
      </c>
      <c r="I566" s="5">
        <f t="shared" si="56"/>
        <v>250757.65139561001</v>
      </c>
    </row>
    <row r="567" spans="1:9" x14ac:dyDescent="0.25">
      <c r="A567">
        <v>563</v>
      </c>
      <c r="B567">
        <f t="shared" si="51"/>
        <v>563</v>
      </c>
      <c r="C567" s="5">
        <f t="shared" si="54"/>
        <v>250757.65139561001</v>
      </c>
      <c r="D567" s="5">
        <f t="shared" si="53"/>
        <v>1000</v>
      </c>
      <c r="E567" s="4">
        <f t="shared" si="52"/>
        <v>249757.65139561001</v>
      </c>
      <c r="F567" s="5">
        <f>IF(C567=0,0,IF(I566+G567&lt;=Summary!$C$20,'Loan Sch - With Offset'!I566+G567,Summary!$C$20))</f>
        <v>628.21560806781815</v>
      </c>
      <c r="G567" s="4">
        <f>IF(E567&lt;=0,0,E567*Summary!$B$7/Summary!$B$10)</f>
        <v>191.64096712855459</v>
      </c>
      <c r="H567" s="5">
        <f t="shared" si="55"/>
        <v>436.57464093926353</v>
      </c>
      <c r="I567" s="5">
        <f t="shared" si="56"/>
        <v>250321.07675467074</v>
      </c>
    </row>
    <row r="568" spans="1:9" x14ac:dyDescent="0.25">
      <c r="A568">
        <v>564</v>
      </c>
      <c r="B568">
        <f t="shared" si="51"/>
        <v>564</v>
      </c>
      <c r="C568" s="5">
        <f t="shared" si="54"/>
        <v>250321.07675467074</v>
      </c>
      <c r="D568" s="5">
        <f t="shared" si="53"/>
        <v>1000</v>
      </c>
      <c r="E568" s="4">
        <f t="shared" si="52"/>
        <v>249321.07675467074</v>
      </c>
      <c r="F568" s="5">
        <f>IF(C568=0,0,IF(I567+G568&lt;=Summary!$C$20,'Loan Sch - With Offset'!I567+G568,Summary!$C$20))</f>
        <v>628.21560806781815</v>
      </c>
      <c r="G568" s="4">
        <f>IF(E568&lt;=0,0,E568*Summary!$B$7/Summary!$B$10)</f>
        <v>191.30598004829542</v>
      </c>
      <c r="H568" s="5">
        <f t="shared" si="55"/>
        <v>436.90962801952276</v>
      </c>
      <c r="I568" s="5">
        <f t="shared" si="56"/>
        <v>249884.16712665121</v>
      </c>
    </row>
    <row r="569" spans="1:9" x14ac:dyDescent="0.25">
      <c r="A569">
        <v>565</v>
      </c>
      <c r="B569">
        <f t="shared" si="51"/>
        <v>565</v>
      </c>
      <c r="C569" s="5">
        <f t="shared" si="54"/>
        <v>249884.16712665121</v>
      </c>
      <c r="D569" s="5">
        <f t="shared" si="53"/>
        <v>1000</v>
      </c>
      <c r="E569" s="4">
        <f t="shared" si="52"/>
        <v>248884.16712665121</v>
      </c>
      <c r="F569" s="5">
        <f>IF(C569=0,0,IF(I568+G569&lt;=Summary!$C$20,'Loan Sch - With Offset'!I568+G569,Summary!$C$20))</f>
        <v>628.21560806781815</v>
      </c>
      <c r="G569" s="4">
        <f>IF(E569&lt;=0,0,E569*Summary!$B$7/Summary!$B$10)</f>
        <v>190.97073592987275</v>
      </c>
      <c r="H569" s="5">
        <f t="shared" si="55"/>
        <v>437.24487213794544</v>
      </c>
      <c r="I569" s="5">
        <f t="shared" si="56"/>
        <v>249446.92225451328</v>
      </c>
    </row>
    <row r="570" spans="1:9" x14ac:dyDescent="0.25">
      <c r="A570">
        <v>566</v>
      </c>
      <c r="B570">
        <f t="shared" si="51"/>
        <v>566</v>
      </c>
      <c r="C570" s="5">
        <f t="shared" si="54"/>
        <v>249446.92225451328</v>
      </c>
      <c r="D570" s="5">
        <f t="shared" si="53"/>
        <v>1000</v>
      </c>
      <c r="E570" s="4">
        <f t="shared" si="52"/>
        <v>248446.92225451328</v>
      </c>
      <c r="F570" s="5">
        <f>IF(C570=0,0,IF(I569+G570&lt;=Summary!$C$20,'Loan Sch - With Offset'!I569+G570,Summary!$C$20))</f>
        <v>628.21560806781815</v>
      </c>
      <c r="G570" s="4">
        <f>IF(E570&lt;=0,0,E570*Summary!$B$7/Summary!$B$10)</f>
        <v>190.63523457605922</v>
      </c>
      <c r="H570" s="5">
        <f t="shared" si="55"/>
        <v>437.58037349175891</v>
      </c>
      <c r="I570" s="5">
        <f t="shared" si="56"/>
        <v>249009.34188102151</v>
      </c>
    </row>
    <row r="571" spans="1:9" x14ac:dyDescent="0.25">
      <c r="A571">
        <v>567</v>
      </c>
      <c r="B571">
        <f t="shared" si="51"/>
        <v>567</v>
      </c>
      <c r="C571" s="5">
        <f t="shared" si="54"/>
        <v>249009.34188102151</v>
      </c>
      <c r="D571" s="5">
        <f t="shared" si="53"/>
        <v>1000</v>
      </c>
      <c r="E571" s="4">
        <f t="shared" si="52"/>
        <v>248009.34188102151</v>
      </c>
      <c r="F571" s="5">
        <f>IF(C571=0,0,IF(I570+G571&lt;=Summary!$C$20,'Loan Sch - With Offset'!I570+G571,Summary!$C$20))</f>
        <v>628.21560806781815</v>
      </c>
      <c r="G571" s="4">
        <f>IF(E571&lt;=0,0,E571*Summary!$B$7/Summary!$B$10)</f>
        <v>190.29947578947611</v>
      </c>
      <c r="H571" s="5">
        <f t="shared" si="55"/>
        <v>437.91613227834205</v>
      </c>
      <c r="I571" s="5">
        <f t="shared" si="56"/>
        <v>248571.42574874318</v>
      </c>
    </row>
    <row r="572" spans="1:9" x14ac:dyDescent="0.25">
      <c r="A572">
        <v>568</v>
      </c>
      <c r="B572">
        <f t="shared" si="51"/>
        <v>568</v>
      </c>
      <c r="C572" s="5">
        <f t="shared" si="54"/>
        <v>248571.42574874318</v>
      </c>
      <c r="D572" s="5">
        <f t="shared" si="53"/>
        <v>1000</v>
      </c>
      <c r="E572" s="4">
        <f t="shared" si="52"/>
        <v>247571.42574874318</v>
      </c>
      <c r="F572" s="5">
        <f>IF(C572=0,0,IF(I571+G572&lt;=Summary!$C$20,'Loan Sch - With Offset'!I571+G572,Summary!$C$20))</f>
        <v>628.21560806781815</v>
      </c>
      <c r="G572" s="4">
        <f>IF(E572&lt;=0,0,E572*Summary!$B$7/Summary!$B$10)</f>
        <v>189.96345937259332</v>
      </c>
      <c r="H572" s="5">
        <f t="shared" si="55"/>
        <v>438.25214869522483</v>
      </c>
      <c r="I572" s="5">
        <f t="shared" si="56"/>
        <v>248133.17360004794</v>
      </c>
    </row>
    <row r="573" spans="1:9" x14ac:dyDescent="0.25">
      <c r="A573">
        <v>569</v>
      </c>
      <c r="B573">
        <f t="shared" si="51"/>
        <v>569</v>
      </c>
      <c r="C573" s="5">
        <f t="shared" si="54"/>
        <v>248133.17360004794</v>
      </c>
      <c r="D573" s="5">
        <f t="shared" si="53"/>
        <v>1000</v>
      </c>
      <c r="E573" s="4">
        <f t="shared" si="52"/>
        <v>247133.17360004794</v>
      </c>
      <c r="F573" s="5">
        <f>IF(C573=0,0,IF(I572+G573&lt;=Summary!$C$20,'Loan Sch - With Offset'!I572+G573,Summary!$C$20))</f>
        <v>628.21560806781815</v>
      </c>
      <c r="G573" s="4">
        <f>IF(E573&lt;=0,0,E573*Summary!$B$7/Summary!$B$10)</f>
        <v>189.62718512772909</v>
      </c>
      <c r="H573" s="5">
        <f t="shared" si="55"/>
        <v>438.58842294008906</v>
      </c>
      <c r="I573" s="5">
        <f t="shared" si="56"/>
        <v>247694.58517710786</v>
      </c>
    </row>
    <row r="574" spans="1:9" x14ac:dyDescent="0.25">
      <c r="A574">
        <v>570</v>
      </c>
      <c r="B574">
        <f t="shared" si="51"/>
        <v>570</v>
      </c>
      <c r="C574" s="5">
        <f t="shared" si="54"/>
        <v>247694.58517710786</v>
      </c>
      <c r="D574" s="5">
        <f t="shared" si="53"/>
        <v>1000</v>
      </c>
      <c r="E574" s="4">
        <f t="shared" si="52"/>
        <v>246694.58517710786</v>
      </c>
      <c r="F574" s="5">
        <f>IF(C574=0,0,IF(I573+G574&lt;=Summary!$C$20,'Loan Sch - With Offset'!I573+G574,Summary!$C$20))</f>
        <v>628.21560806781815</v>
      </c>
      <c r="G574" s="4">
        <f>IF(E574&lt;=0,0,E574*Summary!$B$7/Summary!$B$10)</f>
        <v>189.29065285705005</v>
      </c>
      <c r="H574" s="5">
        <f t="shared" si="55"/>
        <v>438.92495521076808</v>
      </c>
      <c r="I574" s="5">
        <f t="shared" si="56"/>
        <v>247255.66022189709</v>
      </c>
    </row>
    <row r="575" spans="1:9" x14ac:dyDescent="0.25">
      <c r="A575">
        <v>571</v>
      </c>
      <c r="B575">
        <f t="shared" si="51"/>
        <v>571</v>
      </c>
      <c r="C575" s="5">
        <f t="shared" si="54"/>
        <v>247255.66022189709</v>
      </c>
      <c r="D575" s="5">
        <f t="shared" si="53"/>
        <v>1000</v>
      </c>
      <c r="E575" s="4">
        <f t="shared" si="52"/>
        <v>246255.66022189709</v>
      </c>
      <c r="F575" s="5">
        <f>IF(C575=0,0,IF(I574+G575&lt;=Summary!$C$20,'Loan Sch - With Offset'!I574+G575,Summary!$C$20))</f>
        <v>628.21560806781815</v>
      </c>
      <c r="G575" s="4">
        <f>IF(E575&lt;=0,0,E575*Summary!$B$7/Summary!$B$10)</f>
        <v>188.95386236257102</v>
      </c>
      <c r="H575" s="5">
        <f t="shared" si="55"/>
        <v>439.26174570524711</v>
      </c>
      <c r="I575" s="5">
        <f t="shared" si="56"/>
        <v>246816.39847619185</v>
      </c>
    </row>
    <row r="576" spans="1:9" x14ac:dyDescent="0.25">
      <c r="A576">
        <v>572</v>
      </c>
      <c r="B576">
        <f t="shared" si="51"/>
        <v>572</v>
      </c>
      <c r="C576" s="5">
        <f t="shared" si="54"/>
        <v>246816.39847619185</v>
      </c>
      <c r="D576" s="5">
        <f t="shared" si="53"/>
        <v>1000</v>
      </c>
      <c r="E576" s="4">
        <f t="shared" si="52"/>
        <v>245816.39847619185</v>
      </c>
      <c r="F576" s="5">
        <f>IF(C576=0,0,IF(I575+G576&lt;=Summary!$C$20,'Loan Sch - With Offset'!I575+G576,Summary!$C$20))</f>
        <v>628.21560806781815</v>
      </c>
      <c r="G576" s="4">
        <f>IF(E576&lt;=0,0,E576*Summary!$B$7/Summary!$B$10)</f>
        <v>188.61681344615488</v>
      </c>
      <c r="H576" s="5">
        <f t="shared" si="55"/>
        <v>439.59879462166327</v>
      </c>
      <c r="I576" s="5">
        <f t="shared" si="56"/>
        <v>246376.79968157018</v>
      </c>
    </row>
    <row r="577" spans="1:9" x14ac:dyDescent="0.25">
      <c r="A577">
        <v>573</v>
      </c>
      <c r="B577">
        <f t="shared" si="51"/>
        <v>573</v>
      </c>
      <c r="C577" s="5">
        <f t="shared" si="54"/>
        <v>246376.79968157018</v>
      </c>
      <c r="D577" s="5">
        <f t="shared" si="53"/>
        <v>1000</v>
      </c>
      <c r="E577" s="4">
        <f t="shared" si="52"/>
        <v>245376.79968157018</v>
      </c>
      <c r="F577" s="5">
        <f>IF(C577=0,0,IF(I576+G577&lt;=Summary!$C$20,'Loan Sch - With Offset'!I576+G577,Summary!$C$20))</f>
        <v>628.21560806781815</v>
      </c>
      <c r="G577" s="4">
        <f>IF(E577&lt;=0,0,E577*Summary!$B$7/Summary!$B$10)</f>
        <v>188.27950590951247</v>
      </c>
      <c r="H577" s="5">
        <f t="shared" si="55"/>
        <v>439.93610215830569</v>
      </c>
      <c r="I577" s="5">
        <f t="shared" si="56"/>
        <v>245936.86357941187</v>
      </c>
    </row>
    <row r="578" spans="1:9" x14ac:dyDescent="0.25">
      <c r="A578">
        <v>574</v>
      </c>
      <c r="B578">
        <f t="shared" si="51"/>
        <v>574</v>
      </c>
      <c r="C578" s="5">
        <f t="shared" si="54"/>
        <v>245936.86357941187</v>
      </c>
      <c r="D578" s="5">
        <f t="shared" si="53"/>
        <v>1000</v>
      </c>
      <c r="E578" s="4">
        <f t="shared" si="52"/>
        <v>244936.86357941187</v>
      </c>
      <c r="F578" s="5">
        <f>IF(C578=0,0,IF(I577+G578&lt;=Summary!$C$20,'Loan Sch - With Offset'!I577+G578,Summary!$C$20))</f>
        <v>628.21560806781815</v>
      </c>
      <c r="G578" s="4">
        <f>IF(E578&lt;=0,0,E578*Summary!$B$7/Summary!$B$10)</f>
        <v>187.94193955420255</v>
      </c>
      <c r="H578" s="5">
        <f t="shared" si="55"/>
        <v>440.27366851361558</v>
      </c>
      <c r="I578" s="5">
        <f t="shared" si="56"/>
        <v>245496.58991089827</v>
      </c>
    </row>
    <row r="579" spans="1:9" x14ac:dyDescent="0.25">
      <c r="A579">
        <v>575</v>
      </c>
      <c r="B579">
        <f t="shared" si="51"/>
        <v>575</v>
      </c>
      <c r="C579" s="5">
        <f t="shared" si="54"/>
        <v>245496.58991089827</v>
      </c>
      <c r="D579" s="5">
        <f t="shared" si="53"/>
        <v>1000</v>
      </c>
      <c r="E579" s="4">
        <f t="shared" si="52"/>
        <v>244496.58991089827</v>
      </c>
      <c r="F579" s="5">
        <f>IF(C579=0,0,IF(I578+G579&lt;=Summary!$C$20,'Loan Sch - With Offset'!I578+G579,Summary!$C$20))</f>
        <v>628.21560806781815</v>
      </c>
      <c r="G579" s="4">
        <f>IF(E579&lt;=0,0,E579*Summary!$B$7/Summary!$B$10)</f>
        <v>187.60411418163156</v>
      </c>
      <c r="H579" s="5">
        <f t="shared" si="55"/>
        <v>440.61149388618662</v>
      </c>
      <c r="I579" s="5">
        <f t="shared" si="56"/>
        <v>245055.97841701208</v>
      </c>
    </row>
    <row r="580" spans="1:9" x14ac:dyDescent="0.25">
      <c r="A580">
        <v>576</v>
      </c>
      <c r="B580">
        <f t="shared" si="51"/>
        <v>576</v>
      </c>
      <c r="C580" s="5">
        <f t="shared" si="54"/>
        <v>245055.97841701208</v>
      </c>
      <c r="D580" s="5">
        <f t="shared" si="53"/>
        <v>1000</v>
      </c>
      <c r="E580" s="4">
        <f t="shared" si="52"/>
        <v>244055.97841701208</v>
      </c>
      <c r="F580" s="5">
        <f>IF(C580=0,0,IF(I579+G580&lt;=Summary!$C$20,'Loan Sch - With Offset'!I579+G580,Summary!$C$20))</f>
        <v>628.21560806781815</v>
      </c>
      <c r="G580" s="4">
        <f>IF(E580&lt;=0,0,E580*Summary!$B$7/Summary!$B$10)</f>
        <v>187.2660295930535</v>
      </c>
      <c r="H580" s="5">
        <f t="shared" si="55"/>
        <v>440.94957847476462</v>
      </c>
      <c r="I580" s="5">
        <f t="shared" si="56"/>
        <v>244615.02883853731</v>
      </c>
    </row>
    <row r="581" spans="1:9" x14ac:dyDescent="0.25">
      <c r="A581">
        <v>577</v>
      </c>
      <c r="B581">
        <f t="shared" si="51"/>
        <v>577</v>
      </c>
      <c r="C581" s="5">
        <f t="shared" si="54"/>
        <v>244615.02883853731</v>
      </c>
      <c r="D581" s="5">
        <f t="shared" si="53"/>
        <v>1000</v>
      </c>
      <c r="E581" s="4">
        <f t="shared" si="52"/>
        <v>243615.02883853731</v>
      </c>
      <c r="F581" s="5">
        <f>IF(C581=0,0,IF(I580+G581&lt;=Summary!$C$20,'Loan Sch - With Offset'!I580+G581,Summary!$C$20))</f>
        <v>628.21560806781815</v>
      </c>
      <c r="G581" s="4">
        <f>IF(E581&lt;=0,0,E581*Summary!$B$7/Summary!$B$10)</f>
        <v>186.92768558956999</v>
      </c>
      <c r="H581" s="5">
        <f t="shared" si="55"/>
        <v>441.28792247824816</v>
      </c>
      <c r="I581" s="5">
        <f t="shared" si="56"/>
        <v>244173.74091605906</v>
      </c>
    </row>
    <row r="582" spans="1:9" x14ac:dyDescent="0.25">
      <c r="A582">
        <v>578</v>
      </c>
      <c r="B582">
        <f t="shared" ref="B582:B645" si="57">IF(C582=0,0,A582)</f>
        <v>578</v>
      </c>
      <c r="C582" s="5">
        <f t="shared" si="54"/>
        <v>244173.74091605906</v>
      </c>
      <c r="D582" s="5">
        <f t="shared" si="53"/>
        <v>1000</v>
      </c>
      <c r="E582" s="4">
        <f t="shared" ref="E582:E645" si="58">C582-D582</f>
        <v>243173.74091605906</v>
      </c>
      <c r="F582" s="5">
        <f>IF(C582=0,0,IF(I581+G582&lt;=Summary!$C$20,'Loan Sch - With Offset'!I581+G582,Summary!$C$20))</f>
        <v>628.21560806781815</v>
      </c>
      <c r="G582" s="4">
        <f>IF(E582&lt;=0,0,E582*Summary!$B$7/Summary!$B$10)</f>
        <v>186.58908197212992</v>
      </c>
      <c r="H582" s="5">
        <f t="shared" si="55"/>
        <v>441.62652609568823</v>
      </c>
      <c r="I582" s="5">
        <f t="shared" si="56"/>
        <v>243732.11438996336</v>
      </c>
    </row>
    <row r="583" spans="1:9" x14ac:dyDescent="0.25">
      <c r="A583">
        <v>579</v>
      </c>
      <c r="B583">
        <f t="shared" si="57"/>
        <v>579</v>
      </c>
      <c r="C583" s="5">
        <f t="shared" si="54"/>
        <v>243732.11438996336</v>
      </c>
      <c r="D583" s="5">
        <f t="shared" ref="D583:D646" si="59">IF(C583=0,0,D582)</f>
        <v>1000</v>
      </c>
      <c r="E583" s="4">
        <f t="shared" si="58"/>
        <v>242732.11438996336</v>
      </c>
      <c r="F583" s="5">
        <f>IF(C583=0,0,IF(I582+G583&lt;=Summary!$C$20,'Loan Sch - With Offset'!I582+G583,Summary!$C$20))</f>
        <v>628.21560806781815</v>
      </c>
      <c r="G583" s="4">
        <f>IF(E583&lt;=0,0,E583*Summary!$B$7/Summary!$B$10)</f>
        <v>186.25021854152959</v>
      </c>
      <c r="H583" s="5">
        <f t="shared" si="55"/>
        <v>441.96538952628856</v>
      </c>
      <c r="I583" s="5">
        <f t="shared" si="56"/>
        <v>243290.14900043709</v>
      </c>
    </row>
    <row r="584" spans="1:9" x14ac:dyDescent="0.25">
      <c r="A584">
        <v>580</v>
      </c>
      <c r="B584">
        <f t="shared" si="57"/>
        <v>580</v>
      </c>
      <c r="C584" s="5">
        <f t="shared" ref="C584:C647" si="60">I583</f>
        <v>243290.14900043709</v>
      </c>
      <c r="D584" s="5">
        <f t="shared" si="59"/>
        <v>1000</v>
      </c>
      <c r="E584" s="4">
        <f t="shared" si="58"/>
        <v>242290.14900043709</v>
      </c>
      <c r="F584" s="5">
        <f>IF(C584=0,0,IF(I583+G584&lt;=Summary!$C$20,'Loan Sch - With Offset'!I583+G584,Summary!$C$20))</f>
        <v>628.21560806781815</v>
      </c>
      <c r="G584" s="4">
        <f>IF(E584&lt;=0,0,E584*Summary!$B$7/Summary!$B$10)</f>
        <v>185.91109509841229</v>
      </c>
      <c r="H584" s="5">
        <f t="shared" ref="H584:H647" si="61">F584-G584</f>
        <v>442.30451296940589</v>
      </c>
      <c r="I584" s="5">
        <f t="shared" ref="I584:I647" si="62">IF(ROUND(C584-H584,0)=0,0,C584-H584)</f>
        <v>242847.84448746769</v>
      </c>
    </row>
    <row r="585" spans="1:9" x14ac:dyDescent="0.25">
      <c r="A585">
        <v>581</v>
      </c>
      <c r="B585">
        <f t="shared" si="57"/>
        <v>581</v>
      </c>
      <c r="C585" s="5">
        <f t="shared" si="60"/>
        <v>242847.84448746769</v>
      </c>
      <c r="D585" s="5">
        <f t="shared" si="59"/>
        <v>1000</v>
      </c>
      <c r="E585" s="4">
        <f t="shared" si="58"/>
        <v>241847.84448746769</v>
      </c>
      <c r="F585" s="5">
        <f>IF(C585=0,0,IF(I584+G585&lt;=Summary!$C$20,'Loan Sch - With Offset'!I584+G585,Summary!$C$20))</f>
        <v>628.21560806781815</v>
      </c>
      <c r="G585" s="4">
        <f>IF(E585&lt;=0,0,E585*Summary!$B$7/Summary!$B$10)</f>
        <v>185.57171144326847</v>
      </c>
      <c r="H585" s="5">
        <f t="shared" si="61"/>
        <v>442.64389662454971</v>
      </c>
      <c r="I585" s="5">
        <f t="shared" si="62"/>
        <v>242405.20059084313</v>
      </c>
    </row>
    <row r="586" spans="1:9" x14ac:dyDescent="0.25">
      <c r="A586">
        <v>582</v>
      </c>
      <c r="B586">
        <f t="shared" si="57"/>
        <v>582</v>
      </c>
      <c r="C586" s="5">
        <f t="shared" si="60"/>
        <v>242405.20059084313</v>
      </c>
      <c r="D586" s="5">
        <f t="shared" si="59"/>
        <v>1000</v>
      </c>
      <c r="E586" s="4">
        <f t="shared" si="58"/>
        <v>241405.20059084313</v>
      </c>
      <c r="F586" s="5">
        <f>IF(C586=0,0,IF(I585+G586&lt;=Summary!$C$20,'Loan Sch - With Offset'!I585+G586,Summary!$C$20))</f>
        <v>628.21560806781815</v>
      </c>
      <c r="G586" s="4">
        <f>IF(E586&lt;=0,0,E586*Summary!$B$7/Summary!$B$10)</f>
        <v>185.2320673764354</v>
      </c>
      <c r="H586" s="5">
        <f t="shared" si="61"/>
        <v>442.98354069138276</v>
      </c>
      <c r="I586" s="5">
        <f t="shared" si="62"/>
        <v>241962.21705015175</v>
      </c>
    </row>
    <row r="587" spans="1:9" x14ac:dyDescent="0.25">
      <c r="A587">
        <v>583</v>
      </c>
      <c r="B587">
        <f t="shared" si="57"/>
        <v>583</v>
      </c>
      <c r="C587" s="5">
        <f t="shared" si="60"/>
        <v>241962.21705015175</v>
      </c>
      <c r="D587" s="5">
        <f t="shared" si="59"/>
        <v>1000</v>
      </c>
      <c r="E587" s="4">
        <f t="shared" si="58"/>
        <v>240962.21705015175</v>
      </c>
      <c r="F587" s="5">
        <f>IF(C587=0,0,IF(I586+G587&lt;=Summary!$C$20,'Loan Sch - With Offset'!I586+G587,Summary!$C$20))</f>
        <v>628.21560806781815</v>
      </c>
      <c r="G587" s="4">
        <f>IF(E587&lt;=0,0,E587*Summary!$B$7/Summary!$B$10)</f>
        <v>184.8921626980972</v>
      </c>
      <c r="H587" s="5">
        <f t="shared" si="61"/>
        <v>443.32344536972096</v>
      </c>
      <c r="I587" s="5">
        <f t="shared" si="62"/>
        <v>241518.89360478203</v>
      </c>
    </row>
    <row r="588" spans="1:9" x14ac:dyDescent="0.25">
      <c r="A588">
        <v>584</v>
      </c>
      <c r="B588">
        <f t="shared" si="57"/>
        <v>584</v>
      </c>
      <c r="C588" s="5">
        <f t="shared" si="60"/>
        <v>241518.89360478203</v>
      </c>
      <c r="D588" s="5">
        <f t="shared" si="59"/>
        <v>1000</v>
      </c>
      <c r="E588" s="4">
        <f t="shared" si="58"/>
        <v>240518.89360478203</v>
      </c>
      <c r="F588" s="5">
        <f>IF(C588=0,0,IF(I587+G588&lt;=Summary!$C$20,'Loan Sch - With Offset'!I587+G588,Summary!$C$20))</f>
        <v>628.21560806781815</v>
      </c>
      <c r="G588" s="4">
        <f>IF(E588&lt;=0,0,E588*Summary!$B$7/Summary!$B$10)</f>
        <v>184.55199720828466</v>
      </c>
      <c r="H588" s="5">
        <f t="shared" si="61"/>
        <v>443.66361085953349</v>
      </c>
      <c r="I588" s="5">
        <f t="shared" si="62"/>
        <v>241075.22999392249</v>
      </c>
    </row>
    <row r="589" spans="1:9" x14ac:dyDescent="0.25">
      <c r="A589">
        <v>585</v>
      </c>
      <c r="B589">
        <f t="shared" si="57"/>
        <v>585</v>
      </c>
      <c r="C589" s="5">
        <f t="shared" si="60"/>
        <v>241075.22999392249</v>
      </c>
      <c r="D589" s="5">
        <f t="shared" si="59"/>
        <v>1000</v>
      </c>
      <c r="E589" s="4">
        <f t="shared" si="58"/>
        <v>240075.22999392249</v>
      </c>
      <c r="F589" s="5">
        <f>IF(C589=0,0,IF(I588+G589&lt;=Summary!$C$20,'Loan Sch - With Offset'!I588+G589,Summary!$C$20))</f>
        <v>628.21560806781815</v>
      </c>
      <c r="G589" s="4">
        <f>IF(E589&lt;=0,0,E589*Summary!$B$7/Summary!$B$10)</f>
        <v>184.21157070687514</v>
      </c>
      <c r="H589" s="5">
        <f t="shared" si="61"/>
        <v>444.00403736094302</v>
      </c>
      <c r="I589" s="5">
        <f t="shared" si="62"/>
        <v>240631.22595656154</v>
      </c>
    </row>
    <row r="590" spans="1:9" x14ac:dyDescent="0.25">
      <c r="A590">
        <v>586</v>
      </c>
      <c r="B590">
        <f t="shared" si="57"/>
        <v>586</v>
      </c>
      <c r="C590" s="5">
        <f t="shared" si="60"/>
        <v>240631.22595656154</v>
      </c>
      <c r="D590" s="5">
        <f t="shared" si="59"/>
        <v>1000</v>
      </c>
      <c r="E590" s="4">
        <f t="shared" si="58"/>
        <v>239631.22595656154</v>
      </c>
      <c r="F590" s="5">
        <f>IF(C590=0,0,IF(I589+G590&lt;=Summary!$C$20,'Loan Sch - With Offset'!I589+G590,Summary!$C$20))</f>
        <v>628.21560806781815</v>
      </c>
      <c r="G590" s="4">
        <f>IF(E590&lt;=0,0,E590*Summary!$B$7/Summary!$B$10)</f>
        <v>183.8708829935924</v>
      </c>
      <c r="H590" s="5">
        <f t="shared" si="61"/>
        <v>444.34472507422572</v>
      </c>
      <c r="I590" s="5">
        <f t="shared" si="62"/>
        <v>240186.88123148732</v>
      </c>
    </row>
    <row r="591" spans="1:9" x14ac:dyDescent="0.25">
      <c r="A591">
        <v>587</v>
      </c>
      <c r="B591">
        <f t="shared" si="57"/>
        <v>587</v>
      </c>
      <c r="C591" s="5">
        <f t="shared" si="60"/>
        <v>240186.88123148732</v>
      </c>
      <c r="D591" s="5">
        <f t="shared" si="59"/>
        <v>1000</v>
      </c>
      <c r="E591" s="4">
        <f t="shared" si="58"/>
        <v>239186.88123148732</v>
      </c>
      <c r="F591" s="5">
        <f>IF(C591=0,0,IF(I590+G591&lt;=Summary!$C$20,'Loan Sch - With Offset'!I590+G591,Summary!$C$20))</f>
        <v>628.21560806781815</v>
      </c>
      <c r="G591" s="4">
        <f>IF(E591&lt;=0,0,E591*Summary!$B$7/Summary!$B$10)</f>
        <v>183.52993386800659</v>
      </c>
      <c r="H591" s="5">
        <f t="shared" si="61"/>
        <v>444.68567419981156</v>
      </c>
      <c r="I591" s="5">
        <f t="shared" si="62"/>
        <v>239742.19555728752</v>
      </c>
    </row>
    <row r="592" spans="1:9" x14ac:dyDescent="0.25">
      <c r="A592">
        <v>588</v>
      </c>
      <c r="B592">
        <f t="shared" si="57"/>
        <v>588</v>
      </c>
      <c r="C592" s="5">
        <f t="shared" si="60"/>
        <v>239742.19555728752</v>
      </c>
      <c r="D592" s="5">
        <f t="shared" si="59"/>
        <v>1000</v>
      </c>
      <c r="E592" s="4">
        <f t="shared" si="58"/>
        <v>238742.19555728752</v>
      </c>
      <c r="F592" s="5">
        <f>IF(C592=0,0,IF(I591+G592&lt;=Summary!$C$20,'Loan Sch - With Offset'!I591+G592,Summary!$C$20))</f>
        <v>628.21560806781815</v>
      </c>
      <c r="G592" s="4">
        <f>IF(E592&lt;=0,0,E592*Summary!$B$7/Summary!$B$10)</f>
        <v>183.18872312953408</v>
      </c>
      <c r="H592" s="5">
        <f t="shared" si="61"/>
        <v>445.02688493828407</v>
      </c>
      <c r="I592" s="5">
        <f t="shared" si="62"/>
        <v>239297.16867234925</v>
      </c>
    </row>
    <row r="593" spans="1:9" x14ac:dyDescent="0.25">
      <c r="A593">
        <v>589</v>
      </c>
      <c r="B593">
        <f t="shared" si="57"/>
        <v>589</v>
      </c>
      <c r="C593" s="5">
        <f t="shared" si="60"/>
        <v>239297.16867234925</v>
      </c>
      <c r="D593" s="5">
        <f t="shared" si="59"/>
        <v>1000</v>
      </c>
      <c r="E593" s="4">
        <f t="shared" si="58"/>
        <v>238297.16867234925</v>
      </c>
      <c r="F593" s="5">
        <f>IF(C593=0,0,IF(I592+G593&lt;=Summary!$C$20,'Loan Sch - With Offset'!I592+G593,Summary!$C$20))</f>
        <v>628.21560806781815</v>
      </c>
      <c r="G593" s="4">
        <f>IF(E593&lt;=0,0,E593*Summary!$B$7/Summary!$B$10)</f>
        <v>182.84725057743719</v>
      </c>
      <c r="H593" s="5">
        <f t="shared" si="61"/>
        <v>445.36835749038096</v>
      </c>
      <c r="I593" s="5">
        <f t="shared" si="62"/>
        <v>238851.80031485888</v>
      </c>
    </row>
    <row r="594" spans="1:9" x14ac:dyDescent="0.25">
      <c r="A594">
        <v>590</v>
      </c>
      <c r="B594">
        <f t="shared" si="57"/>
        <v>590</v>
      </c>
      <c r="C594" s="5">
        <f t="shared" si="60"/>
        <v>238851.80031485888</v>
      </c>
      <c r="D594" s="5">
        <f t="shared" si="59"/>
        <v>1000</v>
      </c>
      <c r="E594" s="4">
        <f t="shared" si="58"/>
        <v>237851.80031485888</v>
      </c>
      <c r="F594" s="5">
        <f>IF(C594=0,0,IF(I593+G594&lt;=Summary!$C$20,'Loan Sch - With Offset'!I593+G594,Summary!$C$20))</f>
        <v>628.21560806781815</v>
      </c>
      <c r="G594" s="4">
        <f>IF(E594&lt;=0,0,E594*Summary!$B$7/Summary!$B$10)</f>
        <v>182.50551601082438</v>
      </c>
      <c r="H594" s="5">
        <f t="shared" si="61"/>
        <v>445.71009205699374</v>
      </c>
      <c r="I594" s="5">
        <f t="shared" si="62"/>
        <v>238406.0902228019</v>
      </c>
    </row>
    <row r="595" spans="1:9" x14ac:dyDescent="0.25">
      <c r="A595">
        <v>591</v>
      </c>
      <c r="B595">
        <f t="shared" si="57"/>
        <v>591</v>
      </c>
      <c r="C595" s="5">
        <f t="shared" si="60"/>
        <v>238406.0902228019</v>
      </c>
      <c r="D595" s="5">
        <f t="shared" si="59"/>
        <v>1000</v>
      </c>
      <c r="E595" s="4">
        <f t="shared" si="58"/>
        <v>237406.0902228019</v>
      </c>
      <c r="F595" s="5">
        <f>IF(C595=0,0,IF(I594+G595&lt;=Summary!$C$20,'Loan Sch - With Offset'!I594+G595,Summary!$C$20))</f>
        <v>628.21560806781815</v>
      </c>
      <c r="G595" s="4">
        <f>IF(E595&lt;=0,0,E595*Summary!$B$7/Summary!$B$10)</f>
        <v>182.1635192286499</v>
      </c>
      <c r="H595" s="5">
        <f t="shared" si="61"/>
        <v>446.05208883916828</v>
      </c>
      <c r="I595" s="5">
        <f t="shared" si="62"/>
        <v>237960.03813396272</v>
      </c>
    </row>
    <row r="596" spans="1:9" x14ac:dyDescent="0.25">
      <c r="A596">
        <v>592</v>
      </c>
      <c r="B596">
        <f t="shared" si="57"/>
        <v>592</v>
      </c>
      <c r="C596" s="5">
        <f t="shared" si="60"/>
        <v>237960.03813396272</v>
      </c>
      <c r="D596" s="5">
        <f t="shared" si="59"/>
        <v>1000</v>
      </c>
      <c r="E596" s="4">
        <f t="shared" si="58"/>
        <v>236960.03813396272</v>
      </c>
      <c r="F596" s="5">
        <f>IF(C596=0,0,IF(I595+G596&lt;=Summary!$C$20,'Loan Sch - With Offset'!I595+G596,Summary!$C$20))</f>
        <v>628.21560806781815</v>
      </c>
      <c r="G596" s="4">
        <f>IF(E596&lt;=0,0,E596*Summary!$B$7/Summary!$B$10)</f>
        <v>181.8212600297137</v>
      </c>
      <c r="H596" s="5">
        <f t="shared" si="61"/>
        <v>446.39434803810445</v>
      </c>
      <c r="I596" s="5">
        <f t="shared" si="62"/>
        <v>237513.64378592462</v>
      </c>
    </row>
    <row r="597" spans="1:9" x14ac:dyDescent="0.25">
      <c r="A597">
        <v>593</v>
      </c>
      <c r="B597">
        <f t="shared" si="57"/>
        <v>593</v>
      </c>
      <c r="C597" s="5">
        <f t="shared" si="60"/>
        <v>237513.64378592462</v>
      </c>
      <c r="D597" s="5">
        <f t="shared" si="59"/>
        <v>1000</v>
      </c>
      <c r="E597" s="4">
        <f t="shared" si="58"/>
        <v>236513.64378592462</v>
      </c>
      <c r="F597" s="5">
        <f>IF(C597=0,0,IF(I596+G597&lt;=Summary!$C$20,'Loan Sch - With Offset'!I596+G597,Summary!$C$20))</f>
        <v>628.21560806781815</v>
      </c>
      <c r="G597" s="4">
        <f>IF(E597&lt;=0,0,E597*Summary!$B$7/Summary!$B$10)</f>
        <v>181.47873821266137</v>
      </c>
      <c r="H597" s="5">
        <f t="shared" si="61"/>
        <v>446.73686985515678</v>
      </c>
      <c r="I597" s="5">
        <f t="shared" si="62"/>
        <v>237066.90691606948</v>
      </c>
    </row>
    <row r="598" spans="1:9" x14ac:dyDescent="0.25">
      <c r="A598">
        <v>594</v>
      </c>
      <c r="B598">
        <f t="shared" si="57"/>
        <v>594</v>
      </c>
      <c r="C598" s="5">
        <f t="shared" si="60"/>
        <v>237066.90691606948</v>
      </c>
      <c r="D598" s="5">
        <f t="shared" si="59"/>
        <v>1000</v>
      </c>
      <c r="E598" s="4">
        <f t="shared" si="58"/>
        <v>236066.90691606948</v>
      </c>
      <c r="F598" s="5">
        <f>IF(C598=0,0,IF(I597+G598&lt;=Summary!$C$20,'Loan Sch - With Offset'!I597+G598,Summary!$C$20))</f>
        <v>628.21560806781815</v>
      </c>
      <c r="G598" s="4">
        <f>IF(E598&lt;=0,0,E598*Summary!$B$7/Summary!$B$10)</f>
        <v>181.13595357598408</v>
      </c>
      <c r="H598" s="5">
        <f t="shared" si="61"/>
        <v>447.07965449183405</v>
      </c>
      <c r="I598" s="5">
        <f t="shared" si="62"/>
        <v>236619.82726157765</v>
      </c>
    </row>
    <row r="599" spans="1:9" x14ac:dyDescent="0.25">
      <c r="A599">
        <v>595</v>
      </c>
      <c r="B599">
        <f t="shared" si="57"/>
        <v>595</v>
      </c>
      <c r="C599" s="5">
        <f t="shared" si="60"/>
        <v>236619.82726157765</v>
      </c>
      <c r="D599" s="5">
        <f t="shared" si="59"/>
        <v>1000</v>
      </c>
      <c r="E599" s="4">
        <f t="shared" si="58"/>
        <v>235619.82726157765</v>
      </c>
      <c r="F599" s="5">
        <f>IF(C599=0,0,IF(I598+G599&lt;=Summary!$C$20,'Loan Sch - With Offset'!I598+G599,Summary!$C$20))</f>
        <v>628.21560806781815</v>
      </c>
      <c r="G599" s="4">
        <f>IF(E599&lt;=0,0,E599*Summary!$B$7/Summary!$B$10)</f>
        <v>180.79290591801825</v>
      </c>
      <c r="H599" s="5">
        <f t="shared" si="61"/>
        <v>447.42270214979987</v>
      </c>
      <c r="I599" s="5">
        <f t="shared" si="62"/>
        <v>236172.40455942784</v>
      </c>
    </row>
    <row r="600" spans="1:9" x14ac:dyDescent="0.25">
      <c r="A600">
        <v>596</v>
      </c>
      <c r="B600">
        <f t="shared" si="57"/>
        <v>596</v>
      </c>
      <c r="C600" s="5">
        <f t="shared" si="60"/>
        <v>236172.40455942784</v>
      </c>
      <c r="D600" s="5">
        <f t="shared" si="59"/>
        <v>1000</v>
      </c>
      <c r="E600" s="4">
        <f t="shared" si="58"/>
        <v>235172.40455942784</v>
      </c>
      <c r="F600" s="5">
        <f>IF(C600=0,0,IF(I599+G600&lt;=Summary!$C$20,'Loan Sch - With Offset'!I599+G600,Summary!$C$20))</f>
        <v>628.21560806781815</v>
      </c>
      <c r="G600" s="4">
        <f>IF(E600&lt;=0,0,E600*Summary!$B$7/Summary!$B$10)</f>
        <v>180.44959503694557</v>
      </c>
      <c r="H600" s="5">
        <f t="shared" si="61"/>
        <v>447.76601303087261</v>
      </c>
      <c r="I600" s="5">
        <f t="shared" si="62"/>
        <v>235724.63854639698</v>
      </c>
    </row>
    <row r="601" spans="1:9" x14ac:dyDescent="0.25">
      <c r="A601">
        <v>597</v>
      </c>
      <c r="B601">
        <f t="shared" si="57"/>
        <v>597</v>
      </c>
      <c r="C601" s="5">
        <f t="shared" si="60"/>
        <v>235724.63854639698</v>
      </c>
      <c r="D601" s="5">
        <f t="shared" si="59"/>
        <v>1000</v>
      </c>
      <c r="E601" s="4">
        <f t="shared" si="58"/>
        <v>234724.63854639698</v>
      </c>
      <c r="F601" s="5">
        <f>IF(C601=0,0,IF(I600+G601&lt;=Summary!$C$20,'Loan Sch - With Offset'!I600+G601,Summary!$C$20))</f>
        <v>628.21560806781815</v>
      </c>
      <c r="G601" s="4">
        <f>IF(E601&lt;=0,0,E601*Summary!$B$7/Summary!$B$10)</f>
        <v>180.10602073079306</v>
      </c>
      <c r="H601" s="5">
        <f t="shared" si="61"/>
        <v>448.10958733702512</v>
      </c>
      <c r="I601" s="5">
        <f t="shared" si="62"/>
        <v>235276.52895905994</v>
      </c>
    </row>
    <row r="602" spans="1:9" x14ac:dyDescent="0.25">
      <c r="A602">
        <v>598</v>
      </c>
      <c r="B602">
        <f t="shared" si="57"/>
        <v>598</v>
      </c>
      <c r="C602" s="5">
        <f t="shared" si="60"/>
        <v>235276.52895905994</v>
      </c>
      <c r="D602" s="5">
        <f t="shared" si="59"/>
        <v>1000</v>
      </c>
      <c r="E602" s="4">
        <f t="shared" si="58"/>
        <v>234276.52895905994</v>
      </c>
      <c r="F602" s="5">
        <f>IF(C602=0,0,IF(I601+G602&lt;=Summary!$C$20,'Loan Sch - With Offset'!I601+G602,Summary!$C$20))</f>
        <v>628.21560806781815</v>
      </c>
      <c r="G602" s="4">
        <f>IF(E602&lt;=0,0,E602*Summary!$B$7/Summary!$B$10)</f>
        <v>179.7621827974325</v>
      </c>
      <c r="H602" s="5">
        <f t="shared" si="61"/>
        <v>448.45342527038565</v>
      </c>
      <c r="I602" s="5">
        <f t="shared" si="62"/>
        <v>234828.07553378955</v>
      </c>
    </row>
    <row r="603" spans="1:9" x14ac:dyDescent="0.25">
      <c r="A603">
        <v>599</v>
      </c>
      <c r="B603">
        <f t="shared" si="57"/>
        <v>599</v>
      </c>
      <c r="C603" s="5">
        <f t="shared" si="60"/>
        <v>234828.07553378955</v>
      </c>
      <c r="D603" s="5">
        <f t="shared" si="59"/>
        <v>1000</v>
      </c>
      <c r="E603" s="4">
        <f t="shared" si="58"/>
        <v>233828.07553378955</v>
      </c>
      <c r="F603" s="5">
        <f>IF(C603=0,0,IF(I602+G603&lt;=Summary!$C$20,'Loan Sch - With Offset'!I602+G603,Summary!$C$20))</f>
        <v>628.21560806781815</v>
      </c>
      <c r="G603" s="4">
        <f>IF(E603&lt;=0,0,E603*Summary!$B$7/Summary!$B$10)</f>
        <v>179.41808103458081</v>
      </c>
      <c r="H603" s="5">
        <f t="shared" si="61"/>
        <v>448.79752703323732</v>
      </c>
      <c r="I603" s="5">
        <f t="shared" si="62"/>
        <v>234379.27800675633</v>
      </c>
    </row>
    <row r="604" spans="1:9" x14ac:dyDescent="0.25">
      <c r="A604">
        <v>600</v>
      </c>
      <c r="B604">
        <f t="shared" si="57"/>
        <v>600</v>
      </c>
      <c r="C604" s="5">
        <f t="shared" si="60"/>
        <v>234379.27800675633</v>
      </c>
      <c r="D604" s="5">
        <f t="shared" si="59"/>
        <v>1000</v>
      </c>
      <c r="E604" s="4">
        <f t="shared" si="58"/>
        <v>233379.27800675633</v>
      </c>
      <c r="F604" s="5">
        <f>IF(C604=0,0,IF(I603+G604&lt;=Summary!$C$20,'Loan Sch - With Offset'!I603+G604,Summary!$C$20))</f>
        <v>628.21560806781815</v>
      </c>
      <c r="G604" s="4">
        <f>IF(E604&lt;=0,0,E604*Summary!$B$7/Summary!$B$10)</f>
        <v>179.07371523979958</v>
      </c>
      <c r="H604" s="5">
        <f t="shared" si="61"/>
        <v>449.14189282801857</v>
      </c>
      <c r="I604" s="5">
        <f t="shared" si="62"/>
        <v>233930.13611392831</v>
      </c>
    </row>
    <row r="605" spans="1:9" x14ac:dyDescent="0.25">
      <c r="A605">
        <v>601</v>
      </c>
      <c r="B605">
        <f t="shared" si="57"/>
        <v>601</v>
      </c>
      <c r="C605" s="5">
        <f t="shared" si="60"/>
        <v>233930.13611392831</v>
      </c>
      <c r="D605" s="5">
        <f t="shared" si="59"/>
        <v>1000</v>
      </c>
      <c r="E605" s="4">
        <f t="shared" si="58"/>
        <v>232930.13611392831</v>
      </c>
      <c r="F605" s="5">
        <f>IF(C605=0,0,IF(I604+G605&lt;=Summary!$C$20,'Loan Sch - With Offset'!I604+G605,Summary!$C$20))</f>
        <v>628.21560806781815</v>
      </c>
      <c r="G605" s="4">
        <f>IF(E605&lt;=0,0,E605*Summary!$B$7/Summary!$B$10)</f>
        <v>178.72908521049496</v>
      </c>
      <c r="H605" s="5">
        <f t="shared" si="61"/>
        <v>449.48652285732317</v>
      </c>
      <c r="I605" s="5">
        <f t="shared" si="62"/>
        <v>233480.64959107098</v>
      </c>
    </row>
    <row r="606" spans="1:9" x14ac:dyDescent="0.25">
      <c r="A606">
        <v>602</v>
      </c>
      <c r="B606">
        <f t="shared" si="57"/>
        <v>602</v>
      </c>
      <c r="C606" s="5">
        <f t="shared" si="60"/>
        <v>233480.64959107098</v>
      </c>
      <c r="D606" s="5">
        <f t="shared" si="59"/>
        <v>1000</v>
      </c>
      <c r="E606" s="4">
        <f t="shared" si="58"/>
        <v>232480.64959107098</v>
      </c>
      <c r="F606" s="5">
        <f>IF(C606=0,0,IF(I605+G606&lt;=Summary!$C$20,'Loan Sch - With Offset'!I605+G606,Summary!$C$20))</f>
        <v>628.21560806781815</v>
      </c>
      <c r="G606" s="4">
        <f>IF(E606&lt;=0,0,E606*Summary!$B$7/Summary!$B$10)</f>
        <v>178.38419074391791</v>
      </c>
      <c r="H606" s="5">
        <f t="shared" si="61"/>
        <v>449.83141732390027</v>
      </c>
      <c r="I606" s="5">
        <f t="shared" si="62"/>
        <v>233030.81817374707</v>
      </c>
    </row>
    <row r="607" spans="1:9" x14ac:dyDescent="0.25">
      <c r="A607">
        <v>603</v>
      </c>
      <c r="B607">
        <f t="shared" si="57"/>
        <v>603</v>
      </c>
      <c r="C607" s="5">
        <f t="shared" si="60"/>
        <v>233030.81817374707</v>
      </c>
      <c r="D607" s="5">
        <f t="shared" si="59"/>
        <v>1000</v>
      </c>
      <c r="E607" s="4">
        <f t="shared" si="58"/>
        <v>232030.81817374707</v>
      </c>
      <c r="F607" s="5">
        <f>IF(C607=0,0,IF(I606+G607&lt;=Summary!$C$20,'Loan Sch - With Offset'!I606+G607,Summary!$C$20))</f>
        <v>628.21560806781815</v>
      </c>
      <c r="G607" s="4">
        <f>IF(E607&lt;=0,0,E607*Summary!$B$7/Summary!$B$10)</f>
        <v>178.03903163716362</v>
      </c>
      <c r="H607" s="5">
        <f t="shared" si="61"/>
        <v>450.17657643065456</v>
      </c>
      <c r="I607" s="5">
        <f t="shared" si="62"/>
        <v>232580.64159731643</v>
      </c>
    </row>
    <row r="608" spans="1:9" x14ac:dyDescent="0.25">
      <c r="A608">
        <v>604</v>
      </c>
      <c r="B608">
        <f t="shared" si="57"/>
        <v>604</v>
      </c>
      <c r="C608" s="5">
        <f t="shared" si="60"/>
        <v>232580.64159731643</v>
      </c>
      <c r="D608" s="5">
        <f t="shared" si="59"/>
        <v>1000</v>
      </c>
      <c r="E608" s="4">
        <f t="shared" si="58"/>
        <v>231580.64159731643</v>
      </c>
      <c r="F608" s="5">
        <f>IF(C608=0,0,IF(I607+G608&lt;=Summary!$C$20,'Loan Sch - With Offset'!I607+G608,Summary!$C$20))</f>
        <v>628.21560806781815</v>
      </c>
      <c r="G608" s="4">
        <f>IF(E608&lt;=0,0,E608*Summary!$B$7/Summary!$B$10)</f>
        <v>177.69360768717164</v>
      </c>
      <c r="H608" s="5">
        <f t="shared" si="61"/>
        <v>450.52200038064655</v>
      </c>
      <c r="I608" s="5">
        <f t="shared" si="62"/>
        <v>232130.11959693578</v>
      </c>
    </row>
    <row r="609" spans="1:9" x14ac:dyDescent="0.25">
      <c r="A609">
        <v>605</v>
      </c>
      <c r="B609">
        <f t="shared" si="57"/>
        <v>605</v>
      </c>
      <c r="C609" s="5">
        <f t="shared" si="60"/>
        <v>232130.11959693578</v>
      </c>
      <c r="D609" s="5">
        <f t="shared" si="59"/>
        <v>1000</v>
      </c>
      <c r="E609" s="4">
        <f t="shared" si="58"/>
        <v>231130.11959693578</v>
      </c>
      <c r="F609" s="5">
        <f>IF(C609=0,0,IF(I608+G609&lt;=Summary!$C$20,'Loan Sch - With Offset'!I608+G609,Summary!$C$20))</f>
        <v>628.21560806781815</v>
      </c>
      <c r="G609" s="4">
        <f>IF(E609&lt;=0,0,E609*Summary!$B$7/Summary!$B$10)</f>
        <v>177.34791869072572</v>
      </c>
      <c r="H609" s="5">
        <f t="shared" si="61"/>
        <v>450.86768937709246</v>
      </c>
      <c r="I609" s="5">
        <f t="shared" si="62"/>
        <v>231679.25190755868</v>
      </c>
    </row>
    <row r="610" spans="1:9" x14ac:dyDescent="0.25">
      <c r="A610">
        <v>606</v>
      </c>
      <c r="B610">
        <f t="shared" si="57"/>
        <v>606</v>
      </c>
      <c r="C610" s="5">
        <f t="shared" si="60"/>
        <v>231679.25190755868</v>
      </c>
      <c r="D610" s="5">
        <f t="shared" si="59"/>
        <v>1000</v>
      </c>
      <c r="E610" s="4">
        <f t="shared" si="58"/>
        <v>230679.25190755868</v>
      </c>
      <c r="F610" s="5">
        <f>IF(C610=0,0,IF(I609+G610&lt;=Summary!$C$20,'Loan Sch - With Offset'!I609+G610,Summary!$C$20))</f>
        <v>628.21560806781815</v>
      </c>
      <c r="G610" s="4">
        <f>IF(E610&lt;=0,0,E610*Summary!$B$7/Summary!$B$10)</f>
        <v>177.00196444445368</v>
      </c>
      <c r="H610" s="5">
        <f t="shared" si="61"/>
        <v>451.21364362336448</v>
      </c>
      <c r="I610" s="5">
        <f t="shared" si="62"/>
        <v>231228.0382639353</v>
      </c>
    </row>
    <row r="611" spans="1:9" x14ac:dyDescent="0.25">
      <c r="A611">
        <v>607</v>
      </c>
      <c r="B611">
        <f t="shared" si="57"/>
        <v>607</v>
      </c>
      <c r="C611" s="5">
        <f t="shared" si="60"/>
        <v>231228.0382639353</v>
      </c>
      <c r="D611" s="5">
        <f t="shared" si="59"/>
        <v>1000</v>
      </c>
      <c r="E611" s="4">
        <f t="shared" si="58"/>
        <v>230228.0382639353</v>
      </c>
      <c r="F611" s="5">
        <f>IF(C611=0,0,IF(I610+G611&lt;=Summary!$C$20,'Loan Sch - With Offset'!I610+G611,Summary!$C$20))</f>
        <v>628.21560806781815</v>
      </c>
      <c r="G611" s="4">
        <f>IF(E611&lt;=0,0,E611*Summary!$B$7/Summary!$B$10)</f>
        <v>176.65574474482725</v>
      </c>
      <c r="H611" s="5">
        <f t="shared" si="61"/>
        <v>451.55986332299091</v>
      </c>
      <c r="I611" s="5">
        <f t="shared" si="62"/>
        <v>230776.47840061231</v>
      </c>
    </row>
    <row r="612" spans="1:9" x14ac:dyDescent="0.25">
      <c r="A612">
        <v>608</v>
      </c>
      <c r="B612">
        <f t="shared" si="57"/>
        <v>608</v>
      </c>
      <c r="C612" s="5">
        <f t="shared" si="60"/>
        <v>230776.47840061231</v>
      </c>
      <c r="D612" s="5">
        <f t="shared" si="59"/>
        <v>1000</v>
      </c>
      <c r="E612" s="4">
        <f t="shared" si="58"/>
        <v>229776.47840061231</v>
      </c>
      <c r="F612" s="5">
        <f>IF(C612=0,0,IF(I611+G612&lt;=Summary!$C$20,'Loan Sch - With Offset'!I611+G612,Summary!$C$20))</f>
        <v>628.21560806781815</v>
      </c>
      <c r="G612" s="4">
        <f>IF(E612&lt;=0,0,E612*Summary!$B$7/Summary!$B$10)</f>
        <v>176.30925938816213</v>
      </c>
      <c r="H612" s="5">
        <f t="shared" si="61"/>
        <v>451.90634867965605</v>
      </c>
      <c r="I612" s="5">
        <f t="shared" si="62"/>
        <v>230324.57205193266</v>
      </c>
    </row>
    <row r="613" spans="1:9" x14ac:dyDescent="0.25">
      <c r="A613">
        <v>609</v>
      </c>
      <c r="B613">
        <f t="shared" si="57"/>
        <v>609</v>
      </c>
      <c r="C613" s="5">
        <f t="shared" si="60"/>
        <v>230324.57205193266</v>
      </c>
      <c r="D613" s="5">
        <f t="shared" si="59"/>
        <v>1000</v>
      </c>
      <c r="E613" s="4">
        <f t="shared" si="58"/>
        <v>229324.57205193266</v>
      </c>
      <c r="F613" s="5">
        <f>IF(C613=0,0,IF(I612+G613&lt;=Summary!$C$20,'Loan Sch - With Offset'!I612+G613,Summary!$C$20))</f>
        <v>628.21560806781815</v>
      </c>
      <c r="G613" s="4">
        <f>IF(E613&lt;=0,0,E613*Summary!$B$7/Summary!$B$10)</f>
        <v>175.96250817061753</v>
      </c>
      <c r="H613" s="5">
        <f t="shared" si="61"/>
        <v>452.25309989720063</v>
      </c>
      <c r="I613" s="5">
        <f t="shared" si="62"/>
        <v>229872.31895203545</v>
      </c>
    </row>
    <row r="614" spans="1:9" x14ac:dyDescent="0.25">
      <c r="A614">
        <v>610</v>
      </c>
      <c r="B614">
        <f t="shared" si="57"/>
        <v>610</v>
      </c>
      <c r="C614" s="5">
        <f t="shared" si="60"/>
        <v>229872.31895203545</v>
      </c>
      <c r="D614" s="5">
        <f t="shared" si="59"/>
        <v>1000</v>
      </c>
      <c r="E614" s="4">
        <f t="shared" si="58"/>
        <v>228872.31895203545</v>
      </c>
      <c r="F614" s="5">
        <f>IF(C614=0,0,IF(I613+G614&lt;=Summary!$C$20,'Loan Sch - With Offset'!I613+G614,Summary!$C$20))</f>
        <v>628.21560806781815</v>
      </c>
      <c r="G614" s="4">
        <f>IF(E614&lt;=0,0,E614*Summary!$B$7/Summary!$B$10)</f>
        <v>175.61549088819643</v>
      </c>
      <c r="H614" s="5">
        <f t="shared" si="61"/>
        <v>452.60011717962175</v>
      </c>
      <c r="I614" s="5">
        <f t="shared" si="62"/>
        <v>229419.71883485583</v>
      </c>
    </row>
    <row r="615" spans="1:9" x14ac:dyDescent="0.25">
      <c r="A615">
        <v>611</v>
      </c>
      <c r="B615">
        <f t="shared" si="57"/>
        <v>611</v>
      </c>
      <c r="C615" s="5">
        <f t="shared" si="60"/>
        <v>229419.71883485583</v>
      </c>
      <c r="D615" s="5">
        <f t="shared" si="59"/>
        <v>1000</v>
      </c>
      <c r="E615" s="4">
        <f t="shared" si="58"/>
        <v>228419.71883485583</v>
      </c>
      <c r="F615" s="5">
        <f>IF(C615=0,0,IF(I614+G615&lt;=Summary!$C$20,'Loan Sch - With Offset'!I614+G615,Summary!$C$20))</f>
        <v>628.21560806781815</v>
      </c>
      <c r="G615" s="4">
        <f>IF(E615&lt;=0,0,E615*Summary!$B$7/Summary!$B$10)</f>
        <v>175.26820733674515</v>
      </c>
      <c r="H615" s="5">
        <f t="shared" si="61"/>
        <v>452.947400731073</v>
      </c>
      <c r="I615" s="5">
        <f t="shared" si="62"/>
        <v>228966.77143412476</v>
      </c>
    </row>
    <row r="616" spans="1:9" x14ac:dyDescent="0.25">
      <c r="A616">
        <v>612</v>
      </c>
      <c r="B616">
        <f t="shared" si="57"/>
        <v>612</v>
      </c>
      <c r="C616" s="5">
        <f t="shared" si="60"/>
        <v>228966.77143412476</v>
      </c>
      <c r="D616" s="5">
        <f t="shared" si="59"/>
        <v>1000</v>
      </c>
      <c r="E616" s="4">
        <f t="shared" si="58"/>
        <v>227966.77143412476</v>
      </c>
      <c r="F616" s="5">
        <f>IF(C616=0,0,IF(I615+G616&lt;=Summary!$C$20,'Loan Sch - With Offset'!I615+G616,Summary!$C$20))</f>
        <v>628.21560806781815</v>
      </c>
      <c r="G616" s="4">
        <f>IF(E616&lt;=0,0,E616*Summary!$B$7/Summary!$B$10)</f>
        <v>174.92065731195342</v>
      </c>
      <c r="H616" s="5">
        <f t="shared" si="61"/>
        <v>453.29495075586476</v>
      </c>
      <c r="I616" s="5">
        <f t="shared" si="62"/>
        <v>228513.4764833689</v>
      </c>
    </row>
    <row r="617" spans="1:9" x14ac:dyDescent="0.25">
      <c r="A617">
        <v>613</v>
      </c>
      <c r="B617">
        <f t="shared" si="57"/>
        <v>613</v>
      </c>
      <c r="C617" s="5">
        <f t="shared" si="60"/>
        <v>228513.4764833689</v>
      </c>
      <c r="D617" s="5">
        <f t="shared" si="59"/>
        <v>1000</v>
      </c>
      <c r="E617" s="4">
        <f t="shared" si="58"/>
        <v>227513.4764833689</v>
      </c>
      <c r="F617" s="5">
        <f>IF(C617=0,0,IF(I616+G617&lt;=Summary!$C$20,'Loan Sch - With Offset'!I616+G617,Summary!$C$20))</f>
        <v>628.21560806781815</v>
      </c>
      <c r="G617" s="4">
        <f>IF(E617&lt;=0,0,E617*Summary!$B$7/Summary!$B$10)</f>
        <v>174.57284060935419</v>
      </c>
      <c r="H617" s="5">
        <f t="shared" si="61"/>
        <v>453.64276745846394</v>
      </c>
      <c r="I617" s="5">
        <f t="shared" si="62"/>
        <v>228059.83371591044</v>
      </c>
    </row>
    <row r="618" spans="1:9" x14ac:dyDescent="0.25">
      <c r="A618">
        <v>614</v>
      </c>
      <c r="B618">
        <f t="shared" si="57"/>
        <v>614</v>
      </c>
      <c r="C618" s="5">
        <f t="shared" si="60"/>
        <v>228059.83371591044</v>
      </c>
      <c r="D618" s="5">
        <f t="shared" si="59"/>
        <v>1000</v>
      </c>
      <c r="E618" s="4">
        <f t="shared" si="58"/>
        <v>227059.83371591044</v>
      </c>
      <c r="F618" s="5">
        <f>IF(C618=0,0,IF(I617+G618&lt;=Summary!$C$20,'Loan Sch - With Offset'!I617+G618,Summary!$C$20))</f>
        <v>628.21560806781815</v>
      </c>
      <c r="G618" s="4">
        <f>IF(E618&lt;=0,0,E618*Summary!$B$7/Summary!$B$10)</f>
        <v>174.22475702432359</v>
      </c>
      <c r="H618" s="5">
        <f t="shared" si="61"/>
        <v>453.99085104349456</v>
      </c>
      <c r="I618" s="5">
        <f t="shared" si="62"/>
        <v>227605.84286486695</v>
      </c>
    </row>
    <row r="619" spans="1:9" x14ac:dyDescent="0.25">
      <c r="A619">
        <v>615</v>
      </c>
      <c r="B619">
        <f t="shared" si="57"/>
        <v>615</v>
      </c>
      <c r="C619" s="5">
        <f t="shared" si="60"/>
        <v>227605.84286486695</v>
      </c>
      <c r="D619" s="5">
        <f t="shared" si="59"/>
        <v>1000</v>
      </c>
      <c r="E619" s="4">
        <f t="shared" si="58"/>
        <v>226605.84286486695</v>
      </c>
      <c r="F619" s="5">
        <f>IF(C619=0,0,IF(I618+G619&lt;=Summary!$C$20,'Loan Sch - With Offset'!I618+G619,Summary!$C$20))</f>
        <v>628.21560806781815</v>
      </c>
      <c r="G619" s="4">
        <f>IF(E619&lt;=0,0,E619*Summary!$B$7/Summary!$B$10)</f>
        <v>173.87640635208058</v>
      </c>
      <c r="H619" s="5">
        <f t="shared" si="61"/>
        <v>454.33920171573754</v>
      </c>
      <c r="I619" s="5">
        <f t="shared" si="62"/>
        <v>227151.5036631512</v>
      </c>
    </row>
    <row r="620" spans="1:9" x14ac:dyDescent="0.25">
      <c r="A620">
        <v>616</v>
      </c>
      <c r="B620">
        <f t="shared" si="57"/>
        <v>616</v>
      </c>
      <c r="C620" s="5">
        <f t="shared" si="60"/>
        <v>227151.5036631512</v>
      </c>
      <c r="D620" s="5">
        <f t="shared" si="59"/>
        <v>1000</v>
      </c>
      <c r="E620" s="4">
        <f t="shared" si="58"/>
        <v>226151.5036631512</v>
      </c>
      <c r="F620" s="5">
        <f>IF(C620=0,0,IF(I619+G620&lt;=Summary!$C$20,'Loan Sch - With Offset'!I619+G620,Summary!$C$20))</f>
        <v>628.21560806781815</v>
      </c>
      <c r="G620" s="4">
        <f>IF(E620&lt;=0,0,E620*Summary!$B$7/Summary!$B$10)</f>
        <v>173.52778838768717</v>
      </c>
      <c r="H620" s="5">
        <f t="shared" si="61"/>
        <v>454.68781968013099</v>
      </c>
      <c r="I620" s="5">
        <f t="shared" si="62"/>
        <v>226696.81584347106</v>
      </c>
    </row>
    <row r="621" spans="1:9" x14ac:dyDescent="0.25">
      <c r="A621">
        <v>617</v>
      </c>
      <c r="B621">
        <f t="shared" si="57"/>
        <v>617</v>
      </c>
      <c r="C621" s="5">
        <f t="shared" si="60"/>
        <v>226696.81584347106</v>
      </c>
      <c r="D621" s="5">
        <f t="shared" si="59"/>
        <v>1000</v>
      </c>
      <c r="E621" s="4">
        <f t="shared" si="58"/>
        <v>225696.81584347106</v>
      </c>
      <c r="F621" s="5">
        <f>IF(C621=0,0,IF(I620+G621&lt;=Summary!$C$20,'Loan Sch - With Offset'!I620+G621,Summary!$C$20))</f>
        <v>628.21560806781815</v>
      </c>
      <c r="G621" s="4">
        <f>IF(E621&lt;=0,0,E621*Summary!$B$7/Summary!$B$10)</f>
        <v>173.17890292604801</v>
      </c>
      <c r="H621" s="5">
        <f t="shared" si="61"/>
        <v>455.03670514177014</v>
      </c>
      <c r="I621" s="5">
        <f t="shared" si="62"/>
        <v>226241.77913832929</v>
      </c>
    </row>
    <row r="622" spans="1:9" x14ac:dyDescent="0.25">
      <c r="A622">
        <v>618</v>
      </c>
      <c r="B622">
        <f t="shared" si="57"/>
        <v>618</v>
      </c>
      <c r="C622" s="5">
        <f t="shared" si="60"/>
        <v>226241.77913832929</v>
      </c>
      <c r="D622" s="5">
        <f t="shared" si="59"/>
        <v>1000</v>
      </c>
      <c r="E622" s="4">
        <f t="shared" si="58"/>
        <v>225241.77913832929</v>
      </c>
      <c r="F622" s="5">
        <f>IF(C622=0,0,IF(I621+G622&lt;=Summary!$C$20,'Loan Sch - With Offset'!I621+G622,Summary!$C$20))</f>
        <v>628.21560806781815</v>
      </c>
      <c r="G622" s="4">
        <f>IF(E622&lt;=0,0,E622*Summary!$B$7/Summary!$B$10)</f>
        <v>172.82974976191036</v>
      </c>
      <c r="H622" s="5">
        <f t="shared" si="61"/>
        <v>455.38585830590779</v>
      </c>
      <c r="I622" s="5">
        <f t="shared" si="62"/>
        <v>225786.39328002339</v>
      </c>
    </row>
    <row r="623" spans="1:9" x14ac:dyDescent="0.25">
      <c r="A623">
        <v>619</v>
      </c>
      <c r="B623">
        <f t="shared" si="57"/>
        <v>619</v>
      </c>
      <c r="C623" s="5">
        <f t="shared" si="60"/>
        <v>225786.39328002339</v>
      </c>
      <c r="D623" s="5">
        <f t="shared" si="59"/>
        <v>1000</v>
      </c>
      <c r="E623" s="4">
        <f t="shared" si="58"/>
        <v>224786.39328002339</v>
      </c>
      <c r="F623" s="5">
        <f>IF(C623=0,0,IF(I622+G623&lt;=Summary!$C$20,'Loan Sch - With Offset'!I622+G623,Summary!$C$20))</f>
        <v>628.21560806781815</v>
      </c>
      <c r="G623" s="4">
        <f>IF(E623&lt;=0,0,E623*Summary!$B$7/Summary!$B$10)</f>
        <v>172.48032868986408</v>
      </c>
      <c r="H623" s="5">
        <f t="shared" si="61"/>
        <v>455.73527937795404</v>
      </c>
      <c r="I623" s="5">
        <f t="shared" si="62"/>
        <v>225330.65800064543</v>
      </c>
    </row>
    <row r="624" spans="1:9" x14ac:dyDescent="0.25">
      <c r="A624">
        <v>620</v>
      </c>
      <c r="B624">
        <f t="shared" si="57"/>
        <v>620</v>
      </c>
      <c r="C624" s="5">
        <f t="shared" si="60"/>
        <v>225330.65800064543</v>
      </c>
      <c r="D624" s="5">
        <f t="shared" si="59"/>
        <v>1000</v>
      </c>
      <c r="E624" s="4">
        <f t="shared" si="58"/>
        <v>224330.65800064543</v>
      </c>
      <c r="F624" s="5">
        <f>IF(C624=0,0,IF(I623+G624&lt;=Summary!$C$20,'Loan Sch - With Offset'!I623+G624,Summary!$C$20))</f>
        <v>628.21560806781815</v>
      </c>
      <c r="G624" s="4">
        <f>IF(E624&lt;=0,0,E624*Summary!$B$7/Summary!$B$10)</f>
        <v>172.13063950434142</v>
      </c>
      <c r="H624" s="5">
        <f t="shared" si="61"/>
        <v>456.08496856347676</v>
      </c>
      <c r="I624" s="5">
        <f t="shared" si="62"/>
        <v>224874.57303208194</v>
      </c>
    </row>
    <row r="625" spans="1:9" x14ac:dyDescent="0.25">
      <c r="A625">
        <v>621</v>
      </c>
      <c r="B625">
        <f t="shared" si="57"/>
        <v>621</v>
      </c>
      <c r="C625" s="5">
        <f t="shared" si="60"/>
        <v>224874.57303208194</v>
      </c>
      <c r="D625" s="5">
        <f t="shared" si="59"/>
        <v>1000</v>
      </c>
      <c r="E625" s="4">
        <f t="shared" si="58"/>
        <v>223874.57303208194</v>
      </c>
      <c r="F625" s="5">
        <f>IF(C625=0,0,IF(I624+G625&lt;=Summary!$C$20,'Loan Sch - With Offset'!I624+G625,Summary!$C$20))</f>
        <v>628.21560806781815</v>
      </c>
      <c r="G625" s="4">
        <f>IF(E625&lt;=0,0,E625*Summary!$B$7/Summary!$B$10)</f>
        <v>171.78068199961672</v>
      </c>
      <c r="H625" s="5">
        <f t="shared" si="61"/>
        <v>456.43492606820143</v>
      </c>
      <c r="I625" s="5">
        <f t="shared" si="62"/>
        <v>224418.13810601374</v>
      </c>
    </row>
    <row r="626" spans="1:9" x14ac:dyDescent="0.25">
      <c r="A626">
        <v>622</v>
      </c>
      <c r="B626">
        <f t="shared" si="57"/>
        <v>622</v>
      </c>
      <c r="C626" s="5">
        <f t="shared" si="60"/>
        <v>224418.13810601374</v>
      </c>
      <c r="D626" s="5">
        <f t="shared" si="59"/>
        <v>1000</v>
      </c>
      <c r="E626" s="4">
        <f t="shared" si="58"/>
        <v>223418.13810601374</v>
      </c>
      <c r="F626" s="5">
        <f>IF(C626=0,0,IF(I625+G626&lt;=Summary!$C$20,'Loan Sch - With Offset'!I625+G626,Summary!$C$20))</f>
        <v>628.21560806781815</v>
      </c>
      <c r="G626" s="4">
        <f>IF(E626&lt;=0,0,E626*Summary!$B$7/Summary!$B$10)</f>
        <v>171.43045596980667</v>
      </c>
      <c r="H626" s="5">
        <f t="shared" si="61"/>
        <v>456.78515209801151</v>
      </c>
      <c r="I626" s="5">
        <f t="shared" si="62"/>
        <v>223961.35295391572</v>
      </c>
    </row>
    <row r="627" spans="1:9" x14ac:dyDescent="0.25">
      <c r="A627">
        <v>623</v>
      </c>
      <c r="B627">
        <f t="shared" si="57"/>
        <v>623</v>
      </c>
      <c r="C627" s="5">
        <f t="shared" si="60"/>
        <v>223961.35295391572</v>
      </c>
      <c r="D627" s="5">
        <f t="shared" si="59"/>
        <v>1000</v>
      </c>
      <c r="E627" s="4">
        <f t="shared" si="58"/>
        <v>222961.35295391572</v>
      </c>
      <c r="F627" s="5">
        <f>IF(C627=0,0,IF(I626+G627&lt;=Summary!$C$20,'Loan Sch - With Offset'!I626+G627,Summary!$C$20))</f>
        <v>628.21560806781815</v>
      </c>
      <c r="G627" s="4">
        <f>IF(E627&lt;=0,0,E627*Summary!$B$7/Summary!$B$10)</f>
        <v>171.07996120886995</v>
      </c>
      <c r="H627" s="5">
        <f t="shared" si="61"/>
        <v>457.13564685894823</v>
      </c>
      <c r="I627" s="5">
        <f t="shared" si="62"/>
        <v>223504.21730705677</v>
      </c>
    </row>
    <row r="628" spans="1:9" x14ac:dyDescent="0.25">
      <c r="A628">
        <v>624</v>
      </c>
      <c r="B628">
        <f t="shared" si="57"/>
        <v>624</v>
      </c>
      <c r="C628" s="5">
        <f t="shared" si="60"/>
        <v>223504.21730705677</v>
      </c>
      <c r="D628" s="5">
        <f t="shared" si="59"/>
        <v>1000</v>
      </c>
      <c r="E628" s="4">
        <f t="shared" si="58"/>
        <v>222504.21730705677</v>
      </c>
      <c r="F628" s="5">
        <f>IF(C628=0,0,IF(I627+G628&lt;=Summary!$C$20,'Loan Sch - With Offset'!I627+G628,Summary!$C$20))</f>
        <v>628.21560806781815</v>
      </c>
      <c r="G628" s="4">
        <f>IF(E628&lt;=0,0,E628*Summary!$B$7/Summary!$B$10)</f>
        <v>170.72919751060701</v>
      </c>
      <c r="H628" s="5">
        <f t="shared" si="61"/>
        <v>457.48641055721112</v>
      </c>
      <c r="I628" s="5">
        <f t="shared" si="62"/>
        <v>223046.73089649956</v>
      </c>
    </row>
    <row r="629" spans="1:9" x14ac:dyDescent="0.25">
      <c r="A629">
        <v>625</v>
      </c>
      <c r="B629">
        <f t="shared" si="57"/>
        <v>625</v>
      </c>
      <c r="C629" s="5">
        <f t="shared" si="60"/>
        <v>223046.73089649956</v>
      </c>
      <c r="D629" s="5">
        <f t="shared" si="59"/>
        <v>1000</v>
      </c>
      <c r="E629" s="4">
        <f t="shared" si="58"/>
        <v>222046.73089649956</v>
      </c>
      <c r="F629" s="5">
        <f>IF(C629=0,0,IF(I628+G629&lt;=Summary!$C$20,'Loan Sch - With Offset'!I628+G629,Summary!$C$20))</f>
        <v>628.21560806781815</v>
      </c>
      <c r="G629" s="4">
        <f>IF(E629&lt;=0,0,E629*Summary!$B$7/Summary!$B$10)</f>
        <v>170.37816466866025</v>
      </c>
      <c r="H629" s="5">
        <f t="shared" si="61"/>
        <v>457.83744339915791</v>
      </c>
      <c r="I629" s="5">
        <f t="shared" si="62"/>
        <v>222588.89345310041</v>
      </c>
    </row>
    <row r="630" spans="1:9" x14ac:dyDescent="0.25">
      <c r="A630">
        <v>626</v>
      </c>
      <c r="B630">
        <f t="shared" si="57"/>
        <v>626</v>
      </c>
      <c r="C630" s="5">
        <f t="shared" si="60"/>
        <v>222588.89345310041</v>
      </c>
      <c r="D630" s="5">
        <f t="shared" si="59"/>
        <v>1000</v>
      </c>
      <c r="E630" s="4">
        <f t="shared" si="58"/>
        <v>221588.89345310041</v>
      </c>
      <c r="F630" s="5">
        <f>IF(C630=0,0,IF(I629+G630&lt;=Summary!$C$20,'Loan Sch - With Offset'!I629+G630,Summary!$C$20))</f>
        <v>628.21560806781815</v>
      </c>
      <c r="G630" s="4">
        <f>IF(E630&lt;=0,0,E630*Summary!$B$7/Summary!$B$10)</f>
        <v>170.02686247651357</v>
      </c>
      <c r="H630" s="5">
        <f t="shared" si="61"/>
        <v>458.18874559130461</v>
      </c>
      <c r="I630" s="5">
        <f t="shared" si="62"/>
        <v>222130.70470750911</v>
      </c>
    </row>
    <row r="631" spans="1:9" x14ac:dyDescent="0.25">
      <c r="A631">
        <v>627</v>
      </c>
      <c r="B631">
        <f t="shared" si="57"/>
        <v>627</v>
      </c>
      <c r="C631" s="5">
        <f t="shared" si="60"/>
        <v>222130.70470750911</v>
      </c>
      <c r="D631" s="5">
        <f t="shared" si="59"/>
        <v>1000</v>
      </c>
      <c r="E631" s="4">
        <f t="shared" si="58"/>
        <v>221130.70470750911</v>
      </c>
      <c r="F631" s="5">
        <f>IF(C631=0,0,IF(I630+G631&lt;=Summary!$C$20,'Loan Sch - With Offset'!I630+G631,Summary!$C$20))</f>
        <v>628.21560806781815</v>
      </c>
      <c r="G631" s="4">
        <f>IF(E631&lt;=0,0,E631*Summary!$B$7/Summary!$B$10)</f>
        <v>169.67529072749255</v>
      </c>
      <c r="H631" s="5">
        <f t="shared" si="61"/>
        <v>458.5403173403256</v>
      </c>
      <c r="I631" s="5">
        <f t="shared" si="62"/>
        <v>221672.16439016879</v>
      </c>
    </row>
    <row r="632" spans="1:9" x14ac:dyDescent="0.25">
      <c r="A632">
        <v>628</v>
      </c>
      <c r="B632">
        <f t="shared" si="57"/>
        <v>628</v>
      </c>
      <c r="C632" s="5">
        <f t="shared" si="60"/>
        <v>221672.16439016879</v>
      </c>
      <c r="D632" s="5">
        <f t="shared" si="59"/>
        <v>1000</v>
      </c>
      <c r="E632" s="4">
        <f t="shared" si="58"/>
        <v>220672.16439016879</v>
      </c>
      <c r="F632" s="5">
        <f>IF(C632=0,0,IF(I631+G632&lt;=Summary!$C$20,'Loan Sch - With Offset'!I631+G632,Summary!$C$20))</f>
        <v>628.21560806781815</v>
      </c>
      <c r="G632" s="4">
        <f>IF(E632&lt;=0,0,E632*Summary!$B$7/Summary!$B$10)</f>
        <v>169.32344921476411</v>
      </c>
      <c r="H632" s="5">
        <f t="shared" si="61"/>
        <v>458.89215885305407</v>
      </c>
      <c r="I632" s="5">
        <f t="shared" si="62"/>
        <v>221213.27223131573</v>
      </c>
    </row>
    <row r="633" spans="1:9" x14ac:dyDescent="0.25">
      <c r="A633">
        <v>629</v>
      </c>
      <c r="B633">
        <f t="shared" si="57"/>
        <v>629</v>
      </c>
      <c r="C633" s="5">
        <f t="shared" si="60"/>
        <v>221213.27223131573</v>
      </c>
      <c r="D633" s="5">
        <f t="shared" si="59"/>
        <v>1000</v>
      </c>
      <c r="E633" s="4">
        <f t="shared" si="58"/>
        <v>220213.27223131573</v>
      </c>
      <c r="F633" s="5">
        <f>IF(C633=0,0,IF(I632+G633&lt;=Summary!$C$20,'Loan Sch - With Offset'!I632+G633,Summary!$C$20))</f>
        <v>628.21560806781815</v>
      </c>
      <c r="G633" s="4">
        <f>IF(E633&lt;=0,0,E633*Summary!$B$7/Summary!$B$10)</f>
        <v>168.97133773133649</v>
      </c>
      <c r="H633" s="5">
        <f t="shared" si="61"/>
        <v>459.24427033648169</v>
      </c>
      <c r="I633" s="5">
        <f t="shared" si="62"/>
        <v>220754.02796097923</v>
      </c>
    </row>
    <row r="634" spans="1:9" x14ac:dyDescent="0.25">
      <c r="A634">
        <v>630</v>
      </c>
      <c r="B634">
        <f t="shared" si="57"/>
        <v>630</v>
      </c>
      <c r="C634" s="5">
        <f t="shared" si="60"/>
        <v>220754.02796097923</v>
      </c>
      <c r="D634" s="5">
        <f t="shared" si="59"/>
        <v>1000</v>
      </c>
      <c r="E634" s="4">
        <f t="shared" si="58"/>
        <v>219754.02796097923</v>
      </c>
      <c r="F634" s="5">
        <f>IF(C634=0,0,IF(I633+G634&lt;=Summary!$C$20,'Loan Sch - With Offset'!I633+G634,Summary!$C$20))</f>
        <v>628.21560806781815</v>
      </c>
      <c r="G634" s="4">
        <f>IF(E634&lt;=0,0,E634*Summary!$B$7/Summary!$B$10)</f>
        <v>168.61895607005906</v>
      </c>
      <c r="H634" s="5">
        <f t="shared" si="61"/>
        <v>459.59665199775907</v>
      </c>
      <c r="I634" s="5">
        <f t="shared" si="62"/>
        <v>220294.43130898147</v>
      </c>
    </row>
    <row r="635" spans="1:9" x14ac:dyDescent="0.25">
      <c r="A635">
        <v>631</v>
      </c>
      <c r="B635">
        <f t="shared" si="57"/>
        <v>631</v>
      </c>
      <c r="C635" s="5">
        <f t="shared" si="60"/>
        <v>220294.43130898147</v>
      </c>
      <c r="D635" s="5">
        <f t="shared" si="59"/>
        <v>1000</v>
      </c>
      <c r="E635" s="4">
        <f t="shared" si="58"/>
        <v>219294.43130898147</v>
      </c>
      <c r="F635" s="5">
        <f>IF(C635=0,0,IF(I634+G635&lt;=Summary!$C$20,'Loan Sch - With Offset'!I634+G635,Summary!$C$20))</f>
        <v>628.21560806781815</v>
      </c>
      <c r="G635" s="4">
        <f>IF(E635&lt;=0,0,E635*Summary!$B$7/Summary!$B$10)</f>
        <v>168.26630402362233</v>
      </c>
      <c r="H635" s="5">
        <f t="shared" si="61"/>
        <v>459.94930404419586</v>
      </c>
      <c r="I635" s="5">
        <f t="shared" si="62"/>
        <v>219834.48200493728</v>
      </c>
    </row>
    <row r="636" spans="1:9" x14ac:dyDescent="0.25">
      <c r="A636">
        <v>632</v>
      </c>
      <c r="B636">
        <f t="shared" si="57"/>
        <v>632</v>
      </c>
      <c r="C636" s="5">
        <f t="shared" si="60"/>
        <v>219834.48200493728</v>
      </c>
      <c r="D636" s="5">
        <f t="shared" si="59"/>
        <v>1000</v>
      </c>
      <c r="E636" s="4">
        <f t="shared" si="58"/>
        <v>218834.48200493728</v>
      </c>
      <c r="F636" s="5">
        <f>IF(C636=0,0,IF(I635+G636&lt;=Summary!$C$20,'Loan Sch - With Offset'!I635+G636,Summary!$C$20))</f>
        <v>628.21560806781815</v>
      </c>
      <c r="G636" s="4">
        <f>IF(E636&lt;=0,0,E636*Summary!$B$7/Summary!$B$10)</f>
        <v>167.91338138455765</v>
      </c>
      <c r="H636" s="5">
        <f t="shared" si="61"/>
        <v>460.30222668326053</v>
      </c>
      <c r="I636" s="5">
        <f t="shared" si="62"/>
        <v>219374.17977825401</v>
      </c>
    </row>
    <row r="637" spans="1:9" x14ac:dyDescent="0.25">
      <c r="A637">
        <v>633</v>
      </c>
      <c r="B637">
        <f t="shared" si="57"/>
        <v>633</v>
      </c>
      <c r="C637" s="5">
        <f t="shared" si="60"/>
        <v>219374.17977825401</v>
      </c>
      <c r="D637" s="5">
        <f t="shared" si="59"/>
        <v>1000</v>
      </c>
      <c r="E637" s="4">
        <f t="shared" si="58"/>
        <v>218374.17977825401</v>
      </c>
      <c r="F637" s="5">
        <f>IF(C637=0,0,IF(I636+G637&lt;=Summary!$C$20,'Loan Sch - With Offset'!I636+G637,Summary!$C$20))</f>
        <v>628.21560806781815</v>
      </c>
      <c r="G637" s="4">
        <f>IF(E637&lt;=0,0,E637*Summary!$B$7/Summary!$B$10)</f>
        <v>167.56018794523717</v>
      </c>
      <c r="H637" s="5">
        <f t="shared" si="61"/>
        <v>460.65542012258095</v>
      </c>
      <c r="I637" s="5">
        <f t="shared" si="62"/>
        <v>218913.52435813143</v>
      </c>
    </row>
    <row r="638" spans="1:9" x14ac:dyDescent="0.25">
      <c r="A638">
        <v>634</v>
      </c>
      <c r="B638">
        <f t="shared" si="57"/>
        <v>634</v>
      </c>
      <c r="C638" s="5">
        <f t="shared" si="60"/>
        <v>218913.52435813143</v>
      </c>
      <c r="D638" s="5">
        <f t="shared" si="59"/>
        <v>1000</v>
      </c>
      <c r="E638" s="4">
        <f t="shared" si="58"/>
        <v>217913.52435813143</v>
      </c>
      <c r="F638" s="5">
        <f>IF(C638=0,0,IF(I637+G638&lt;=Summary!$C$20,'Loan Sch - With Offset'!I637+G638,Summary!$C$20))</f>
        <v>628.21560806781815</v>
      </c>
      <c r="G638" s="4">
        <f>IF(E638&lt;=0,0,E638*Summary!$B$7/Summary!$B$10)</f>
        <v>167.2067234978739</v>
      </c>
      <c r="H638" s="5">
        <f t="shared" si="61"/>
        <v>461.00888456994426</v>
      </c>
      <c r="I638" s="5">
        <f t="shared" si="62"/>
        <v>218452.51547356148</v>
      </c>
    </row>
    <row r="639" spans="1:9" x14ac:dyDescent="0.25">
      <c r="A639">
        <v>635</v>
      </c>
      <c r="B639">
        <f t="shared" si="57"/>
        <v>635</v>
      </c>
      <c r="C639" s="5">
        <f t="shared" si="60"/>
        <v>218452.51547356148</v>
      </c>
      <c r="D639" s="5">
        <f t="shared" si="59"/>
        <v>1000</v>
      </c>
      <c r="E639" s="4">
        <f t="shared" si="58"/>
        <v>217452.51547356148</v>
      </c>
      <c r="F639" s="5">
        <f>IF(C639=0,0,IF(I638+G639&lt;=Summary!$C$20,'Loan Sch - With Offset'!I638+G639,Summary!$C$20))</f>
        <v>628.21560806781815</v>
      </c>
      <c r="G639" s="4">
        <f>IF(E639&lt;=0,0,E639*Summary!$B$7/Summary!$B$10)</f>
        <v>166.8529878345212</v>
      </c>
      <c r="H639" s="5">
        <f t="shared" si="61"/>
        <v>461.36262023329698</v>
      </c>
      <c r="I639" s="5">
        <f t="shared" si="62"/>
        <v>217991.15285332818</v>
      </c>
    </row>
    <row r="640" spans="1:9" x14ac:dyDescent="0.25">
      <c r="A640">
        <v>636</v>
      </c>
      <c r="B640">
        <f t="shared" si="57"/>
        <v>636</v>
      </c>
      <c r="C640" s="5">
        <f t="shared" si="60"/>
        <v>217991.15285332818</v>
      </c>
      <c r="D640" s="5">
        <f t="shared" si="59"/>
        <v>1000</v>
      </c>
      <c r="E640" s="4">
        <f t="shared" si="58"/>
        <v>216991.15285332818</v>
      </c>
      <c r="F640" s="5">
        <f>IF(C640=0,0,IF(I639+G640&lt;=Summary!$C$20,'Loan Sch - With Offset'!I639+G640,Summary!$C$20))</f>
        <v>628.21560806781815</v>
      </c>
      <c r="G640" s="4">
        <f>IF(E640&lt;=0,0,E640*Summary!$B$7/Summary!$B$10)</f>
        <v>166.49898074707295</v>
      </c>
      <c r="H640" s="5">
        <f t="shared" si="61"/>
        <v>461.7166273207452</v>
      </c>
      <c r="I640" s="5">
        <f t="shared" si="62"/>
        <v>217529.43622600744</v>
      </c>
    </row>
    <row r="641" spans="1:9" x14ac:dyDescent="0.25">
      <c r="A641">
        <v>637</v>
      </c>
      <c r="B641">
        <f t="shared" si="57"/>
        <v>637</v>
      </c>
      <c r="C641" s="5">
        <f t="shared" si="60"/>
        <v>217529.43622600744</v>
      </c>
      <c r="D641" s="5">
        <f t="shared" si="59"/>
        <v>1000</v>
      </c>
      <c r="E641" s="4">
        <f t="shared" si="58"/>
        <v>216529.43622600744</v>
      </c>
      <c r="F641" s="5">
        <f>IF(C641=0,0,IF(I640+G641&lt;=Summary!$C$20,'Loan Sch - With Offset'!I640+G641,Summary!$C$20))</f>
        <v>628.21560806781815</v>
      </c>
      <c r="G641" s="4">
        <f>IF(E641&lt;=0,0,E641*Summary!$B$7/Summary!$B$10)</f>
        <v>166.14470202726338</v>
      </c>
      <c r="H641" s="5">
        <f t="shared" si="61"/>
        <v>462.07090604055475</v>
      </c>
      <c r="I641" s="5">
        <f t="shared" si="62"/>
        <v>217067.36531996689</v>
      </c>
    </row>
    <row r="642" spans="1:9" x14ac:dyDescent="0.25">
      <c r="A642">
        <v>638</v>
      </c>
      <c r="B642">
        <f t="shared" si="57"/>
        <v>638</v>
      </c>
      <c r="C642" s="5">
        <f t="shared" si="60"/>
        <v>217067.36531996689</v>
      </c>
      <c r="D642" s="5">
        <f t="shared" si="59"/>
        <v>1000</v>
      </c>
      <c r="E642" s="4">
        <f t="shared" si="58"/>
        <v>216067.36531996689</v>
      </c>
      <c r="F642" s="5">
        <f>IF(C642=0,0,IF(I641+G642&lt;=Summary!$C$20,'Loan Sch - With Offset'!I641+G642,Summary!$C$20))</f>
        <v>628.21560806781815</v>
      </c>
      <c r="G642" s="4">
        <f>IF(E642&lt;=0,0,E642*Summary!$B$7/Summary!$B$10)</f>
        <v>165.79015146666688</v>
      </c>
      <c r="H642" s="5">
        <f t="shared" si="61"/>
        <v>462.42545660115127</v>
      </c>
      <c r="I642" s="5">
        <f t="shared" si="62"/>
        <v>216604.93986336575</v>
      </c>
    </row>
    <row r="643" spans="1:9" x14ac:dyDescent="0.25">
      <c r="A643">
        <v>639</v>
      </c>
      <c r="B643">
        <f t="shared" si="57"/>
        <v>639</v>
      </c>
      <c r="C643" s="5">
        <f t="shared" si="60"/>
        <v>216604.93986336575</v>
      </c>
      <c r="D643" s="5">
        <f t="shared" si="59"/>
        <v>1000</v>
      </c>
      <c r="E643" s="4">
        <f t="shared" si="58"/>
        <v>215604.93986336575</v>
      </c>
      <c r="F643" s="5">
        <f>IF(C643=0,0,IF(I642+G643&lt;=Summary!$C$20,'Loan Sch - With Offset'!I642+G643,Summary!$C$20))</f>
        <v>628.21560806781815</v>
      </c>
      <c r="G643" s="4">
        <f>IF(E643&lt;=0,0,E643*Summary!$B$7/Summary!$B$10)</f>
        <v>165.43532885669794</v>
      </c>
      <c r="H643" s="5">
        <f t="shared" si="61"/>
        <v>462.78027921112022</v>
      </c>
      <c r="I643" s="5">
        <f t="shared" si="62"/>
        <v>216142.15958415464</v>
      </c>
    </row>
    <row r="644" spans="1:9" x14ac:dyDescent="0.25">
      <c r="A644">
        <v>640</v>
      </c>
      <c r="B644">
        <f t="shared" si="57"/>
        <v>640</v>
      </c>
      <c r="C644" s="5">
        <f t="shared" si="60"/>
        <v>216142.15958415464</v>
      </c>
      <c r="D644" s="5">
        <f t="shared" si="59"/>
        <v>1000</v>
      </c>
      <c r="E644" s="4">
        <f t="shared" si="58"/>
        <v>215142.15958415464</v>
      </c>
      <c r="F644" s="5">
        <f>IF(C644=0,0,IF(I643+G644&lt;=Summary!$C$20,'Loan Sch - With Offset'!I643+G644,Summary!$C$20))</f>
        <v>628.21560806781815</v>
      </c>
      <c r="G644" s="4">
        <f>IF(E644&lt;=0,0,E644*Summary!$B$7/Summary!$B$10)</f>
        <v>165.08023398861093</v>
      </c>
      <c r="H644" s="5">
        <f t="shared" si="61"/>
        <v>463.13537407920722</v>
      </c>
      <c r="I644" s="5">
        <f t="shared" si="62"/>
        <v>215679.02421007544</v>
      </c>
    </row>
    <row r="645" spans="1:9" x14ac:dyDescent="0.25">
      <c r="A645">
        <v>641</v>
      </c>
      <c r="B645">
        <f t="shared" si="57"/>
        <v>641</v>
      </c>
      <c r="C645" s="5">
        <f t="shared" si="60"/>
        <v>215679.02421007544</v>
      </c>
      <c r="D645" s="5">
        <f t="shared" si="59"/>
        <v>1000</v>
      </c>
      <c r="E645" s="4">
        <f t="shared" si="58"/>
        <v>214679.02421007544</v>
      </c>
      <c r="F645" s="5">
        <f>IF(C645=0,0,IF(I644+G645&lt;=Summary!$C$20,'Loan Sch - With Offset'!I644+G645,Summary!$C$20))</f>
        <v>628.21560806781815</v>
      </c>
      <c r="G645" s="4">
        <f>IF(E645&lt;=0,0,E645*Summary!$B$7/Summary!$B$10)</f>
        <v>164.72486665350019</v>
      </c>
      <c r="H645" s="5">
        <f t="shared" si="61"/>
        <v>463.49074141431799</v>
      </c>
      <c r="I645" s="5">
        <f t="shared" si="62"/>
        <v>215215.53346866113</v>
      </c>
    </row>
    <row r="646" spans="1:9" x14ac:dyDescent="0.25">
      <c r="A646">
        <v>642</v>
      </c>
      <c r="B646">
        <f t="shared" ref="B646:B709" si="63">IF(C646=0,0,A646)</f>
        <v>642</v>
      </c>
      <c r="C646" s="5">
        <f t="shared" si="60"/>
        <v>215215.53346866113</v>
      </c>
      <c r="D646" s="5">
        <f t="shared" si="59"/>
        <v>1000</v>
      </c>
      <c r="E646" s="4">
        <f t="shared" ref="E646:E709" si="64">C646-D646</f>
        <v>214215.53346866113</v>
      </c>
      <c r="F646" s="5">
        <f>IF(C646=0,0,IF(I645+G646&lt;=Summary!$C$20,'Loan Sch - With Offset'!I645+G646,Summary!$C$20))</f>
        <v>628.21560806781815</v>
      </c>
      <c r="G646" s="4">
        <f>IF(E646&lt;=0,0,E646*Summary!$B$7/Summary!$B$10)</f>
        <v>164.36922664229957</v>
      </c>
      <c r="H646" s="5">
        <f t="shared" si="61"/>
        <v>463.84638142551859</v>
      </c>
      <c r="I646" s="5">
        <f t="shared" si="62"/>
        <v>214751.68708723562</v>
      </c>
    </row>
    <row r="647" spans="1:9" x14ac:dyDescent="0.25">
      <c r="A647">
        <v>643</v>
      </c>
      <c r="B647">
        <f t="shared" si="63"/>
        <v>643</v>
      </c>
      <c r="C647" s="5">
        <f t="shared" si="60"/>
        <v>214751.68708723562</v>
      </c>
      <c r="D647" s="5">
        <f t="shared" ref="D647:D710" si="65">IF(C647=0,0,D646)</f>
        <v>1000</v>
      </c>
      <c r="E647" s="4">
        <f t="shared" si="64"/>
        <v>213751.68708723562</v>
      </c>
      <c r="F647" s="5">
        <f>IF(C647=0,0,IF(I646+G647&lt;=Summary!$C$20,'Loan Sch - With Offset'!I646+G647,Summary!$C$20))</f>
        <v>628.21560806781815</v>
      </c>
      <c r="G647" s="4">
        <f>IF(E647&lt;=0,0,E647*Summary!$B$7/Summary!$B$10)</f>
        <v>164.01331374578271</v>
      </c>
      <c r="H647" s="5">
        <f t="shared" si="61"/>
        <v>464.20229432203541</v>
      </c>
      <c r="I647" s="5">
        <f t="shared" si="62"/>
        <v>214287.4847929136</v>
      </c>
    </row>
    <row r="648" spans="1:9" x14ac:dyDescent="0.25">
      <c r="A648">
        <v>644</v>
      </c>
      <c r="B648">
        <f t="shared" si="63"/>
        <v>644</v>
      </c>
      <c r="C648" s="5">
        <f t="shared" ref="C648:C711" si="66">I647</f>
        <v>214287.4847929136</v>
      </c>
      <c r="D648" s="5">
        <f t="shared" si="65"/>
        <v>1000</v>
      </c>
      <c r="E648" s="4">
        <f t="shared" si="64"/>
        <v>213287.4847929136</v>
      </c>
      <c r="F648" s="5">
        <f>IF(C648=0,0,IF(I647+G648&lt;=Summary!$C$20,'Loan Sch - With Offset'!I647+G648,Summary!$C$20))</f>
        <v>628.21560806781815</v>
      </c>
      <c r="G648" s="4">
        <f>IF(E648&lt;=0,0,E648*Summary!$B$7/Summary!$B$10)</f>
        <v>163.65712775456254</v>
      </c>
      <c r="H648" s="5">
        <f t="shared" ref="H648:H711" si="67">F648-G648</f>
        <v>464.55848031325559</v>
      </c>
      <c r="I648" s="5">
        <f t="shared" ref="I648:I711" si="68">IF(ROUND(C648-H648,0)=0,0,C648-H648)</f>
        <v>213822.92631260035</v>
      </c>
    </row>
    <row r="649" spans="1:9" x14ac:dyDescent="0.25">
      <c r="A649">
        <v>645</v>
      </c>
      <c r="B649">
        <f t="shared" si="63"/>
        <v>645</v>
      </c>
      <c r="C649" s="5">
        <f t="shared" si="66"/>
        <v>213822.92631260035</v>
      </c>
      <c r="D649" s="5">
        <f t="shared" si="65"/>
        <v>1000</v>
      </c>
      <c r="E649" s="4">
        <f t="shared" si="64"/>
        <v>212822.92631260035</v>
      </c>
      <c r="F649" s="5">
        <f>IF(C649=0,0,IF(I648+G649&lt;=Summary!$C$20,'Loan Sch - With Offset'!I648+G649,Summary!$C$20))</f>
        <v>628.21560806781815</v>
      </c>
      <c r="G649" s="4">
        <f>IF(E649&lt;=0,0,E649*Summary!$B$7/Summary!$B$10)</f>
        <v>163.30066845909141</v>
      </c>
      <c r="H649" s="5">
        <f t="shared" si="67"/>
        <v>464.91493960872674</v>
      </c>
      <c r="I649" s="5">
        <f t="shared" si="68"/>
        <v>213358.01137299163</v>
      </c>
    </row>
    <row r="650" spans="1:9" x14ac:dyDescent="0.25">
      <c r="A650">
        <v>646</v>
      </c>
      <c r="B650">
        <f t="shared" si="63"/>
        <v>646</v>
      </c>
      <c r="C650" s="5">
        <f t="shared" si="66"/>
        <v>213358.01137299163</v>
      </c>
      <c r="D650" s="5">
        <f t="shared" si="65"/>
        <v>1000</v>
      </c>
      <c r="E650" s="4">
        <f t="shared" si="64"/>
        <v>212358.01137299163</v>
      </c>
      <c r="F650" s="5">
        <f>IF(C650=0,0,IF(I649+G650&lt;=Summary!$C$20,'Loan Sch - With Offset'!I649+G650,Summary!$C$20))</f>
        <v>628.21560806781815</v>
      </c>
      <c r="G650" s="4">
        <f>IF(E650&lt;=0,0,E650*Summary!$B$7/Summary!$B$10)</f>
        <v>162.94393564966089</v>
      </c>
      <c r="H650" s="5">
        <f t="shared" si="67"/>
        <v>465.27167241815727</v>
      </c>
      <c r="I650" s="5">
        <f t="shared" si="68"/>
        <v>212892.73970057347</v>
      </c>
    </row>
    <row r="651" spans="1:9" x14ac:dyDescent="0.25">
      <c r="A651">
        <v>647</v>
      </c>
      <c r="B651">
        <f t="shared" si="63"/>
        <v>647</v>
      </c>
      <c r="C651" s="5">
        <f t="shared" si="66"/>
        <v>212892.73970057347</v>
      </c>
      <c r="D651" s="5">
        <f t="shared" si="65"/>
        <v>1000</v>
      </c>
      <c r="E651" s="4">
        <f t="shared" si="64"/>
        <v>211892.73970057347</v>
      </c>
      <c r="F651" s="5">
        <f>IF(C651=0,0,IF(I650+G651&lt;=Summary!$C$20,'Loan Sch - With Offset'!I650+G651,Summary!$C$20))</f>
        <v>628.21560806781815</v>
      </c>
      <c r="G651" s="4">
        <f>IF(E651&lt;=0,0,E651*Summary!$B$7/Summary!$B$10)</f>
        <v>162.58692911640156</v>
      </c>
      <c r="H651" s="5">
        <f t="shared" si="67"/>
        <v>465.62867895141659</v>
      </c>
      <c r="I651" s="5">
        <f t="shared" si="68"/>
        <v>212427.11102162205</v>
      </c>
    </row>
    <row r="652" spans="1:9" x14ac:dyDescent="0.25">
      <c r="A652">
        <v>648</v>
      </c>
      <c r="B652">
        <f t="shared" si="63"/>
        <v>648</v>
      </c>
      <c r="C652" s="5">
        <f t="shared" si="66"/>
        <v>212427.11102162205</v>
      </c>
      <c r="D652" s="5">
        <f t="shared" si="65"/>
        <v>1000</v>
      </c>
      <c r="E652" s="4">
        <f t="shared" si="64"/>
        <v>211427.11102162205</v>
      </c>
      <c r="F652" s="5">
        <f>IF(C652=0,0,IF(I651+G652&lt;=Summary!$C$20,'Loan Sch - With Offset'!I651+G652,Summary!$C$20))</f>
        <v>628.21560806781815</v>
      </c>
      <c r="G652" s="4">
        <f>IF(E652&lt;=0,0,E652*Summary!$B$7/Summary!$B$10)</f>
        <v>162.22964864928306</v>
      </c>
      <c r="H652" s="5">
        <f t="shared" si="67"/>
        <v>465.98595941853512</v>
      </c>
      <c r="I652" s="5">
        <f t="shared" si="68"/>
        <v>211961.12506220353</v>
      </c>
    </row>
    <row r="653" spans="1:9" x14ac:dyDescent="0.25">
      <c r="A653">
        <v>649</v>
      </c>
      <c r="B653">
        <f t="shared" si="63"/>
        <v>649</v>
      </c>
      <c r="C653" s="5">
        <f t="shared" si="66"/>
        <v>211961.12506220353</v>
      </c>
      <c r="D653" s="5">
        <f t="shared" si="65"/>
        <v>1000</v>
      </c>
      <c r="E653" s="4">
        <f t="shared" si="64"/>
        <v>210961.12506220353</v>
      </c>
      <c r="F653" s="5">
        <f>IF(C653=0,0,IF(I652+G653&lt;=Summary!$C$20,'Loan Sch - With Offset'!I652+G653,Summary!$C$20))</f>
        <v>628.21560806781815</v>
      </c>
      <c r="G653" s="4">
        <f>IF(E653&lt;=0,0,E653*Summary!$B$7/Summary!$B$10)</f>
        <v>161.87209403811386</v>
      </c>
      <c r="H653" s="5">
        <f t="shared" si="67"/>
        <v>466.34351402970429</v>
      </c>
      <c r="I653" s="5">
        <f t="shared" si="68"/>
        <v>211494.78154817384</v>
      </c>
    </row>
    <row r="654" spans="1:9" x14ac:dyDescent="0.25">
      <c r="A654">
        <v>650</v>
      </c>
      <c r="B654">
        <f t="shared" si="63"/>
        <v>650</v>
      </c>
      <c r="C654" s="5">
        <f t="shared" si="66"/>
        <v>211494.78154817384</v>
      </c>
      <c r="D654" s="5">
        <f t="shared" si="65"/>
        <v>1000</v>
      </c>
      <c r="E654" s="4">
        <f t="shared" si="64"/>
        <v>210494.78154817384</v>
      </c>
      <c r="F654" s="5">
        <f>IF(C654=0,0,IF(I653+G654&lt;=Summary!$C$20,'Loan Sch - With Offset'!I653+G654,Summary!$C$20))</f>
        <v>628.21560806781815</v>
      </c>
      <c r="G654" s="4">
        <f>IF(E654&lt;=0,0,E654*Summary!$B$7/Summary!$B$10)</f>
        <v>161.51426507254106</v>
      </c>
      <c r="H654" s="5">
        <f t="shared" si="67"/>
        <v>466.70134299527706</v>
      </c>
      <c r="I654" s="5">
        <f t="shared" si="68"/>
        <v>211028.08020517856</v>
      </c>
    </row>
    <row r="655" spans="1:9" x14ac:dyDescent="0.25">
      <c r="A655">
        <v>651</v>
      </c>
      <c r="B655">
        <f t="shared" si="63"/>
        <v>651</v>
      </c>
      <c r="C655" s="5">
        <f t="shared" si="66"/>
        <v>211028.08020517856</v>
      </c>
      <c r="D655" s="5">
        <f t="shared" si="65"/>
        <v>1000</v>
      </c>
      <c r="E655" s="4">
        <f t="shared" si="64"/>
        <v>210028.08020517856</v>
      </c>
      <c r="F655" s="5">
        <f>IF(C655=0,0,IF(I654+G655&lt;=Summary!$C$20,'Loan Sch - With Offset'!I654+G655,Summary!$C$20))</f>
        <v>628.21560806781815</v>
      </c>
      <c r="G655" s="4">
        <f>IF(E655&lt;=0,0,E655*Summary!$B$7/Summary!$B$10)</f>
        <v>161.15616154205048</v>
      </c>
      <c r="H655" s="5">
        <f t="shared" si="67"/>
        <v>467.05944652576767</v>
      </c>
      <c r="I655" s="5">
        <f t="shared" si="68"/>
        <v>210561.0207586528</v>
      </c>
    </row>
    <row r="656" spans="1:9" x14ac:dyDescent="0.25">
      <c r="A656">
        <v>652</v>
      </c>
      <c r="B656">
        <f t="shared" si="63"/>
        <v>652</v>
      </c>
      <c r="C656" s="5">
        <f t="shared" si="66"/>
        <v>210561.0207586528</v>
      </c>
      <c r="D656" s="5">
        <f t="shared" si="65"/>
        <v>1000</v>
      </c>
      <c r="E656" s="4">
        <f t="shared" si="64"/>
        <v>209561.0207586528</v>
      </c>
      <c r="F656" s="5">
        <f>IF(C656=0,0,IF(I655+G656&lt;=Summary!$C$20,'Loan Sch - With Offset'!I655+G656,Summary!$C$20))</f>
        <v>628.21560806781815</v>
      </c>
      <c r="G656" s="4">
        <f>IF(E656&lt;=0,0,E656*Summary!$B$7/Summary!$B$10)</f>
        <v>160.79778323596628</v>
      </c>
      <c r="H656" s="5">
        <f t="shared" si="67"/>
        <v>467.41782483185187</v>
      </c>
      <c r="I656" s="5">
        <f t="shared" si="68"/>
        <v>210093.60293382095</v>
      </c>
    </row>
    <row r="657" spans="1:9" x14ac:dyDescent="0.25">
      <c r="A657">
        <v>653</v>
      </c>
      <c r="B657">
        <f t="shared" si="63"/>
        <v>653</v>
      </c>
      <c r="C657" s="5">
        <f t="shared" si="66"/>
        <v>210093.60293382095</v>
      </c>
      <c r="D657" s="5">
        <f t="shared" si="65"/>
        <v>1000</v>
      </c>
      <c r="E657" s="4">
        <f t="shared" si="64"/>
        <v>209093.60293382095</v>
      </c>
      <c r="F657" s="5">
        <f>IF(C657=0,0,IF(I656+G657&lt;=Summary!$C$20,'Loan Sch - With Offset'!I656+G657,Summary!$C$20))</f>
        <v>628.21560806781815</v>
      </c>
      <c r="G657" s="4">
        <f>IF(E657&lt;=0,0,E657*Summary!$B$7/Summary!$B$10)</f>
        <v>160.43912994345106</v>
      </c>
      <c r="H657" s="5">
        <f t="shared" si="67"/>
        <v>467.77647812436709</v>
      </c>
      <c r="I657" s="5">
        <f t="shared" si="68"/>
        <v>209625.82645569657</v>
      </c>
    </row>
    <row r="658" spans="1:9" x14ac:dyDescent="0.25">
      <c r="A658">
        <v>654</v>
      </c>
      <c r="B658">
        <f t="shared" si="63"/>
        <v>654</v>
      </c>
      <c r="C658" s="5">
        <f t="shared" si="66"/>
        <v>209625.82645569657</v>
      </c>
      <c r="D658" s="5">
        <f t="shared" si="65"/>
        <v>1000</v>
      </c>
      <c r="E658" s="4">
        <f t="shared" si="64"/>
        <v>208625.82645569657</v>
      </c>
      <c r="F658" s="5">
        <f>IF(C658=0,0,IF(I657+G658&lt;=Summary!$C$20,'Loan Sch - With Offset'!I657+G658,Summary!$C$20))</f>
        <v>628.21560806781815</v>
      </c>
      <c r="G658" s="4">
        <f>IF(E658&lt;=0,0,E658*Summary!$B$7/Summary!$B$10)</f>
        <v>160.08020145350562</v>
      </c>
      <c r="H658" s="5">
        <f t="shared" si="67"/>
        <v>468.1354066143125</v>
      </c>
      <c r="I658" s="5">
        <f t="shared" si="68"/>
        <v>209157.69104908226</v>
      </c>
    </row>
    <row r="659" spans="1:9" x14ac:dyDescent="0.25">
      <c r="A659">
        <v>655</v>
      </c>
      <c r="B659">
        <f t="shared" si="63"/>
        <v>655</v>
      </c>
      <c r="C659" s="5">
        <f t="shared" si="66"/>
        <v>209157.69104908226</v>
      </c>
      <c r="D659" s="5">
        <f t="shared" si="65"/>
        <v>1000</v>
      </c>
      <c r="E659" s="4">
        <f t="shared" si="64"/>
        <v>208157.69104908226</v>
      </c>
      <c r="F659" s="5">
        <f>IF(C659=0,0,IF(I658+G659&lt;=Summary!$C$20,'Loan Sch - With Offset'!I658+G659,Summary!$C$20))</f>
        <v>628.21560806781815</v>
      </c>
      <c r="G659" s="4">
        <f>IF(E659&lt;=0,0,E659*Summary!$B$7/Summary!$B$10)</f>
        <v>159.72099755496887</v>
      </c>
      <c r="H659" s="5">
        <f t="shared" si="67"/>
        <v>468.49461051284925</v>
      </c>
      <c r="I659" s="5">
        <f t="shared" si="68"/>
        <v>208689.1964385694</v>
      </c>
    </row>
    <row r="660" spans="1:9" x14ac:dyDescent="0.25">
      <c r="A660">
        <v>656</v>
      </c>
      <c r="B660">
        <f t="shared" si="63"/>
        <v>656</v>
      </c>
      <c r="C660" s="5">
        <f t="shared" si="66"/>
        <v>208689.1964385694</v>
      </c>
      <c r="D660" s="5">
        <f t="shared" si="65"/>
        <v>1000</v>
      </c>
      <c r="E660" s="4">
        <f t="shared" si="64"/>
        <v>207689.1964385694</v>
      </c>
      <c r="F660" s="5">
        <f>IF(C660=0,0,IF(I659+G660&lt;=Summary!$C$20,'Loan Sch - With Offset'!I659+G660,Summary!$C$20))</f>
        <v>628.21560806781815</v>
      </c>
      <c r="G660" s="4">
        <f>IF(E660&lt;=0,0,E660*Summary!$B$7/Summary!$B$10)</f>
        <v>159.36151803651768</v>
      </c>
      <c r="H660" s="5">
        <f t="shared" si="67"/>
        <v>468.85409003130047</v>
      </c>
      <c r="I660" s="5">
        <f t="shared" si="68"/>
        <v>208220.34234853811</v>
      </c>
    </row>
    <row r="661" spans="1:9" x14ac:dyDescent="0.25">
      <c r="A661">
        <v>657</v>
      </c>
      <c r="B661">
        <f t="shared" si="63"/>
        <v>657</v>
      </c>
      <c r="C661" s="5">
        <f t="shared" si="66"/>
        <v>208220.34234853811</v>
      </c>
      <c r="D661" s="5">
        <f t="shared" si="65"/>
        <v>1000</v>
      </c>
      <c r="E661" s="4">
        <f t="shared" si="64"/>
        <v>207220.34234853811</v>
      </c>
      <c r="F661" s="5">
        <f>IF(C661=0,0,IF(I660+G661&lt;=Summary!$C$20,'Loan Sch - With Offset'!I660+G661,Summary!$C$20))</f>
        <v>628.21560806781815</v>
      </c>
      <c r="G661" s="4">
        <f>IF(E661&lt;=0,0,E661*Summary!$B$7/Summary!$B$10)</f>
        <v>159.00176268666672</v>
      </c>
      <c r="H661" s="5">
        <f t="shared" si="67"/>
        <v>469.21384538115143</v>
      </c>
      <c r="I661" s="5">
        <f t="shared" si="68"/>
        <v>207751.12850315694</v>
      </c>
    </row>
    <row r="662" spans="1:9" x14ac:dyDescent="0.25">
      <c r="A662">
        <v>658</v>
      </c>
      <c r="B662">
        <f t="shared" si="63"/>
        <v>658</v>
      </c>
      <c r="C662" s="5">
        <f t="shared" si="66"/>
        <v>207751.12850315694</v>
      </c>
      <c r="D662" s="5">
        <f t="shared" si="65"/>
        <v>1000</v>
      </c>
      <c r="E662" s="4">
        <f t="shared" si="64"/>
        <v>206751.12850315694</v>
      </c>
      <c r="F662" s="5">
        <f>IF(C662=0,0,IF(I661+G662&lt;=Summary!$C$20,'Loan Sch - With Offset'!I661+G662,Summary!$C$20))</f>
        <v>628.21560806781815</v>
      </c>
      <c r="G662" s="4">
        <f>IF(E662&lt;=0,0,E662*Summary!$B$7/Summary!$B$10)</f>
        <v>158.64173129376849</v>
      </c>
      <c r="H662" s="5">
        <f t="shared" si="67"/>
        <v>469.57387677404967</v>
      </c>
      <c r="I662" s="5">
        <f t="shared" si="68"/>
        <v>207281.55462638289</v>
      </c>
    </row>
    <row r="663" spans="1:9" x14ac:dyDescent="0.25">
      <c r="A663">
        <v>659</v>
      </c>
      <c r="B663">
        <f t="shared" si="63"/>
        <v>659</v>
      </c>
      <c r="C663" s="5">
        <f t="shared" si="66"/>
        <v>207281.55462638289</v>
      </c>
      <c r="D663" s="5">
        <f t="shared" si="65"/>
        <v>1000</v>
      </c>
      <c r="E663" s="4">
        <f t="shared" si="64"/>
        <v>206281.55462638289</v>
      </c>
      <c r="F663" s="5">
        <f>IF(C663=0,0,IF(I662+G663&lt;=Summary!$C$20,'Loan Sch - With Offset'!I662+G663,Summary!$C$20))</f>
        <v>628.21560806781815</v>
      </c>
      <c r="G663" s="4">
        <f>IF(E663&lt;=0,0,E663*Summary!$B$7/Summary!$B$10)</f>
        <v>158.28142364601302</v>
      </c>
      <c r="H663" s="5">
        <f t="shared" si="67"/>
        <v>469.93418442180513</v>
      </c>
      <c r="I663" s="5">
        <f t="shared" si="68"/>
        <v>206811.62044196107</v>
      </c>
    </row>
    <row r="664" spans="1:9" x14ac:dyDescent="0.25">
      <c r="A664">
        <v>660</v>
      </c>
      <c r="B664">
        <f t="shared" si="63"/>
        <v>660</v>
      </c>
      <c r="C664" s="5">
        <f t="shared" si="66"/>
        <v>206811.62044196107</v>
      </c>
      <c r="D664" s="5">
        <f t="shared" si="65"/>
        <v>1000</v>
      </c>
      <c r="E664" s="4">
        <f t="shared" si="64"/>
        <v>205811.62044196107</v>
      </c>
      <c r="F664" s="5">
        <f>IF(C664=0,0,IF(I663+G664&lt;=Summary!$C$20,'Loan Sch - With Offset'!I663+G664,Summary!$C$20))</f>
        <v>628.21560806781815</v>
      </c>
      <c r="G664" s="4">
        <f>IF(E664&lt;=0,0,E664*Summary!$B$7/Summary!$B$10)</f>
        <v>157.92083953142782</v>
      </c>
      <c r="H664" s="5">
        <f t="shared" si="67"/>
        <v>470.29476853639034</v>
      </c>
      <c r="I664" s="5">
        <f t="shared" si="68"/>
        <v>206341.3256734247</v>
      </c>
    </row>
    <row r="665" spans="1:9" x14ac:dyDescent="0.25">
      <c r="A665">
        <v>661</v>
      </c>
      <c r="B665">
        <f t="shared" si="63"/>
        <v>661</v>
      </c>
      <c r="C665" s="5">
        <f t="shared" si="66"/>
        <v>206341.3256734247</v>
      </c>
      <c r="D665" s="5">
        <f t="shared" si="65"/>
        <v>1000</v>
      </c>
      <c r="E665" s="4">
        <f t="shared" si="64"/>
        <v>205341.3256734247</v>
      </c>
      <c r="F665" s="5">
        <f>IF(C665=0,0,IF(I664+G665&lt;=Summary!$C$20,'Loan Sch - With Offset'!I664+G665,Summary!$C$20))</f>
        <v>628.21560806781815</v>
      </c>
      <c r="G665" s="4">
        <f>IF(E665&lt;=0,0,E665*Summary!$B$7/Summary!$B$10)</f>
        <v>157.5599787378778</v>
      </c>
      <c r="H665" s="5">
        <f t="shared" si="67"/>
        <v>470.65562932994033</v>
      </c>
      <c r="I665" s="5">
        <f t="shared" si="68"/>
        <v>205870.67004409476</v>
      </c>
    </row>
    <row r="666" spans="1:9" x14ac:dyDescent="0.25">
      <c r="A666">
        <v>662</v>
      </c>
      <c r="B666">
        <f t="shared" si="63"/>
        <v>662</v>
      </c>
      <c r="C666" s="5">
        <f t="shared" si="66"/>
        <v>205870.67004409476</v>
      </c>
      <c r="D666" s="5">
        <f t="shared" si="65"/>
        <v>1000</v>
      </c>
      <c r="E666" s="4">
        <f t="shared" si="64"/>
        <v>204870.67004409476</v>
      </c>
      <c r="F666" s="5">
        <f>IF(C666=0,0,IF(I665+G666&lt;=Summary!$C$20,'Loan Sch - With Offset'!I665+G666,Summary!$C$20))</f>
        <v>628.21560806781815</v>
      </c>
      <c r="G666" s="4">
        <f>IF(E666&lt;=0,0,E666*Summary!$B$7/Summary!$B$10)</f>
        <v>157.19884105306502</v>
      </c>
      <c r="H666" s="5">
        <f t="shared" si="67"/>
        <v>471.0167670147531</v>
      </c>
      <c r="I666" s="5">
        <f t="shared" si="68"/>
        <v>205399.65327708001</v>
      </c>
    </row>
    <row r="667" spans="1:9" x14ac:dyDescent="0.25">
      <c r="A667">
        <v>663</v>
      </c>
      <c r="B667">
        <f t="shared" si="63"/>
        <v>663</v>
      </c>
      <c r="C667" s="5">
        <f t="shared" si="66"/>
        <v>205399.65327708001</v>
      </c>
      <c r="D667" s="5">
        <f t="shared" si="65"/>
        <v>1000</v>
      </c>
      <c r="E667" s="4">
        <f t="shared" si="64"/>
        <v>204399.65327708001</v>
      </c>
      <c r="F667" s="5">
        <f>IF(C667=0,0,IF(I666+G667&lt;=Summary!$C$20,'Loan Sch - With Offset'!I666+G667,Summary!$C$20))</f>
        <v>628.21560806781815</v>
      </c>
      <c r="G667" s="4">
        <f>IF(E667&lt;=0,0,E667*Summary!$B$7/Summary!$B$10)</f>
        <v>156.83742626452869</v>
      </c>
      <c r="H667" s="5">
        <f t="shared" si="67"/>
        <v>471.37818180328946</v>
      </c>
      <c r="I667" s="5">
        <f t="shared" si="68"/>
        <v>204928.27509527671</v>
      </c>
    </row>
    <row r="668" spans="1:9" x14ac:dyDescent="0.25">
      <c r="A668">
        <v>664</v>
      </c>
      <c r="B668">
        <f t="shared" si="63"/>
        <v>664</v>
      </c>
      <c r="C668" s="5">
        <f t="shared" si="66"/>
        <v>204928.27509527671</v>
      </c>
      <c r="D668" s="5">
        <f t="shared" si="65"/>
        <v>1000</v>
      </c>
      <c r="E668" s="4">
        <f t="shared" si="64"/>
        <v>203928.27509527671</v>
      </c>
      <c r="F668" s="5">
        <f>IF(C668=0,0,IF(I667+G668&lt;=Summary!$C$20,'Loan Sch - With Offset'!I667+G668,Summary!$C$20))</f>
        <v>628.21560806781815</v>
      </c>
      <c r="G668" s="4">
        <f>IF(E668&lt;=0,0,E668*Summary!$B$7/Summary!$B$10)</f>
        <v>156.47573415964501</v>
      </c>
      <c r="H668" s="5">
        <f t="shared" si="67"/>
        <v>471.73987390817314</v>
      </c>
      <c r="I668" s="5">
        <f t="shared" si="68"/>
        <v>204456.53522136854</v>
      </c>
    </row>
    <row r="669" spans="1:9" x14ac:dyDescent="0.25">
      <c r="A669">
        <v>665</v>
      </c>
      <c r="B669">
        <f t="shared" si="63"/>
        <v>665</v>
      </c>
      <c r="C669" s="5">
        <f t="shared" si="66"/>
        <v>204456.53522136854</v>
      </c>
      <c r="D669" s="5">
        <f t="shared" si="65"/>
        <v>1000</v>
      </c>
      <c r="E669" s="4">
        <f t="shared" si="64"/>
        <v>203456.53522136854</v>
      </c>
      <c r="F669" s="5">
        <f>IF(C669=0,0,IF(I668+G669&lt;=Summary!$C$20,'Loan Sch - With Offset'!I668+G669,Summary!$C$20))</f>
        <v>628.21560806781815</v>
      </c>
      <c r="G669" s="4">
        <f>IF(E669&lt;=0,0,E669*Summary!$B$7/Summary!$B$10)</f>
        <v>156.113764525627</v>
      </c>
      <c r="H669" s="5">
        <f t="shared" si="67"/>
        <v>472.10184354219115</v>
      </c>
      <c r="I669" s="5">
        <f t="shared" si="68"/>
        <v>203984.43337782635</v>
      </c>
    </row>
    <row r="670" spans="1:9" x14ac:dyDescent="0.25">
      <c r="A670">
        <v>666</v>
      </c>
      <c r="B670">
        <f t="shared" si="63"/>
        <v>666</v>
      </c>
      <c r="C670" s="5">
        <f t="shared" si="66"/>
        <v>203984.43337782635</v>
      </c>
      <c r="D670" s="5">
        <f t="shared" si="65"/>
        <v>1000</v>
      </c>
      <c r="E670" s="4">
        <f t="shared" si="64"/>
        <v>202984.43337782635</v>
      </c>
      <c r="F670" s="5">
        <f>IF(C670=0,0,IF(I669+G670&lt;=Summary!$C$20,'Loan Sch - With Offset'!I669+G670,Summary!$C$20))</f>
        <v>628.21560806781815</v>
      </c>
      <c r="G670" s="4">
        <f>IF(E670&lt;=0,0,E670*Summary!$B$7/Summary!$B$10)</f>
        <v>155.75151714952443</v>
      </c>
      <c r="H670" s="5">
        <f t="shared" si="67"/>
        <v>472.46409091829372</v>
      </c>
      <c r="I670" s="5">
        <f t="shared" si="68"/>
        <v>203511.96928690805</v>
      </c>
    </row>
    <row r="671" spans="1:9" x14ac:dyDescent="0.25">
      <c r="A671">
        <v>667</v>
      </c>
      <c r="B671">
        <f t="shared" si="63"/>
        <v>667</v>
      </c>
      <c r="C671" s="5">
        <f t="shared" si="66"/>
        <v>203511.96928690805</v>
      </c>
      <c r="D671" s="5">
        <f t="shared" si="65"/>
        <v>1000</v>
      </c>
      <c r="E671" s="4">
        <f t="shared" si="64"/>
        <v>202511.96928690805</v>
      </c>
      <c r="F671" s="5">
        <f>IF(C671=0,0,IF(I670+G671&lt;=Summary!$C$20,'Loan Sch - With Offset'!I670+G671,Summary!$C$20))</f>
        <v>628.21560806781815</v>
      </c>
      <c r="G671" s="4">
        <f>IF(E671&lt;=0,0,E671*Summary!$B$7/Summary!$B$10)</f>
        <v>155.38899181822367</v>
      </c>
      <c r="H671" s="5">
        <f t="shared" si="67"/>
        <v>472.82661624959451</v>
      </c>
      <c r="I671" s="5">
        <f t="shared" si="68"/>
        <v>203039.14267065845</v>
      </c>
    </row>
    <row r="672" spans="1:9" x14ac:dyDescent="0.25">
      <c r="A672">
        <v>668</v>
      </c>
      <c r="B672">
        <f t="shared" si="63"/>
        <v>668</v>
      </c>
      <c r="C672" s="5">
        <f t="shared" si="66"/>
        <v>203039.14267065845</v>
      </c>
      <c r="D672" s="5">
        <f t="shared" si="65"/>
        <v>1000</v>
      </c>
      <c r="E672" s="4">
        <f t="shared" si="64"/>
        <v>202039.14267065845</v>
      </c>
      <c r="F672" s="5">
        <f>IF(C672=0,0,IF(I671+G672&lt;=Summary!$C$20,'Loan Sch - With Offset'!I671+G672,Summary!$C$20))</f>
        <v>628.21560806781815</v>
      </c>
      <c r="G672" s="4">
        <f>IF(E672&lt;=0,0,E672*Summary!$B$7/Summary!$B$10)</f>
        <v>155.02618831844754</v>
      </c>
      <c r="H672" s="5">
        <f t="shared" si="67"/>
        <v>473.18941974937059</v>
      </c>
      <c r="I672" s="5">
        <f t="shared" si="68"/>
        <v>202565.95325090908</v>
      </c>
    </row>
    <row r="673" spans="1:9" x14ac:dyDescent="0.25">
      <c r="A673">
        <v>669</v>
      </c>
      <c r="B673">
        <f t="shared" si="63"/>
        <v>669</v>
      </c>
      <c r="C673" s="5">
        <f t="shared" si="66"/>
        <v>202565.95325090908</v>
      </c>
      <c r="D673" s="5">
        <f t="shared" si="65"/>
        <v>1000</v>
      </c>
      <c r="E673" s="4">
        <f t="shared" si="64"/>
        <v>201565.95325090908</v>
      </c>
      <c r="F673" s="5">
        <f>IF(C673=0,0,IF(I672+G673&lt;=Summary!$C$20,'Loan Sch - With Offset'!I672+G673,Summary!$C$20))</f>
        <v>628.21560806781815</v>
      </c>
      <c r="G673" s="4">
        <f>IF(E673&lt;=0,0,E673*Summary!$B$7/Summary!$B$10)</f>
        <v>154.66310643675521</v>
      </c>
      <c r="H673" s="5">
        <f t="shared" si="67"/>
        <v>473.55250163106291</v>
      </c>
      <c r="I673" s="5">
        <f t="shared" si="68"/>
        <v>202092.40074927802</v>
      </c>
    </row>
    <row r="674" spans="1:9" x14ac:dyDescent="0.25">
      <c r="A674">
        <v>670</v>
      </c>
      <c r="B674">
        <f t="shared" si="63"/>
        <v>670</v>
      </c>
      <c r="C674" s="5">
        <f t="shared" si="66"/>
        <v>202092.40074927802</v>
      </c>
      <c r="D674" s="5">
        <f t="shared" si="65"/>
        <v>1000</v>
      </c>
      <c r="E674" s="4">
        <f t="shared" si="64"/>
        <v>201092.40074927802</v>
      </c>
      <c r="F674" s="5">
        <f>IF(C674=0,0,IF(I673+G674&lt;=Summary!$C$20,'Loan Sch - With Offset'!I673+G674,Summary!$C$20))</f>
        <v>628.21560806781815</v>
      </c>
      <c r="G674" s="4">
        <f>IF(E674&lt;=0,0,E674*Summary!$B$7/Summary!$B$10)</f>
        <v>154.29974595954215</v>
      </c>
      <c r="H674" s="5">
        <f t="shared" si="67"/>
        <v>473.91586210827597</v>
      </c>
      <c r="I674" s="5">
        <f t="shared" si="68"/>
        <v>201618.48488716973</v>
      </c>
    </row>
    <row r="675" spans="1:9" x14ac:dyDescent="0.25">
      <c r="A675">
        <v>671</v>
      </c>
      <c r="B675">
        <f t="shared" si="63"/>
        <v>671</v>
      </c>
      <c r="C675" s="5">
        <f t="shared" si="66"/>
        <v>201618.48488716973</v>
      </c>
      <c r="D675" s="5">
        <f t="shared" si="65"/>
        <v>1000</v>
      </c>
      <c r="E675" s="4">
        <f t="shared" si="64"/>
        <v>200618.48488716973</v>
      </c>
      <c r="F675" s="5">
        <f>IF(C675=0,0,IF(I674+G675&lt;=Summary!$C$20,'Loan Sch - With Offset'!I674+G675,Summary!$C$20))</f>
        <v>628.21560806781815</v>
      </c>
      <c r="G675" s="4">
        <f>IF(E675&lt;=0,0,E675*Summary!$B$7/Summary!$B$10)</f>
        <v>153.93610667303986</v>
      </c>
      <c r="H675" s="5">
        <f t="shared" si="67"/>
        <v>474.27950139477832</v>
      </c>
      <c r="I675" s="5">
        <f t="shared" si="68"/>
        <v>201144.20538577496</v>
      </c>
    </row>
    <row r="676" spans="1:9" x14ac:dyDescent="0.25">
      <c r="A676">
        <v>672</v>
      </c>
      <c r="B676">
        <f t="shared" si="63"/>
        <v>672</v>
      </c>
      <c r="C676" s="5">
        <f t="shared" si="66"/>
        <v>201144.20538577496</v>
      </c>
      <c r="D676" s="5">
        <f t="shared" si="65"/>
        <v>1000</v>
      </c>
      <c r="E676" s="4">
        <f t="shared" si="64"/>
        <v>200144.20538577496</v>
      </c>
      <c r="F676" s="5">
        <f>IF(C676=0,0,IF(I675+G676&lt;=Summary!$C$20,'Loan Sch - With Offset'!I675+G676,Summary!$C$20))</f>
        <v>628.21560806781815</v>
      </c>
      <c r="G676" s="4">
        <f>IF(E676&lt;=0,0,E676*Summary!$B$7/Summary!$B$10)</f>
        <v>153.57218836331577</v>
      </c>
      <c r="H676" s="5">
        <f t="shared" si="67"/>
        <v>474.64341970450238</v>
      </c>
      <c r="I676" s="5">
        <f t="shared" si="68"/>
        <v>200669.56196607044</v>
      </c>
    </row>
    <row r="677" spans="1:9" x14ac:dyDescent="0.25">
      <c r="A677">
        <v>673</v>
      </c>
      <c r="B677">
        <f t="shared" si="63"/>
        <v>673</v>
      </c>
      <c r="C677" s="5">
        <f t="shared" si="66"/>
        <v>200669.56196607044</v>
      </c>
      <c r="D677" s="5">
        <f t="shared" si="65"/>
        <v>1000</v>
      </c>
      <c r="E677" s="4">
        <f t="shared" si="64"/>
        <v>199669.56196607044</v>
      </c>
      <c r="F677" s="5">
        <f>IF(C677=0,0,IF(I676+G677&lt;=Summary!$C$20,'Loan Sch - With Offset'!I676+G677,Summary!$C$20))</f>
        <v>628.21560806781815</v>
      </c>
      <c r="G677" s="4">
        <f>IF(E677&lt;=0,0,E677*Summary!$B$7/Summary!$B$10)</f>
        <v>153.20799081627325</v>
      </c>
      <c r="H677" s="5">
        <f t="shared" si="67"/>
        <v>475.0076172515449</v>
      </c>
      <c r="I677" s="5">
        <f t="shared" si="68"/>
        <v>200194.5543488189</v>
      </c>
    </row>
    <row r="678" spans="1:9" x14ac:dyDescent="0.25">
      <c r="A678">
        <v>674</v>
      </c>
      <c r="B678">
        <f t="shared" si="63"/>
        <v>674</v>
      </c>
      <c r="C678" s="5">
        <f t="shared" si="66"/>
        <v>200194.5543488189</v>
      </c>
      <c r="D678" s="5">
        <f t="shared" si="65"/>
        <v>1000</v>
      </c>
      <c r="E678" s="4">
        <f t="shared" si="64"/>
        <v>199194.5543488189</v>
      </c>
      <c r="F678" s="5">
        <f>IF(C678=0,0,IF(I677+G678&lt;=Summary!$C$20,'Loan Sch - With Offset'!I677+G678,Summary!$C$20))</f>
        <v>628.21560806781815</v>
      </c>
      <c r="G678" s="4">
        <f>IF(E678&lt;=0,0,E678*Summary!$B$7/Summary!$B$10)</f>
        <v>152.84351381765143</v>
      </c>
      <c r="H678" s="5">
        <f t="shared" si="67"/>
        <v>475.3720942501667</v>
      </c>
      <c r="I678" s="5">
        <f t="shared" si="68"/>
        <v>199719.18225456873</v>
      </c>
    </row>
    <row r="679" spans="1:9" x14ac:dyDescent="0.25">
      <c r="A679">
        <v>675</v>
      </c>
      <c r="B679">
        <f t="shared" si="63"/>
        <v>675</v>
      </c>
      <c r="C679" s="5">
        <f t="shared" si="66"/>
        <v>199719.18225456873</v>
      </c>
      <c r="D679" s="5">
        <f t="shared" si="65"/>
        <v>1000</v>
      </c>
      <c r="E679" s="4">
        <f t="shared" si="64"/>
        <v>198719.18225456873</v>
      </c>
      <c r="F679" s="5">
        <f>IF(C679=0,0,IF(I678+G679&lt;=Summary!$C$20,'Loan Sch - With Offset'!I678+G679,Summary!$C$20))</f>
        <v>628.21560806781815</v>
      </c>
      <c r="G679" s="4">
        <f>IF(E679&lt;=0,0,E679*Summary!$B$7/Summary!$B$10)</f>
        <v>152.47875715302484</v>
      </c>
      <c r="H679" s="5">
        <f t="shared" si="67"/>
        <v>475.73685091479331</v>
      </c>
      <c r="I679" s="5">
        <f t="shared" si="68"/>
        <v>199243.44540365392</v>
      </c>
    </row>
    <row r="680" spans="1:9" x14ac:dyDescent="0.25">
      <c r="A680">
        <v>676</v>
      </c>
      <c r="B680">
        <f t="shared" si="63"/>
        <v>676</v>
      </c>
      <c r="C680" s="5">
        <f t="shared" si="66"/>
        <v>199243.44540365392</v>
      </c>
      <c r="D680" s="5">
        <f t="shared" si="65"/>
        <v>1000</v>
      </c>
      <c r="E680" s="4">
        <f t="shared" si="64"/>
        <v>198243.44540365392</v>
      </c>
      <c r="F680" s="5">
        <f>IF(C680=0,0,IF(I679+G680&lt;=Summary!$C$20,'Loan Sch - With Offset'!I679+G680,Summary!$C$20))</f>
        <v>628.21560806781815</v>
      </c>
      <c r="G680" s="4">
        <f>IF(E680&lt;=0,0,E680*Summary!$B$7/Summary!$B$10)</f>
        <v>152.11372060780369</v>
      </c>
      <c r="H680" s="5">
        <f t="shared" si="67"/>
        <v>476.1018874600145</v>
      </c>
      <c r="I680" s="5">
        <f t="shared" si="68"/>
        <v>198767.34351619391</v>
      </c>
    </row>
    <row r="681" spans="1:9" x14ac:dyDescent="0.25">
      <c r="A681">
        <v>677</v>
      </c>
      <c r="B681">
        <f t="shared" si="63"/>
        <v>677</v>
      </c>
      <c r="C681" s="5">
        <f t="shared" si="66"/>
        <v>198767.34351619391</v>
      </c>
      <c r="D681" s="5">
        <f t="shared" si="65"/>
        <v>1000</v>
      </c>
      <c r="E681" s="4">
        <f t="shared" si="64"/>
        <v>197767.34351619391</v>
      </c>
      <c r="F681" s="5">
        <f>IF(C681=0,0,IF(I680+G681&lt;=Summary!$C$20,'Loan Sch - With Offset'!I680+G681,Summary!$C$20))</f>
        <v>628.21560806781815</v>
      </c>
      <c r="G681" s="4">
        <f>IF(E681&lt;=0,0,E681*Summary!$B$7/Summary!$B$10)</f>
        <v>151.7484039672334</v>
      </c>
      <c r="H681" s="5">
        <f t="shared" si="67"/>
        <v>476.46720410058475</v>
      </c>
      <c r="I681" s="5">
        <f t="shared" si="68"/>
        <v>198290.87631209331</v>
      </c>
    </row>
    <row r="682" spans="1:9" x14ac:dyDescent="0.25">
      <c r="A682">
        <v>678</v>
      </c>
      <c r="B682">
        <f t="shared" si="63"/>
        <v>678</v>
      </c>
      <c r="C682" s="5">
        <f t="shared" si="66"/>
        <v>198290.87631209331</v>
      </c>
      <c r="D682" s="5">
        <f t="shared" si="65"/>
        <v>1000</v>
      </c>
      <c r="E682" s="4">
        <f t="shared" si="64"/>
        <v>197290.87631209331</v>
      </c>
      <c r="F682" s="5">
        <f>IF(C682=0,0,IF(I681+G682&lt;=Summary!$C$20,'Loan Sch - With Offset'!I681+G682,Summary!$C$20))</f>
        <v>628.21560806781815</v>
      </c>
      <c r="G682" s="4">
        <f>IF(E682&lt;=0,0,E682*Summary!$B$7/Summary!$B$10)</f>
        <v>151.38280701639468</v>
      </c>
      <c r="H682" s="5">
        <f t="shared" si="67"/>
        <v>476.83280105142347</v>
      </c>
      <c r="I682" s="5">
        <f t="shared" si="68"/>
        <v>197814.04351104188</v>
      </c>
    </row>
    <row r="683" spans="1:9" x14ac:dyDescent="0.25">
      <c r="A683">
        <v>679</v>
      </c>
      <c r="B683">
        <f t="shared" si="63"/>
        <v>679</v>
      </c>
      <c r="C683" s="5">
        <f t="shared" si="66"/>
        <v>197814.04351104188</v>
      </c>
      <c r="D683" s="5">
        <f t="shared" si="65"/>
        <v>1000</v>
      </c>
      <c r="E683" s="4">
        <f t="shared" si="64"/>
        <v>196814.04351104188</v>
      </c>
      <c r="F683" s="5">
        <f>IF(C683=0,0,IF(I682+G683&lt;=Summary!$C$20,'Loan Sch - With Offset'!I682+G683,Summary!$C$20))</f>
        <v>628.21560806781815</v>
      </c>
      <c r="G683" s="4">
        <f>IF(E683&lt;=0,0,E683*Summary!$B$7/Summary!$B$10)</f>
        <v>151.01692954020328</v>
      </c>
      <c r="H683" s="5">
        <f t="shared" si="67"/>
        <v>477.1986785276149</v>
      </c>
      <c r="I683" s="5">
        <f t="shared" si="68"/>
        <v>197336.84483251427</v>
      </c>
    </row>
    <row r="684" spans="1:9" x14ac:dyDescent="0.25">
      <c r="A684">
        <v>680</v>
      </c>
      <c r="B684">
        <f t="shared" si="63"/>
        <v>680</v>
      </c>
      <c r="C684" s="5">
        <f t="shared" si="66"/>
        <v>197336.84483251427</v>
      </c>
      <c r="D684" s="5">
        <f t="shared" si="65"/>
        <v>1000</v>
      </c>
      <c r="E684" s="4">
        <f t="shared" si="64"/>
        <v>196336.84483251427</v>
      </c>
      <c r="F684" s="5">
        <f>IF(C684=0,0,IF(I683+G684&lt;=Summary!$C$20,'Loan Sch - With Offset'!I683+G684,Summary!$C$20))</f>
        <v>628.21560806781815</v>
      </c>
      <c r="G684" s="4">
        <f>IF(E684&lt;=0,0,E684*Summary!$B$7/Summary!$B$10)</f>
        <v>150.65077132340997</v>
      </c>
      <c r="H684" s="5">
        <f t="shared" si="67"/>
        <v>477.56483674440818</v>
      </c>
      <c r="I684" s="5">
        <f t="shared" si="68"/>
        <v>196859.27999576987</v>
      </c>
    </row>
    <row r="685" spans="1:9" x14ac:dyDescent="0.25">
      <c r="A685">
        <v>681</v>
      </c>
      <c r="B685">
        <f t="shared" si="63"/>
        <v>681</v>
      </c>
      <c r="C685" s="5">
        <f t="shared" si="66"/>
        <v>196859.27999576987</v>
      </c>
      <c r="D685" s="5">
        <f t="shared" si="65"/>
        <v>1000</v>
      </c>
      <c r="E685" s="4">
        <f t="shared" si="64"/>
        <v>195859.27999576987</v>
      </c>
      <c r="F685" s="5">
        <f>IF(C685=0,0,IF(I684+G685&lt;=Summary!$C$20,'Loan Sch - With Offset'!I684+G685,Summary!$C$20))</f>
        <v>628.21560806781815</v>
      </c>
      <c r="G685" s="4">
        <f>IF(E685&lt;=0,0,E685*Summary!$B$7/Summary!$B$10)</f>
        <v>150.28433215060033</v>
      </c>
      <c r="H685" s="5">
        <f t="shared" si="67"/>
        <v>477.93127591721782</v>
      </c>
      <c r="I685" s="5">
        <f t="shared" si="68"/>
        <v>196381.34871985266</v>
      </c>
    </row>
    <row r="686" spans="1:9" x14ac:dyDescent="0.25">
      <c r="A686">
        <v>682</v>
      </c>
      <c r="B686">
        <f t="shared" si="63"/>
        <v>682</v>
      </c>
      <c r="C686" s="5">
        <f t="shared" si="66"/>
        <v>196381.34871985266</v>
      </c>
      <c r="D686" s="5">
        <f t="shared" si="65"/>
        <v>1000</v>
      </c>
      <c r="E686" s="4">
        <f t="shared" si="64"/>
        <v>195381.34871985266</v>
      </c>
      <c r="F686" s="5">
        <f>IF(C686=0,0,IF(I685+G686&lt;=Summary!$C$20,'Loan Sch - With Offset'!I685+G686,Summary!$C$20))</f>
        <v>628.21560806781815</v>
      </c>
      <c r="G686" s="4">
        <f>IF(E686&lt;=0,0,E686*Summary!$B$7/Summary!$B$10)</f>
        <v>149.91761180619463</v>
      </c>
      <c r="H686" s="5">
        <f t="shared" si="67"/>
        <v>478.29799626162355</v>
      </c>
      <c r="I686" s="5">
        <f t="shared" si="68"/>
        <v>195903.05072359103</v>
      </c>
    </row>
    <row r="687" spans="1:9" x14ac:dyDescent="0.25">
      <c r="A687">
        <v>683</v>
      </c>
      <c r="B687">
        <f t="shared" si="63"/>
        <v>683</v>
      </c>
      <c r="C687" s="5">
        <f t="shared" si="66"/>
        <v>195903.05072359103</v>
      </c>
      <c r="D687" s="5">
        <f t="shared" si="65"/>
        <v>1000</v>
      </c>
      <c r="E687" s="4">
        <f t="shared" si="64"/>
        <v>194903.05072359103</v>
      </c>
      <c r="F687" s="5">
        <f>IF(C687=0,0,IF(I686+G687&lt;=Summary!$C$20,'Loan Sch - With Offset'!I686+G687,Summary!$C$20))</f>
        <v>628.21560806781815</v>
      </c>
      <c r="G687" s="4">
        <f>IF(E687&lt;=0,0,E687*Summary!$B$7/Summary!$B$10)</f>
        <v>149.55061007444772</v>
      </c>
      <c r="H687" s="5">
        <f t="shared" si="67"/>
        <v>478.66499799337043</v>
      </c>
      <c r="I687" s="5">
        <f t="shared" si="68"/>
        <v>195424.38572559768</v>
      </c>
    </row>
    <row r="688" spans="1:9" x14ac:dyDescent="0.25">
      <c r="A688">
        <v>684</v>
      </c>
      <c r="B688">
        <f t="shared" si="63"/>
        <v>684</v>
      </c>
      <c r="C688" s="5">
        <f t="shared" si="66"/>
        <v>195424.38572559768</v>
      </c>
      <c r="D688" s="5">
        <f t="shared" si="65"/>
        <v>1000</v>
      </c>
      <c r="E688" s="4">
        <f t="shared" si="64"/>
        <v>194424.38572559768</v>
      </c>
      <c r="F688" s="5">
        <f>IF(C688=0,0,IF(I687+G688&lt;=Summary!$C$20,'Loan Sch - With Offset'!I687+G688,Summary!$C$20))</f>
        <v>628.21560806781815</v>
      </c>
      <c r="G688" s="4">
        <f>IF(E688&lt;=0,0,E688*Summary!$B$7/Summary!$B$10)</f>
        <v>149.18332673944897</v>
      </c>
      <c r="H688" s="5">
        <f t="shared" si="67"/>
        <v>479.03228132836921</v>
      </c>
      <c r="I688" s="5">
        <f t="shared" si="68"/>
        <v>194945.35344426931</v>
      </c>
    </row>
    <row r="689" spans="1:9" x14ac:dyDescent="0.25">
      <c r="A689">
        <v>685</v>
      </c>
      <c r="B689">
        <f t="shared" si="63"/>
        <v>685</v>
      </c>
      <c r="C689" s="5">
        <f t="shared" si="66"/>
        <v>194945.35344426931</v>
      </c>
      <c r="D689" s="5">
        <f t="shared" si="65"/>
        <v>1000</v>
      </c>
      <c r="E689" s="4">
        <f t="shared" si="64"/>
        <v>193945.35344426931</v>
      </c>
      <c r="F689" s="5">
        <f>IF(C689=0,0,IF(I688+G689&lt;=Summary!$C$20,'Loan Sch - With Offset'!I688+G689,Summary!$C$20))</f>
        <v>628.21560806781815</v>
      </c>
      <c r="G689" s="4">
        <f>IF(E689&lt;=0,0,E689*Summary!$B$7/Summary!$B$10)</f>
        <v>148.815761585122</v>
      </c>
      <c r="H689" s="5">
        <f t="shared" si="67"/>
        <v>479.39984648269615</v>
      </c>
      <c r="I689" s="5">
        <f t="shared" si="68"/>
        <v>194465.9535977866</v>
      </c>
    </row>
    <row r="690" spans="1:9" x14ac:dyDescent="0.25">
      <c r="A690">
        <v>686</v>
      </c>
      <c r="B690">
        <f t="shared" si="63"/>
        <v>686</v>
      </c>
      <c r="C690" s="5">
        <f t="shared" si="66"/>
        <v>194465.9535977866</v>
      </c>
      <c r="D690" s="5">
        <f t="shared" si="65"/>
        <v>1000</v>
      </c>
      <c r="E690" s="4">
        <f t="shared" si="64"/>
        <v>193465.9535977866</v>
      </c>
      <c r="F690" s="5">
        <f>IF(C690=0,0,IF(I689+G690&lt;=Summary!$C$20,'Loan Sch - With Offset'!I689+G690,Summary!$C$20))</f>
        <v>628.21560806781815</v>
      </c>
      <c r="G690" s="4">
        <f>IF(E690&lt;=0,0,E690*Summary!$B$7/Summary!$B$10)</f>
        <v>148.4479143952247</v>
      </c>
      <c r="H690" s="5">
        <f t="shared" si="67"/>
        <v>479.76769367259345</v>
      </c>
      <c r="I690" s="5">
        <f t="shared" si="68"/>
        <v>193986.18590411401</v>
      </c>
    </row>
    <row r="691" spans="1:9" x14ac:dyDescent="0.25">
      <c r="A691">
        <v>687</v>
      </c>
      <c r="B691">
        <f t="shared" si="63"/>
        <v>687</v>
      </c>
      <c r="C691" s="5">
        <f t="shared" si="66"/>
        <v>193986.18590411401</v>
      </c>
      <c r="D691" s="5">
        <f t="shared" si="65"/>
        <v>1000</v>
      </c>
      <c r="E691" s="4">
        <f t="shared" si="64"/>
        <v>192986.18590411401</v>
      </c>
      <c r="F691" s="5">
        <f>IF(C691=0,0,IF(I690+G691&lt;=Summary!$C$20,'Loan Sch - With Offset'!I690+G691,Summary!$C$20))</f>
        <v>628.21560806781815</v>
      </c>
      <c r="G691" s="4">
        <f>IF(E691&lt;=0,0,E691*Summary!$B$7/Summary!$B$10)</f>
        <v>148.07978495334902</v>
      </c>
      <c r="H691" s="5">
        <f t="shared" si="67"/>
        <v>480.13582311446913</v>
      </c>
      <c r="I691" s="5">
        <f t="shared" si="68"/>
        <v>193506.05008099956</v>
      </c>
    </row>
    <row r="692" spans="1:9" x14ac:dyDescent="0.25">
      <c r="A692">
        <v>688</v>
      </c>
      <c r="B692">
        <f t="shared" si="63"/>
        <v>688</v>
      </c>
      <c r="C692" s="5">
        <f t="shared" si="66"/>
        <v>193506.05008099956</v>
      </c>
      <c r="D692" s="5">
        <f t="shared" si="65"/>
        <v>1000</v>
      </c>
      <c r="E692" s="4">
        <f t="shared" si="64"/>
        <v>192506.05008099956</v>
      </c>
      <c r="F692" s="5">
        <f>IF(C692=0,0,IF(I691+G692&lt;=Summary!$C$20,'Loan Sch - With Offset'!I691+G692,Summary!$C$20))</f>
        <v>628.21560806781815</v>
      </c>
      <c r="G692" s="4">
        <f>IF(E692&lt;=0,0,E692*Summary!$B$7/Summary!$B$10)</f>
        <v>147.7113730429208</v>
      </c>
      <c r="H692" s="5">
        <f t="shared" si="67"/>
        <v>480.50423502489735</v>
      </c>
      <c r="I692" s="5">
        <f t="shared" si="68"/>
        <v>193025.54584597467</v>
      </c>
    </row>
    <row r="693" spans="1:9" x14ac:dyDescent="0.25">
      <c r="A693">
        <v>689</v>
      </c>
      <c r="B693">
        <f t="shared" si="63"/>
        <v>689</v>
      </c>
      <c r="C693" s="5">
        <f t="shared" si="66"/>
        <v>193025.54584597467</v>
      </c>
      <c r="D693" s="5">
        <f t="shared" si="65"/>
        <v>1000</v>
      </c>
      <c r="E693" s="4">
        <f t="shared" si="64"/>
        <v>192025.54584597467</v>
      </c>
      <c r="F693" s="5">
        <f>IF(C693=0,0,IF(I692+G693&lt;=Summary!$C$20,'Loan Sch - With Offset'!I692+G693,Summary!$C$20))</f>
        <v>628.21560806781815</v>
      </c>
      <c r="G693" s="4">
        <f>IF(E693&lt;=0,0,E693*Summary!$B$7/Summary!$B$10)</f>
        <v>147.34267844719977</v>
      </c>
      <c r="H693" s="5">
        <f t="shared" si="67"/>
        <v>480.87292962061838</v>
      </c>
      <c r="I693" s="5">
        <f t="shared" si="68"/>
        <v>192544.67291635406</v>
      </c>
    </row>
    <row r="694" spans="1:9" x14ac:dyDescent="0.25">
      <c r="A694">
        <v>690</v>
      </c>
      <c r="B694">
        <f t="shared" si="63"/>
        <v>690</v>
      </c>
      <c r="C694" s="5">
        <f t="shared" si="66"/>
        <v>192544.67291635406</v>
      </c>
      <c r="D694" s="5">
        <f t="shared" si="65"/>
        <v>1000</v>
      </c>
      <c r="E694" s="4">
        <f t="shared" si="64"/>
        <v>191544.67291635406</v>
      </c>
      <c r="F694" s="5">
        <f>IF(C694=0,0,IF(I693+G694&lt;=Summary!$C$20,'Loan Sch - With Offset'!I693+G694,Summary!$C$20))</f>
        <v>628.21560806781815</v>
      </c>
      <c r="G694" s="4">
        <f>IF(E694&lt;=0,0,E694*Summary!$B$7/Summary!$B$10)</f>
        <v>146.97370094927936</v>
      </c>
      <c r="H694" s="5">
        <f t="shared" si="67"/>
        <v>481.24190711853879</v>
      </c>
      <c r="I694" s="5">
        <f t="shared" si="68"/>
        <v>192063.43100923553</v>
      </c>
    </row>
    <row r="695" spans="1:9" x14ac:dyDescent="0.25">
      <c r="A695">
        <v>691</v>
      </c>
      <c r="B695">
        <f t="shared" si="63"/>
        <v>691</v>
      </c>
      <c r="C695" s="5">
        <f t="shared" si="66"/>
        <v>192063.43100923553</v>
      </c>
      <c r="D695" s="5">
        <f t="shared" si="65"/>
        <v>1000</v>
      </c>
      <c r="E695" s="4">
        <f t="shared" si="64"/>
        <v>191063.43100923553</v>
      </c>
      <c r="F695" s="5">
        <f>IF(C695=0,0,IF(I694+G695&lt;=Summary!$C$20,'Loan Sch - With Offset'!I694+G695,Summary!$C$20))</f>
        <v>628.21560806781815</v>
      </c>
      <c r="G695" s="4">
        <f>IF(E695&lt;=0,0,E695*Summary!$B$7/Summary!$B$10)</f>
        <v>146.60444033208648</v>
      </c>
      <c r="H695" s="5">
        <f t="shared" si="67"/>
        <v>481.61116773573167</v>
      </c>
      <c r="I695" s="5">
        <f t="shared" si="68"/>
        <v>191581.81984149979</v>
      </c>
    </row>
    <row r="696" spans="1:9" x14ac:dyDescent="0.25">
      <c r="A696">
        <v>692</v>
      </c>
      <c r="B696">
        <f t="shared" si="63"/>
        <v>692</v>
      </c>
      <c r="C696" s="5">
        <f t="shared" si="66"/>
        <v>191581.81984149979</v>
      </c>
      <c r="D696" s="5">
        <f t="shared" si="65"/>
        <v>1000</v>
      </c>
      <c r="E696" s="4">
        <f t="shared" si="64"/>
        <v>190581.81984149979</v>
      </c>
      <c r="F696" s="5">
        <f>IF(C696=0,0,IF(I695+G696&lt;=Summary!$C$20,'Loan Sch - With Offset'!I695+G696,Summary!$C$20))</f>
        <v>628.21560806781815</v>
      </c>
      <c r="G696" s="4">
        <f>IF(E696&lt;=0,0,E696*Summary!$B$7/Summary!$B$10)</f>
        <v>146.23489637838156</v>
      </c>
      <c r="H696" s="5">
        <f t="shared" si="67"/>
        <v>481.98071168943659</v>
      </c>
      <c r="I696" s="5">
        <f t="shared" si="68"/>
        <v>191099.83912981037</v>
      </c>
    </row>
    <row r="697" spans="1:9" x14ac:dyDescent="0.25">
      <c r="A697">
        <v>693</v>
      </c>
      <c r="B697">
        <f t="shared" si="63"/>
        <v>693</v>
      </c>
      <c r="C697" s="5">
        <f t="shared" si="66"/>
        <v>191099.83912981037</v>
      </c>
      <c r="D697" s="5">
        <f t="shared" si="65"/>
        <v>1000</v>
      </c>
      <c r="E697" s="4">
        <f t="shared" si="64"/>
        <v>190099.83912981037</v>
      </c>
      <c r="F697" s="5">
        <f>IF(C697=0,0,IF(I696+G697&lt;=Summary!$C$20,'Loan Sch - With Offset'!I696+G697,Summary!$C$20))</f>
        <v>628.21560806781815</v>
      </c>
      <c r="G697" s="4">
        <f>IF(E697&lt;=0,0,E697*Summary!$B$7/Summary!$B$10)</f>
        <v>145.86506887075834</v>
      </c>
      <c r="H697" s="5">
        <f t="shared" si="67"/>
        <v>482.35053919705979</v>
      </c>
      <c r="I697" s="5">
        <f t="shared" si="68"/>
        <v>190617.4885906133</v>
      </c>
    </row>
    <row r="698" spans="1:9" x14ac:dyDescent="0.25">
      <c r="A698">
        <v>694</v>
      </c>
      <c r="B698">
        <f t="shared" si="63"/>
        <v>694</v>
      </c>
      <c r="C698" s="5">
        <f t="shared" si="66"/>
        <v>190617.4885906133</v>
      </c>
      <c r="D698" s="5">
        <f t="shared" si="65"/>
        <v>1000</v>
      </c>
      <c r="E698" s="4">
        <f t="shared" si="64"/>
        <v>189617.4885906133</v>
      </c>
      <c r="F698" s="5">
        <f>IF(C698=0,0,IF(I697+G698&lt;=Summary!$C$20,'Loan Sch - With Offset'!I697+G698,Summary!$C$20))</f>
        <v>628.21560806781815</v>
      </c>
      <c r="G698" s="4">
        <f>IF(E698&lt;=0,0,E698*Summary!$B$7/Summary!$B$10)</f>
        <v>145.49495759164367</v>
      </c>
      <c r="H698" s="5">
        <f t="shared" si="67"/>
        <v>482.72065047617446</v>
      </c>
      <c r="I698" s="5">
        <f t="shared" si="68"/>
        <v>190134.76794013713</v>
      </c>
    </row>
    <row r="699" spans="1:9" x14ac:dyDescent="0.25">
      <c r="A699">
        <v>695</v>
      </c>
      <c r="B699">
        <f t="shared" si="63"/>
        <v>695</v>
      </c>
      <c r="C699" s="5">
        <f t="shared" si="66"/>
        <v>190134.76794013713</v>
      </c>
      <c r="D699" s="5">
        <f t="shared" si="65"/>
        <v>1000</v>
      </c>
      <c r="E699" s="4">
        <f t="shared" si="64"/>
        <v>189134.76794013713</v>
      </c>
      <c r="F699" s="5">
        <f>IF(C699=0,0,IF(I698+G699&lt;=Summary!$C$20,'Loan Sch - With Offset'!I698+G699,Summary!$C$20))</f>
        <v>628.21560806781815</v>
      </c>
      <c r="G699" s="4">
        <f>IF(E699&lt;=0,0,E699*Summary!$B$7/Summary!$B$10)</f>
        <v>145.12456232329754</v>
      </c>
      <c r="H699" s="5">
        <f t="shared" si="67"/>
        <v>483.09104574452061</v>
      </c>
      <c r="I699" s="5">
        <f t="shared" si="68"/>
        <v>189651.67689439261</v>
      </c>
    </row>
    <row r="700" spans="1:9" x14ac:dyDescent="0.25">
      <c r="A700">
        <v>696</v>
      </c>
      <c r="B700">
        <f t="shared" si="63"/>
        <v>696</v>
      </c>
      <c r="C700" s="5">
        <f t="shared" si="66"/>
        <v>189651.67689439261</v>
      </c>
      <c r="D700" s="5">
        <f t="shared" si="65"/>
        <v>1000</v>
      </c>
      <c r="E700" s="4">
        <f t="shared" si="64"/>
        <v>188651.67689439261</v>
      </c>
      <c r="F700" s="5">
        <f>IF(C700=0,0,IF(I699+G700&lt;=Summary!$C$20,'Loan Sch - With Offset'!I699+G700,Summary!$C$20))</f>
        <v>628.21560806781815</v>
      </c>
      <c r="G700" s="4">
        <f>IF(E700&lt;=0,0,E700*Summary!$B$7/Summary!$B$10)</f>
        <v>144.75388284781278</v>
      </c>
      <c r="H700" s="5">
        <f t="shared" si="67"/>
        <v>483.46172522000541</v>
      </c>
      <c r="I700" s="5">
        <f t="shared" si="68"/>
        <v>189168.21516917262</v>
      </c>
    </row>
    <row r="701" spans="1:9" x14ac:dyDescent="0.25">
      <c r="A701">
        <v>697</v>
      </c>
      <c r="B701">
        <f t="shared" si="63"/>
        <v>697</v>
      </c>
      <c r="C701" s="5">
        <f t="shared" si="66"/>
        <v>189168.21516917262</v>
      </c>
      <c r="D701" s="5">
        <f t="shared" si="65"/>
        <v>1000</v>
      </c>
      <c r="E701" s="4">
        <f t="shared" si="64"/>
        <v>188168.21516917262</v>
      </c>
      <c r="F701" s="5">
        <f>IF(C701=0,0,IF(I700+G701&lt;=Summary!$C$20,'Loan Sch - With Offset'!I700+G701,Summary!$C$20))</f>
        <v>628.21560806781815</v>
      </c>
      <c r="G701" s="4">
        <f>IF(E701&lt;=0,0,E701*Summary!$B$7/Summary!$B$10)</f>
        <v>144.38291894711512</v>
      </c>
      <c r="H701" s="5">
        <f t="shared" si="67"/>
        <v>483.83268912070304</v>
      </c>
      <c r="I701" s="5">
        <f t="shared" si="68"/>
        <v>188684.38248005192</v>
      </c>
    </row>
    <row r="702" spans="1:9" x14ac:dyDescent="0.25">
      <c r="A702">
        <v>698</v>
      </c>
      <c r="B702">
        <f t="shared" si="63"/>
        <v>698</v>
      </c>
      <c r="C702" s="5">
        <f t="shared" si="66"/>
        <v>188684.38248005192</v>
      </c>
      <c r="D702" s="5">
        <f t="shared" si="65"/>
        <v>1000</v>
      </c>
      <c r="E702" s="4">
        <f t="shared" si="64"/>
        <v>187684.38248005192</v>
      </c>
      <c r="F702" s="5">
        <f>IF(C702=0,0,IF(I701+G702&lt;=Summary!$C$20,'Loan Sch - With Offset'!I701+G702,Summary!$C$20))</f>
        <v>628.21560806781815</v>
      </c>
      <c r="G702" s="4">
        <f>IF(E702&lt;=0,0,E702*Summary!$B$7/Summary!$B$10)</f>
        <v>144.01167040296292</v>
      </c>
      <c r="H702" s="5">
        <f t="shared" si="67"/>
        <v>484.20393766485523</v>
      </c>
      <c r="I702" s="5">
        <f t="shared" si="68"/>
        <v>188200.17854238706</v>
      </c>
    </row>
    <row r="703" spans="1:9" x14ac:dyDescent="0.25">
      <c r="A703">
        <v>699</v>
      </c>
      <c r="B703">
        <f t="shared" si="63"/>
        <v>699</v>
      </c>
      <c r="C703" s="5">
        <f t="shared" si="66"/>
        <v>188200.17854238706</v>
      </c>
      <c r="D703" s="5">
        <f t="shared" si="65"/>
        <v>1000</v>
      </c>
      <c r="E703" s="4">
        <f t="shared" si="64"/>
        <v>187200.17854238706</v>
      </c>
      <c r="F703" s="5">
        <f>IF(C703=0,0,IF(I702+G703&lt;=Summary!$C$20,'Loan Sch - With Offset'!I702+G703,Summary!$C$20))</f>
        <v>628.21560806781815</v>
      </c>
      <c r="G703" s="4">
        <f>IF(E703&lt;=0,0,E703*Summary!$B$7/Summary!$B$10)</f>
        <v>143.64013699694698</v>
      </c>
      <c r="H703" s="5">
        <f t="shared" si="67"/>
        <v>484.57547107087117</v>
      </c>
      <c r="I703" s="5">
        <f t="shared" si="68"/>
        <v>187715.6030713162</v>
      </c>
    </row>
    <row r="704" spans="1:9" x14ac:dyDescent="0.25">
      <c r="A704">
        <v>700</v>
      </c>
      <c r="B704">
        <f t="shared" si="63"/>
        <v>700</v>
      </c>
      <c r="C704" s="5">
        <f t="shared" si="66"/>
        <v>187715.6030713162</v>
      </c>
      <c r="D704" s="5">
        <f t="shared" si="65"/>
        <v>1000</v>
      </c>
      <c r="E704" s="4">
        <f t="shared" si="64"/>
        <v>186715.6030713162</v>
      </c>
      <c r="F704" s="5">
        <f>IF(C704=0,0,IF(I703+G704&lt;=Summary!$C$20,'Loan Sch - With Offset'!I703+G704,Summary!$C$20))</f>
        <v>628.21560806781815</v>
      </c>
      <c r="G704" s="4">
        <f>IF(E704&lt;=0,0,E704*Summary!$B$7/Summary!$B$10)</f>
        <v>143.2683185104907</v>
      </c>
      <c r="H704" s="5">
        <f t="shared" si="67"/>
        <v>484.94728955732745</v>
      </c>
      <c r="I704" s="5">
        <f t="shared" si="68"/>
        <v>187230.65578175886</v>
      </c>
    </row>
    <row r="705" spans="1:9" x14ac:dyDescent="0.25">
      <c r="A705">
        <v>701</v>
      </c>
      <c r="B705">
        <f t="shared" si="63"/>
        <v>701</v>
      </c>
      <c r="C705" s="5">
        <f t="shared" si="66"/>
        <v>187230.65578175886</v>
      </c>
      <c r="D705" s="5">
        <f t="shared" si="65"/>
        <v>1000</v>
      </c>
      <c r="E705" s="4">
        <f t="shared" si="64"/>
        <v>186230.65578175886</v>
      </c>
      <c r="F705" s="5">
        <f>IF(C705=0,0,IF(I704+G705&lt;=Summary!$C$20,'Loan Sch - With Offset'!I704+G705,Summary!$C$20))</f>
        <v>628.21560806781815</v>
      </c>
      <c r="G705" s="4">
        <f>IF(E705&lt;=0,0,E705*Summary!$B$7/Summary!$B$10)</f>
        <v>142.89621472484959</v>
      </c>
      <c r="H705" s="5">
        <f t="shared" si="67"/>
        <v>485.31939334296857</v>
      </c>
      <c r="I705" s="5">
        <f t="shared" si="68"/>
        <v>186745.33638841589</v>
      </c>
    </row>
    <row r="706" spans="1:9" x14ac:dyDescent="0.25">
      <c r="A706">
        <v>702</v>
      </c>
      <c r="B706">
        <f t="shared" si="63"/>
        <v>702</v>
      </c>
      <c r="C706" s="5">
        <f t="shared" si="66"/>
        <v>186745.33638841589</v>
      </c>
      <c r="D706" s="5">
        <f t="shared" si="65"/>
        <v>1000</v>
      </c>
      <c r="E706" s="4">
        <f t="shared" si="64"/>
        <v>185745.33638841589</v>
      </c>
      <c r="F706" s="5">
        <f>IF(C706=0,0,IF(I705+G706&lt;=Summary!$C$20,'Loan Sch - With Offset'!I705+G706,Summary!$C$20))</f>
        <v>628.21560806781815</v>
      </c>
      <c r="G706" s="4">
        <f>IF(E706&lt;=0,0,E706*Summary!$B$7/Summary!$B$10)</f>
        <v>142.52382542111141</v>
      </c>
      <c r="H706" s="5">
        <f t="shared" si="67"/>
        <v>485.69178264670677</v>
      </c>
      <c r="I706" s="5">
        <f t="shared" si="68"/>
        <v>186259.64460576919</v>
      </c>
    </row>
    <row r="707" spans="1:9" x14ac:dyDescent="0.25">
      <c r="A707">
        <v>703</v>
      </c>
      <c r="B707">
        <f t="shared" si="63"/>
        <v>703</v>
      </c>
      <c r="C707" s="5">
        <f t="shared" si="66"/>
        <v>186259.64460576919</v>
      </c>
      <c r="D707" s="5">
        <f t="shared" si="65"/>
        <v>1000</v>
      </c>
      <c r="E707" s="4">
        <f t="shared" si="64"/>
        <v>185259.64460576919</v>
      </c>
      <c r="F707" s="5">
        <f>IF(C707=0,0,IF(I706+G707&lt;=Summary!$C$20,'Loan Sch - With Offset'!I706+G707,Summary!$C$20))</f>
        <v>628.21560806781815</v>
      </c>
      <c r="G707" s="4">
        <f>IF(E707&lt;=0,0,E707*Summary!$B$7/Summary!$B$10)</f>
        <v>142.15115038019596</v>
      </c>
      <c r="H707" s="5">
        <f t="shared" si="67"/>
        <v>486.06445768762217</v>
      </c>
      <c r="I707" s="5">
        <f t="shared" si="68"/>
        <v>185773.58014808156</v>
      </c>
    </row>
    <row r="708" spans="1:9" x14ac:dyDescent="0.25">
      <c r="A708">
        <v>704</v>
      </c>
      <c r="B708">
        <f t="shared" si="63"/>
        <v>704</v>
      </c>
      <c r="C708" s="5">
        <f t="shared" si="66"/>
        <v>185773.58014808156</v>
      </c>
      <c r="D708" s="5">
        <f t="shared" si="65"/>
        <v>1000</v>
      </c>
      <c r="E708" s="4">
        <f t="shared" si="64"/>
        <v>184773.58014808156</v>
      </c>
      <c r="F708" s="5">
        <f>IF(C708=0,0,IF(I707+G708&lt;=Summary!$C$20,'Loan Sch - With Offset'!I707+G708,Summary!$C$20))</f>
        <v>628.21560806781815</v>
      </c>
      <c r="G708" s="4">
        <f>IF(E708&lt;=0,0,E708*Summary!$B$7/Summary!$B$10)</f>
        <v>141.77818938285489</v>
      </c>
      <c r="H708" s="5">
        <f t="shared" si="67"/>
        <v>486.43741868496329</v>
      </c>
      <c r="I708" s="5">
        <f t="shared" si="68"/>
        <v>185287.14272939658</v>
      </c>
    </row>
    <row r="709" spans="1:9" x14ac:dyDescent="0.25">
      <c r="A709">
        <v>705</v>
      </c>
      <c r="B709">
        <f t="shared" si="63"/>
        <v>705</v>
      </c>
      <c r="C709" s="5">
        <f t="shared" si="66"/>
        <v>185287.14272939658</v>
      </c>
      <c r="D709" s="5">
        <f t="shared" si="65"/>
        <v>1000</v>
      </c>
      <c r="E709" s="4">
        <f t="shared" si="64"/>
        <v>184287.14272939658</v>
      </c>
      <c r="F709" s="5">
        <f>IF(C709=0,0,IF(I708+G709&lt;=Summary!$C$20,'Loan Sch - With Offset'!I708+G709,Summary!$C$20))</f>
        <v>628.21560806781815</v>
      </c>
      <c r="G709" s="4">
        <f>IF(E709&lt;=0,0,E709*Summary!$B$7/Summary!$B$10)</f>
        <v>141.40494220967159</v>
      </c>
      <c r="H709" s="5">
        <f t="shared" si="67"/>
        <v>486.81066585814654</v>
      </c>
      <c r="I709" s="5">
        <f t="shared" si="68"/>
        <v>184800.33206353843</v>
      </c>
    </row>
    <row r="710" spans="1:9" x14ac:dyDescent="0.25">
      <c r="A710">
        <v>706</v>
      </c>
      <c r="B710">
        <f t="shared" ref="B710:B773" si="69">IF(C710=0,0,A710)</f>
        <v>706</v>
      </c>
      <c r="C710" s="5">
        <f t="shared" si="66"/>
        <v>184800.33206353843</v>
      </c>
      <c r="D710" s="5">
        <f t="shared" si="65"/>
        <v>1000</v>
      </c>
      <c r="E710" s="4">
        <f t="shared" ref="E710:E773" si="70">C710-D710</f>
        <v>183800.33206353843</v>
      </c>
      <c r="F710" s="5">
        <f>IF(C710=0,0,IF(I709+G710&lt;=Summary!$C$20,'Loan Sch - With Offset'!I709+G710,Summary!$C$20))</f>
        <v>628.21560806781815</v>
      </c>
      <c r="G710" s="4">
        <f>IF(E710&lt;=0,0,E710*Summary!$B$7/Summary!$B$10)</f>
        <v>141.0314086410612</v>
      </c>
      <c r="H710" s="5">
        <f t="shared" si="67"/>
        <v>487.18419942675695</v>
      </c>
      <c r="I710" s="5">
        <f t="shared" si="68"/>
        <v>184313.14786411167</v>
      </c>
    </row>
    <row r="711" spans="1:9" x14ac:dyDescent="0.25">
      <c r="A711">
        <v>707</v>
      </c>
      <c r="B711">
        <f t="shared" si="69"/>
        <v>707</v>
      </c>
      <c r="C711" s="5">
        <f t="shared" si="66"/>
        <v>184313.14786411167</v>
      </c>
      <c r="D711" s="5">
        <f t="shared" ref="D711:D774" si="71">IF(C711=0,0,D710)</f>
        <v>1000</v>
      </c>
      <c r="E711" s="4">
        <f t="shared" si="70"/>
        <v>183313.14786411167</v>
      </c>
      <c r="F711" s="5">
        <f>IF(C711=0,0,IF(I710+G711&lt;=Summary!$C$20,'Loan Sch - With Offset'!I710+G711,Summary!$C$20))</f>
        <v>628.21560806781815</v>
      </c>
      <c r="G711" s="4">
        <f>IF(E711&lt;=0,0,E711*Summary!$B$7/Summary!$B$10)</f>
        <v>140.65758845727029</v>
      </c>
      <c r="H711" s="5">
        <f t="shared" si="67"/>
        <v>487.55801961054783</v>
      </c>
      <c r="I711" s="5">
        <f t="shared" si="68"/>
        <v>183825.58984450111</v>
      </c>
    </row>
    <row r="712" spans="1:9" x14ac:dyDescent="0.25">
      <c r="A712">
        <v>708</v>
      </c>
      <c r="B712">
        <f t="shared" si="69"/>
        <v>708</v>
      </c>
      <c r="C712" s="5">
        <f t="shared" ref="C712:C775" si="72">I711</f>
        <v>183825.58984450111</v>
      </c>
      <c r="D712" s="5">
        <f t="shared" si="71"/>
        <v>1000</v>
      </c>
      <c r="E712" s="4">
        <f t="shared" si="70"/>
        <v>182825.58984450111</v>
      </c>
      <c r="F712" s="5">
        <f>IF(C712=0,0,IF(I711+G712&lt;=Summary!$C$20,'Loan Sch - With Offset'!I711+G712,Summary!$C$20))</f>
        <v>628.21560806781815</v>
      </c>
      <c r="G712" s="4">
        <f>IF(E712&lt;=0,0,E712*Summary!$B$7/Summary!$B$10)</f>
        <v>140.28348143837681</v>
      </c>
      <c r="H712" s="5">
        <f t="shared" ref="H712:H775" si="73">F712-G712</f>
        <v>487.93212662944131</v>
      </c>
      <c r="I712" s="5">
        <f t="shared" ref="I712:I775" si="74">IF(ROUND(C712-H712,0)=0,0,C712-H712)</f>
        <v>183337.65771787168</v>
      </c>
    </row>
    <row r="713" spans="1:9" x14ac:dyDescent="0.25">
      <c r="A713">
        <v>709</v>
      </c>
      <c r="B713">
        <f t="shared" si="69"/>
        <v>709</v>
      </c>
      <c r="C713" s="5">
        <f t="shared" si="72"/>
        <v>183337.65771787168</v>
      </c>
      <c r="D713" s="5">
        <f t="shared" si="71"/>
        <v>1000</v>
      </c>
      <c r="E713" s="4">
        <f t="shared" si="70"/>
        <v>182337.65771787168</v>
      </c>
      <c r="F713" s="5">
        <f>IF(C713=0,0,IF(I712+G713&lt;=Summary!$C$20,'Loan Sch - With Offset'!I712+G713,Summary!$C$20))</f>
        <v>628.21560806781815</v>
      </c>
      <c r="G713" s="4">
        <f>IF(E713&lt;=0,0,E713*Summary!$B$7/Summary!$B$10)</f>
        <v>139.90908736429</v>
      </c>
      <c r="H713" s="5">
        <f t="shared" si="73"/>
        <v>488.30652070352812</v>
      </c>
      <c r="I713" s="5">
        <f t="shared" si="74"/>
        <v>182849.35119716814</v>
      </c>
    </row>
    <row r="714" spans="1:9" x14ac:dyDescent="0.25">
      <c r="A714">
        <v>710</v>
      </c>
      <c r="B714">
        <f t="shared" si="69"/>
        <v>710</v>
      </c>
      <c r="C714" s="5">
        <f t="shared" si="72"/>
        <v>182849.35119716814</v>
      </c>
      <c r="D714" s="5">
        <f t="shared" si="71"/>
        <v>1000</v>
      </c>
      <c r="E714" s="4">
        <f t="shared" si="70"/>
        <v>181849.35119716814</v>
      </c>
      <c r="F714" s="5">
        <f>IF(C714=0,0,IF(I713+G714&lt;=Summary!$C$20,'Loan Sch - With Offset'!I713+G714,Summary!$C$20))</f>
        <v>628.21560806781815</v>
      </c>
      <c r="G714" s="4">
        <f>IF(E714&lt;=0,0,E714*Summary!$B$7/Summary!$B$10)</f>
        <v>139.53440601475015</v>
      </c>
      <c r="H714" s="5">
        <f t="shared" si="73"/>
        <v>488.68120205306798</v>
      </c>
      <c r="I714" s="5">
        <f t="shared" si="74"/>
        <v>182360.66999511508</v>
      </c>
    </row>
    <row r="715" spans="1:9" x14ac:dyDescent="0.25">
      <c r="A715">
        <v>711</v>
      </c>
      <c r="B715">
        <f t="shared" si="69"/>
        <v>711</v>
      </c>
      <c r="C715" s="5">
        <f t="shared" si="72"/>
        <v>182360.66999511508</v>
      </c>
      <c r="D715" s="5">
        <f t="shared" si="71"/>
        <v>1000</v>
      </c>
      <c r="E715" s="4">
        <f t="shared" si="70"/>
        <v>181360.66999511508</v>
      </c>
      <c r="F715" s="5">
        <f>IF(C715=0,0,IF(I714+G715&lt;=Summary!$C$20,'Loan Sch - With Offset'!I714+G715,Summary!$C$20))</f>
        <v>628.21560806781815</v>
      </c>
      <c r="G715" s="4">
        <f>IF(E715&lt;=0,0,E715*Summary!$B$7/Summary!$B$10)</f>
        <v>139.15943716932867</v>
      </c>
      <c r="H715" s="5">
        <f t="shared" si="73"/>
        <v>489.05617089848948</v>
      </c>
      <c r="I715" s="5">
        <f t="shared" si="74"/>
        <v>181871.61382421659</v>
      </c>
    </row>
    <row r="716" spans="1:9" x14ac:dyDescent="0.25">
      <c r="A716">
        <v>712</v>
      </c>
      <c r="B716">
        <f t="shared" si="69"/>
        <v>712</v>
      </c>
      <c r="C716" s="5">
        <f t="shared" si="72"/>
        <v>181871.61382421659</v>
      </c>
      <c r="D716" s="5">
        <f t="shared" si="71"/>
        <v>1000</v>
      </c>
      <c r="E716" s="4">
        <f t="shared" si="70"/>
        <v>180871.61382421659</v>
      </c>
      <c r="F716" s="5">
        <f>IF(C716=0,0,IF(I715+G716&lt;=Summary!$C$20,'Loan Sch - With Offset'!I715+G716,Summary!$C$20))</f>
        <v>628.21560806781815</v>
      </c>
      <c r="G716" s="4">
        <f>IF(E716&lt;=0,0,E716*Summary!$B$7/Summary!$B$10)</f>
        <v>138.78418060742771</v>
      </c>
      <c r="H716" s="5">
        <f t="shared" si="73"/>
        <v>489.43142746039041</v>
      </c>
      <c r="I716" s="5">
        <f t="shared" si="74"/>
        <v>181382.18239675619</v>
      </c>
    </row>
    <row r="717" spans="1:9" x14ac:dyDescent="0.25">
      <c r="A717">
        <v>713</v>
      </c>
      <c r="B717">
        <f t="shared" si="69"/>
        <v>713</v>
      </c>
      <c r="C717" s="5">
        <f t="shared" si="72"/>
        <v>181382.18239675619</v>
      </c>
      <c r="D717" s="5">
        <f t="shared" si="71"/>
        <v>1000</v>
      </c>
      <c r="E717" s="4">
        <f t="shared" si="70"/>
        <v>180382.18239675619</v>
      </c>
      <c r="F717" s="5">
        <f>IF(C717=0,0,IF(I716+G717&lt;=Summary!$C$20,'Loan Sch - With Offset'!I716+G717,Summary!$C$20))</f>
        <v>628.21560806781815</v>
      </c>
      <c r="G717" s="4">
        <f>IF(E717&lt;=0,0,E717*Summary!$B$7/Summary!$B$10)</f>
        <v>138.40863610828023</v>
      </c>
      <c r="H717" s="5">
        <f t="shared" si="73"/>
        <v>489.80697195953792</v>
      </c>
      <c r="I717" s="5">
        <f t="shared" si="74"/>
        <v>180892.37542479666</v>
      </c>
    </row>
    <row r="718" spans="1:9" x14ac:dyDescent="0.25">
      <c r="A718">
        <v>714</v>
      </c>
      <c r="B718">
        <f t="shared" si="69"/>
        <v>714</v>
      </c>
      <c r="C718" s="5">
        <f t="shared" si="72"/>
        <v>180892.37542479666</v>
      </c>
      <c r="D718" s="5">
        <f t="shared" si="71"/>
        <v>1000</v>
      </c>
      <c r="E718" s="4">
        <f t="shared" si="70"/>
        <v>179892.37542479666</v>
      </c>
      <c r="F718" s="5">
        <f>IF(C718=0,0,IF(I717+G718&lt;=Summary!$C$20,'Loan Sch - With Offset'!I717+G718,Summary!$C$20))</f>
        <v>628.21560806781815</v>
      </c>
      <c r="G718" s="4">
        <f>IF(E718&lt;=0,0,E718*Summary!$B$7/Summary!$B$10)</f>
        <v>138.03280345094976</v>
      </c>
      <c r="H718" s="5">
        <f t="shared" si="73"/>
        <v>490.1828046168684</v>
      </c>
      <c r="I718" s="5">
        <f t="shared" si="74"/>
        <v>180402.19262017979</v>
      </c>
    </row>
    <row r="719" spans="1:9" x14ac:dyDescent="0.25">
      <c r="A719">
        <v>715</v>
      </c>
      <c r="B719">
        <f t="shared" si="69"/>
        <v>715</v>
      </c>
      <c r="C719" s="5">
        <f t="shared" si="72"/>
        <v>180402.19262017979</v>
      </c>
      <c r="D719" s="5">
        <f t="shared" si="71"/>
        <v>1000</v>
      </c>
      <c r="E719" s="4">
        <f t="shared" si="70"/>
        <v>179402.19262017979</v>
      </c>
      <c r="F719" s="5">
        <f>IF(C719=0,0,IF(I718+G719&lt;=Summary!$C$20,'Loan Sch - With Offset'!I718+G719,Summary!$C$20))</f>
        <v>628.21560806781815</v>
      </c>
      <c r="G719" s="4">
        <f>IF(E719&lt;=0,0,E719*Summary!$B$7/Summary!$B$10)</f>
        <v>137.65668241433025</v>
      </c>
      <c r="H719" s="5">
        <f t="shared" si="73"/>
        <v>490.5589256534879</v>
      </c>
      <c r="I719" s="5">
        <f t="shared" si="74"/>
        <v>179911.6336945263</v>
      </c>
    </row>
    <row r="720" spans="1:9" x14ac:dyDescent="0.25">
      <c r="A720">
        <v>716</v>
      </c>
      <c r="B720">
        <f t="shared" si="69"/>
        <v>716</v>
      </c>
      <c r="C720" s="5">
        <f t="shared" si="72"/>
        <v>179911.6336945263</v>
      </c>
      <c r="D720" s="5">
        <f t="shared" si="71"/>
        <v>1000</v>
      </c>
      <c r="E720" s="4">
        <f t="shared" si="70"/>
        <v>178911.6336945263</v>
      </c>
      <c r="F720" s="5">
        <f>IF(C720=0,0,IF(I719+G720&lt;=Summary!$C$20,'Loan Sch - With Offset'!I719+G720,Summary!$C$20))</f>
        <v>628.21560806781815</v>
      </c>
      <c r="G720" s="4">
        <f>IF(E720&lt;=0,0,E720*Summary!$B$7/Summary!$B$10)</f>
        <v>137.28027277714614</v>
      </c>
      <c r="H720" s="5">
        <f t="shared" si="73"/>
        <v>490.93533529067201</v>
      </c>
      <c r="I720" s="5">
        <f t="shared" si="74"/>
        <v>179420.69835923563</v>
      </c>
    </row>
    <row r="721" spans="1:9" x14ac:dyDescent="0.25">
      <c r="A721">
        <v>717</v>
      </c>
      <c r="B721">
        <f t="shared" si="69"/>
        <v>717</v>
      </c>
      <c r="C721" s="5">
        <f t="shared" si="72"/>
        <v>179420.69835923563</v>
      </c>
      <c r="D721" s="5">
        <f t="shared" si="71"/>
        <v>1000</v>
      </c>
      <c r="E721" s="4">
        <f t="shared" si="70"/>
        <v>178420.69835923563</v>
      </c>
      <c r="F721" s="5">
        <f>IF(C721=0,0,IF(I720+G721&lt;=Summary!$C$20,'Loan Sch - With Offset'!I720+G721,Summary!$C$20))</f>
        <v>628.21560806781815</v>
      </c>
      <c r="G721" s="4">
        <f>IF(E721&lt;=0,0,E721*Summary!$B$7/Summary!$B$10)</f>
        <v>136.90357431795195</v>
      </c>
      <c r="H721" s="5">
        <f t="shared" si="73"/>
        <v>491.3120337498662</v>
      </c>
      <c r="I721" s="5">
        <f t="shared" si="74"/>
        <v>178929.38632548577</v>
      </c>
    </row>
    <row r="722" spans="1:9" x14ac:dyDescent="0.25">
      <c r="A722">
        <v>718</v>
      </c>
      <c r="B722">
        <f t="shared" si="69"/>
        <v>718</v>
      </c>
      <c r="C722" s="5">
        <f t="shared" si="72"/>
        <v>178929.38632548577</v>
      </c>
      <c r="D722" s="5">
        <f t="shared" si="71"/>
        <v>1000</v>
      </c>
      <c r="E722" s="4">
        <f t="shared" si="70"/>
        <v>177929.38632548577</v>
      </c>
      <c r="F722" s="5">
        <f>IF(C722=0,0,IF(I721+G722&lt;=Summary!$C$20,'Loan Sch - With Offset'!I721+G722,Summary!$C$20))</f>
        <v>628.21560806781815</v>
      </c>
      <c r="G722" s="4">
        <f>IF(E722&lt;=0,0,E722*Summary!$B$7/Summary!$B$10)</f>
        <v>136.52658681513233</v>
      </c>
      <c r="H722" s="5">
        <f t="shared" si="73"/>
        <v>491.68902125268585</v>
      </c>
      <c r="I722" s="5">
        <f t="shared" si="74"/>
        <v>178437.69730423309</v>
      </c>
    </row>
    <row r="723" spans="1:9" x14ac:dyDescent="0.25">
      <c r="A723">
        <v>719</v>
      </c>
      <c r="B723">
        <f t="shared" si="69"/>
        <v>719</v>
      </c>
      <c r="C723" s="5">
        <f t="shared" si="72"/>
        <v>178437.69730423309</v>
      </c>
      <c r="D723" s="5">
        <f t="shared" si="71"/>
        <v>1000</v>
      </c>
      <c r="E723" s="4">
        <f t="shared" si="70"/>
        <v>177437.69730423309</v>
      </c>
      <c r="F723" s="5">
        <f>IF(C723=0,0,IF(I722+G723&lt;=Summary!$C$20,'Loan Sch - With Offset'!I722+G723,Summary!$C$20))</f>
        <v>628.21560806781815</v>
      </c>
      <c r="G723" s="4">
        <f>IF(E723&lt;=0,0,E723*Summary!$B$7/Summary!$B$10)</f>
        <v>136.14931004690192</v>
      </c>
      <c r="H723" s="5">
        <f t="shared" si="73"/>
        <v>492.06629802091624</v>
      </c>
      <c r="I723" s="5">
        <f t="shared" si="74"/>
        <v>177945.63100621218</v>
      </c>
    </row>
    <row r="724" spans="1:9" x14ac:dyDescent="0.25">
      <c r="A724">
        <v>720</v>
      </c>
      <c r="B724">
        <f t="shared" si="69"/>
        <v>720</v>
      </c>
      <c r="C724" s="5">
        <f t="shared" si="72"/>
        <v>177945.63100621218</v>
      </c>
      <c r="D724" s="5">
        <f t="shared" si="71"/>
        <v>1000</v>
      </c>
      <c r="E724" s="4">
        <f t="shared" si="70"/>
        <v>176945.63100621218</v>
      </c>
      <c r="F724" s="5">
        <f>IF(C724=0,0,IF(I723+G724&lt;=Summary!$C$20,'Loan Sch - With Offset'!I723+G724,Summary!$C$20))</f>
        <v>628.21560806781815</v>
      </c>
      <c r="G724" s="4">
        <f>IF(E724&lt;=0,0,E724*Summary!$B$7/Summary!$B$10)</f>
        <v>135.77174379130511</v>
      </c>
      <c r="H724" s="5">
        <f t="shared" si="73"/>
        <v>492.44386427651307</v>
      </c>
      <c r="I724" s="5">
        <f t="shared" si="74"/>
        <v>177453.18714193566</v>
      </c>
    </row>
    <row r="725" spans="1:9" x14ac:dyDescent="0.25">
      <c r="A725">
        <v>721</v>
      </c>
      <c r="B725">
        <f t="shared" si="69"/>
        <v>721</v>
      </c>
      <c r="C725" s="5">
        <f t="shared" si="72"/>
        <v>177453.18714193566</v>
      </c>
      <c r="D725" s="5">
        <f t="shared" si="71"/>
        <v>1000</v>
      </c>
      <c r="E725" s="4">
        <f t="shared" si="70"/>
        <v>176453.18714193566</v>
      </c>
      <c r="F725" s="5">
        <f>IF(C725=0,0,IF(I724+G725&lt;=Summary!$C$20,'Loan Sch - With Offset'!I724+G725,Summary!$C$20))</f>
        <v>628.21560806781815</v>
      </c>
      <c r="G725" s="4">
        <f>IF(E725&lt;=0,0,E725*Summary!$B$7/Summary!$B$10)</f>
        <v>135.39388782621603</v>
      </c>
      <c r="H725" s="5">
        <f t="shared" si="73"/>
        <v>492.82172024160212</v>
      </c>
      <c r="I725" s="5">
        <f t="shared" si="74"/>
        <v>176960.36542169406</v>
      </c>
    </row>
    <row r="726" spans="1:9" x14ac:dyDescent="0.25">
      <c r="A726">
        <v>722</v>
      </c>
      <c r="B726">
        <f t="shared" si="69"/>
        <v>722</v>
      </c>
      <c r="C726" s="5">
        <f t="shared" si="72"/>
        <v>176960.36542169406</v>
      </c>
      <c r="D726" s="5">
        <f t="shared" si="71"/>
        <v>1000</v>
      </c>
      <c r="E726" s="4">
        <f t="shared" si="70"/>
        <v>175960.36542169406</v>
      </c>
      <c r="F726" s="5">
        <f>IF(C726=0,0,IF(I725+G726&lt;=Summary!$C$20,'Loan Sch - With Offset'!I725+G726,Summary!$C$20))</f>
        <v>628.21560806781815</v>
      </c>
      <c r="G726" s="4">
        <f>IF(E726&lt;=0,0,E726*Summary!$B$7/Summary!$B$10)</f>
        <v>135.01574192933833</v>
      </c>
      <c r="H726" s="5">
        <f t="shared" si="73"/>
        <v>493.19986613847982</v>
      </c>
      <c r="I726" s="5">
        <f t="shared" si="74"/>
        <v>176467.16555555558</v>
      </c>
    </row>
    <row r="727" spans="1:9" x14ac:dyDescent="0.25">
      <c r="A727">
        <v>723</v>
      </c>
      <c r="B727">
        <f t="shared" si="69"/>
        <v>723</v>
      </c>
      <c r="C727" s="5">
        <f t="shared" si="72"/>
        <v>176467.16555555558</v>
      </c>
      <c r="D727" s="5">
        <f t="shared" si="71"/>
        <v>1000</v>
      </c>
      <c r="E727" s="4">
        <f t="shared" si="70"/>
        <v>175467.16555555558</v>
      </c>
      <c r="F727" s="5">
        <f>IF(C727=0,0,IF(I726+G727&lt;=Summary!$C$20,'Loan Sch - With Offset'!I726+G727,Summary!$C$20))</f>
        <v>628.21560806781815</v>
      </c>
      <c r="G727" s="4">
        <f>IF(E727&lt;=0,0,E727*Summary!$B$7/Summary!$B$10)</f>
        <v>134.63730587820513</v>
      </c>
      <c r="H727" s="5">
        <f t="shared" si="73"/>
        <v>493.57830218961305</v>
      </c>
      <c r="I727" s="5">
        <f t="shared" si="74"/>
        <v>175973.58725336596</v>
      </c>
    </row>
    <row r="728" spans="1:9" x14ac:dyDescent="0.25">
      <c r="A728">
        <v>724</v>
      </c>
      <c r="B728">
        <f t="shared" si="69"/>
        <v>724</v>
      </c>
      <c r="C728" s="5">
        <f t="shared" si="72"/>
        <v>175973.58725336596</v>
      </c>
      <c r="D728" s="5">
        <f t="shared" si="71"/>
        <v>1000</v>
      </c>
      <c r="E728" s="4">
        <f t="shared" si="70"/>
        <v>174973.58725336596</v>
      </c>
      <c r="F728" s="5">
        <f>IF(C728=0,0,IF(I727+G728&lt;=Summary!$C$20,'Loan Sch - With Offset'!I727+G728,Summary!$C$20))</f>
        <v>628.21560806781815</v>
      </c>
      <c r="G728" s="4">
        <f>IF(E728&lt;=0,0,E728*Summary!$B$7/Summary!$B$10)</f>
        <v>134.25857945017887</v>
      </c>
      <c r="H728" s="5">
        <f t="shared" si="73"/>
        <v>493.95702861763925</v>
      </c>
      <c r="I728" s="5">
        <f t="shared" si="74"/>
        <v>175479.63022474831</v>
      </c>
    </row>
    <row r="729" spans="1:9" x14ac:dyDescent="0.25">
      <c r="A729">
        <v>725</v>
      </c>
      <c r="B729">
        <f t="shared" si="69"/>
        <v>725</v>
      </c>
      <c r="C729" s="5">
        <f t="shared" si="72"/>
        <v>175479.63022474831</v>
      </c>
      <c r="D729" s="5">
        <f t="shared" si="71"/>
        <v>1000</v>
      </c>
      <c r="E729" s="4">
        <f t="shared" si="70"/>
        <v>174479.63022474831</v>
      </c>
      <c r="F729" s="5">
        <f>IF(C729=0,0,IF(I728+G729&lt;=Summary!$C$20,'Loan Sch - With Offset'!I728+G729,Summary!$C$20))</f>
        <v>628.21560806781815</v>
      </c>
      <c r="G729" s="4">
        <f>IF(E729&lt;=0,0,E729*Summary!$B$7/Summary!$B$10)</f>
        <v>133.8795624224511</v>
      </c>
      <c r="H729" s="5">
        <f t="shared" si="73"/>
        <v>494.33604564536705</v>
      </c>
      <c r="I729" s="5">
        <f t="shared" si="74"/>
        <v>174985.29417910293</v>
      </c>
    </row>
    <row r="730" spans="1:9" x14ac:dyDescent="0.25">
      <c r="A730">
        <v>726</v>
      </c>
      <c r="B730">
        <f t="shared" si="69"/>
        <v>726</v>
      </c>
      <c r="C730" s="5">
        <f t="shared" si="72"/>
        <v>174985.29417910293</v>
      </c>
      <c r="D730" s="5">
        <f t="shared" si="71"/>
        <v>1000</v>
      </c>
      <c r="E730" s="4">
        <f t="shared" si="70"/>
        <v>173985.29417910293</v>
      </c>
      <c r="F730" s="5">
        <f>IF(C730=0,0,IF(I729+G730&lt;=Summary!$C$20,'Loan Sch - With Offset'!I729+G730,Summary!$C$20))</f>
        <v>628.21560806781815</v>
      </c>
      <c r="G730" s="4">
        <f>IF(E730&lt;=0,0,E730*Summary!$B$7/Summary!$B$10)</f>
        <v>133.50025457204245</v>
      </c>
      <c r="H730" s="5">
        <f t="shared" si="73"/>
        <v>494.71535349577573</v>
      </c>
      <c r="I730" s="5">
        <f t="shared" si="74"/>
        <v>174490.57882560717</v>
      </c>
    </row>
    <row r="731" spans="1:9" x14ac:dyDescent="0.25">
      <c r="A731">
        <v>727</v>
      </c>
      <c r="B731">
        <f t="shared" si="69"/>
        <v>727</v>
      </c>
      <c r="C731" s="5">
        <f t="shared" si="72"/>
        <v>174490.57882560717</v>
      </c>
      <c r="D731" s="5">
        <f t="shared" si="71"/>
        <v>1000</v>
      </c>
      <c r="E731" s="4">
        <f t="shared" si="70"/>
        <v>173490.57882560717</v>
      </c>
      <c r="F731" s="5">
        <f>IF(C731=0,0,IF(I730+G731&lt;=Summary!$C$20,'Loan Sch - With Offset'!I730+G731,Summary!$C$20))</f>
        <v>628.21560806781815</v>
      </c>
      <c r="G731" s="4">
        <f>IF(E731&lt;=0,0,E731*Summary!$B$7/Summary!$B$10)</f>
        <v>133.12065567580242</v>
      </c>
      <c r="H731" s="5">
        <f t="shared" si="73"/>
        <v>495.09495239201573</v>
      </c>
      <c r="I731" s="5">
        <f t="shared" si="74"/>
        <v>173995.48387321515</v>
      </c>
    </row>
    <row r="732" spans="1:9" x14ac:dyDescent="0.25">
      <c r="A732">
        <v>728</v>
      </c>
      <c r="B732">
        <f t="shared" si="69"/>
        <v>728</v>
      </c>
      <c r="C732" s="5">
        <f t="shared" si="72"/>
        <v>173995.48387321515</v>
      </c>
      <c r="D732" s="5">
        <f t="shared" si="71"/>
        <v>1000</v>
      </c>
      <c r="E732" s="4">
        <f t="shared" si="70"/>
        <v>172995.48387321515</v>
      </c>
      <c r="F732" s="5">
        <f>IF(C732=0,0,IF(I731+G732&lt;=Summary!$C$20,'Loan Sch - With Offset'!I731+G732,Summary!$C$20))</f>
        <v>628.21560806781815</v>
      </c>
      <c r="G732" s="4">
        <f>IF(E732&lt;=0,0,E732*Summary!$B$7/Summary!$B$10)</f>
        <v>132.74076551040932</v>
      </c>
      <c r="H732" s="5">
        <f t="shared" si="73"/>
        <v>495.47484255740881</v>
      </c>
      <c r="I732" s="5">
        <f t="shared" si="74"/>
        <v>173500.00903065773</v>
      </c>
    </row>
    <row r="733" spans="1:9" x14ac:dyDescent="0.25">
      <c r="A733">
        <v>729</v>
      </c>
      <c r="B733">
        <f t="shared" si="69"/>
        <v>729</v>
      </c>
      <c r="C733" s="5">
        <f t="shared" si="72"/>
        <v>173500.00903065773</v>
      </c>
      <c r="D733" s="5">
        <f t="shared" si="71"/>
        <v>1000</v>
      </c>
      <c r="E733" s="4">
        <f t="shared" si="70"/>
        <v>172500.00903065773</v>
      </c>
      <c r="F733" s="5">
        <f>IF(C733=0,0,IF(I732+G733&lt;=Summary!$C$20,'Loan Sch - With Offset'!I732+G733,Summary!$C$20))</f>
        <v>628.21560806781815</v>
      </c>
      <c r="G733" s="4">
        <f>IF(E733&lt;=0,0,E733*Summary!$B$7/Summary!$B$10)</f>
        <v>132.36058385237007</v>
      </c>
      <c r="H733" s="5">
        <f t="shared" si="73"/>
        <v>495.85502421544811</v>
      </c>
      <c r="I733" s="5">
        <f t="shared" si="74"/>
        <v>173004.15400644229</v>
      </c>
    </row>
    <row r="734" spans="1:9" x14ac:dyDescent="0.25">
      <c r="A734">
        <v>730</v>
      </c>
      <c r="B734">
        <f t="shared" si="69"/>
        <v>730</v>
      </c>
      <c r="C734" s="5">
        <f t="shared" si="72"/>
        <v>173004.15400644229</v>
      </c>
      <c r="D734" s="5">
        <f t="shared" si="71"/>
        <v>1000</v>
      </c>
      <c r="E734" s="4">
        <f t="shared" si="70"/>
        <v>172004.15400644229</v>
      </c>
      <c r="F734" s="5">
        <f>IF(C734=0,0,IF(I733+G734&lt;=Summary!$C$20,'Loan Sch - With Offset'!I733+G734,Summary!$C$20))</f>
        <v>628.21560806781815</v>
      </c>
      <c r="G734" s="4">
        <f>IF(E734&lt;=0,0,E734*Summary!$B$7/Summary!$B$10)</f>
        <v>131.98011047802012</v>
      </c>
      <c r="H734" s="5">
        <f t="shared" si="73"/>
        <v>496.235497589798</v>
      </c>
      <c r="I734" s="5">
        <f t="shared" si="74"/>
        <v>172507.91850885248</v>
      </c>
    </row>
    <row r="735" spans="1:9" x14ac:dyDescent="0.25">
      <c r="A735">
        <v>731</v>
      </c>
      <c r="B735">
        <f t="shared" si="69"/>
        <v>731</v>
      </c>
      <c r="C735" s="5">
        <f t="shared" si="72"/>
        <v>172507.91850885248</v>
      </c>
      <c r="D735" s="5">
        <f t="shared" si="71"/>
        <v>1000</v>
      </c>
      <c r="E735" s="4">
        <f t="shared" si="70"/>
        <v>171507.91850885248</v>
      </c>
      <c r="F735" s="5">
        <f>IF(C735=0,0,IF(I734+G735&lt;=Summary!$C$20,'Loan Sch - With Offset'!I734+G735,Summary!$C$20))</f>
        <v>628.21560806781815</v>
      </c>
      <c r="G735" s="4">
        <f>IF(E735&lt;=0,0,E735*Summary!$B$7/Summary!$B$10)</f>
        <v>131.59934516352334</v>
      </c>
      <c r="H735" s="5">
        <f t="shared" si="73"/>
        <v>496.61626290429479</v>
      </c>
      <c r="I735" s="5">
        <f t="shared" si="74"/>
        <v>172011.3022459482</v>
      </c>
    </row>
    <row r="736" spans="1:9" x14ac:dyDescent="0.25">
      <c r="A736">
        <v>732</v>
      </c>
      <c r="B736">
        <f t="shared" si="69"/>
        <v>732</v>
      </c>
      <c r="C736" s="5">
        <f t="shared" si="72"/>
        <v>172011.3022459482</v>
      </c>
      <c r="D736" s="5">
        <f t="shared" si="71"/>
        <v>1000</v>
      </c>
      <c r="E736" s="4">
        <f t="shared" si="70"/>
        <v>171011.3022459482</v>
      </c>
      <c r="F736" s="5">
        <f>IF(C736=0,0,IF(I735+G736&lt;=Summary!$C$20,'Loan Sch - With Offset'!I735+G736,Summary!$C$20))</f>
        <v>628.21560806781815</v>
      </c>
      <c r="G736" s="4">
        <f>IF(E736&lt;=0,0,E736*Summary!$B$7/Summary!$B$10)</f>
        <v>131.21828768487177</v>
      </c>
      <c r="H736" s="5">
        <f t="shared" si="73"/>
        <v>496.99732038294638</v>
      </c>
      <c r="I736" s="5">
        <f t="shared" si="74"/>
        <v>171514.30492556526</v>
      </c>
    </row>
    <row r="737" spans="1:9" x14ac:dyDescent="0.25">
      <c r="A737">
        <v>733</v>
      </c>
      <c r="B737">
        <f t="shared" si="69"/>
        <v>733</v>
      </c>
      <c r="C737" s="5">
        <f t="shared" si="72"/>
        <v>171514.30492556526</v>
      </c>
      <c r="D737" s="5">
        <f t="shared" si="71"/>
        <v>1000</v>
      </c>
      <c r="E737" s="4">
        <f t="shared" si="70"/>
        <v>170514.30492556526</v>
      </c>
      <c r="F737" s="5">
        <f>IF(C737=0,0,IF(I736+G737&lt;=Summary!$C$20,'Loan Sch - With Offset'!I736+G737,Summary!$C$20))</f>
        <v>628.21560806781815</v>
      </c>
      <c r="G737" s="4">
        <f>IF(E737&lt;=0,0,E737*Summary!$B$7/Summary!$B$10)</f>
        <v>130.83693781788563</v>
      </c>
      <c r="H737" s="5">
        <f t="shared" si="73"/>
        <v>497.3786702499325</v>
      </c>
      <c r="I737" s="5">
        <f t="shared" si="74"/>
        <v>171016.92625531534</v>
      </c>
    </row>
    <row r="738" spans="1:9" x14ac:dyDescent="0.25">
      <c r="A738">
        <v>734</v>
      </c>
      <c r="B738">
        <f t="shared" si="69"/>
        <v>734</v>
      </c>
      <c r="C738" s="5">
        <f t="shared" si="72"/>
        <v>171016.92625531534</v>
      </c>
      <c r="D738" s="5">
        <f t="shared" si="71"/>
        <v>1000</v>
      </c>
      <c r="E738" s="4">
        <f t="shared" si="70"/>
        <v>170016.92625531534</v>
      </c>
      <c r="F738" s="5">
        <f>IF(C738=0,0,IF(I737+G738&lt;=Summary!$C$20,'Loan Sch - With Offset'!I737+G738,Summary!$C$20))</f>
        <v>628.21560806781815</v>
      </c>
      <c r="G738" s="4">
        <f>IF(E738&lt;=0,0,E738*Summary!$B$7/Summary!$B$10)</f>
        <v>130.45529533821312</v>
      </c>
      <c r="H738" s="5">
        <f t="shared" si="73"/>
        <v>497.76031272960506</v>
      </c>
      <c r="I738" s="5">
        <f t="shared" si="74"/>
        <v>170519.16594258574</v>
      </c>
    </row>
    <row r="739" spans="1:9" x14ac:dyDescent="0.25">
      <c r="A739">
        <v>735</v>
      </c>
      <c r="B739">
        <f t="shared" si="69"/>
        <v>735</v>
      </c>
      <c r="C739" s="5">
        <f t="shared" si="72"/>
        <v>170519.16594258574</v>
      </c>
      <c r="D739" s="5">
        <f t="shared" si="71"/>
        <v>1000</v>
      </c>
      <c r="E739" s="4">
        <f t="shared" si="70"/>
        <v>169519.16594258574</v>
      </c>
      <c r="F739" s="5">
        <f>IF(C739=0,0,IF(I738+G739&lt;=Summary!$C$20,'Loan Sch - With Offset'!I738+G739,Summary!$C$20))</f>
        <v>628.21560806781815</v>
      </c>
      <c r="G739" s="4">
        <f>IF(E739&lt;=0,0,E739*Summary!$B$7/Summary!$B$10)</f>
        <v>130.07336002133022</v>
      </c>
      <c r="H739" s="5">
        <f t="shared" si="73"/>
        <v>498.14224804648791</v>
      </c>
      <c r="I739" s="5">
        <f t="shared" si="74"/>
        <v>170021.02369453924</v>
      </c>
    </row>
    <row r="740" spans="1:9" x14ac:dyDescent="0.25">
      <c r="A740">
        <v>736</v>
      </c>
      <c r="B740">
        <f t="shared" si="69"/>
        <v>736</v>
      </c>
      <c r="C740" s="5">
        <f t="shared" si="72"/>
        <v>170021.02369453924</v>
      </c>
      <c r="D740" s="5">
        <f t="shared" si="71"/>
        <v>1000</v>
      </c>
      <c r="E740" s="4">
        <f t="shared" si="70"/>
        <v>169021.02369453924</v>
      </c>
      <c r="F740" s="5">
        <f>IF(C740=0,0,IF(I739+G740&lt;=Summary!$C$20,'Loan Sch - With Offset'!I739+G740,Summary!$C$20))</f>
        <v>628.21560806781815</v>
      </c>
      <c r="G740" s="4">
        <f>IF(E740&lt;=0,0,E740*Summary!$B$7/Summary!$B$10)</f>
        <v>129.69113164254068</v>
      </c>
      <c r="H740" s="5">
        <f t="shared" si="73"/>
        <v>498.5244764252775</v>
      </c>
      <c r="I740" s="5">
        <f t="shared" si="74"/>
        <v>169522.49921811395</v>
      </c>
    </row>
    <row r="741" spans="1:9" x14ac:dyDescent="0.25">
      <c r="A741">
        <v>737</v>
      </c>
      <c r="B741">
        <f t="shared" si="69"/>
        <v>737</v>
      </c>
      <c r="C741" s="5">
        <f t="shared" si="72"/>
        <v>169522.49921811395</v>
      </c>
      <c r="D741" s="5">
        <f t="shared" si="71"/>
        <v>1000</v>
      </c>
      <c r="E741" s="4">
        <f t="shared" si="70"/>
        <v>168522.49921811395</v>
      </c>
      <c r="F741" s="5">
        <f>IF(C741=0,0,IF(I740+G741&lt;=Summary!$C$20,'Loan Sch - With Offset'!I740+G741,Summary!$C$20))</f>
        <v>628.21560806781815</v>
      </c>
      <c r="G741" s="4">
        <f>IF(E741&lt;=0,0,E741*Summary!$B$7/Summary!$B$10)</f>
        <v>129.3086099769759</v>
      </c>
      <c r="H741" s="5">
        <f t="shared" si="73"/>
        <v>498.90699809084225</v>
      </c>
      <c r="I741" s="5">
        <f t="shared" si="74"/>
        <v>169023.5922200231</v>
      </c>
    </row>
    <row r="742" spans="1:9" x14ac:dyDescent="0.25">
      <c r="A742">
        <v>738</v>
      </c>
      <c r="B742">
        <f t="shared" si="69"/>
        <v>738</v>
      </c>
      <c r="C742" s="5">
        <f t="shared" si="72"/>
        <v>169023.5922200231</v>
      </c>
      <c r="D742" s="5">
        <f t="shared" si="71"/>
        <v>1000</v>
      </c>
      <c r="E742" s="4">
        <f t="shared" si="70"/>
        <v>168023.5922200231</v>
      </c>
      <c r="F742" s="5">
        <f>IF(C742=0,0,IF(I741+G742&lt;=Summary!$C$20,'Loan Sch - With Offset'!I741+G742,Summary!$C$20))</f>
        <v>628.21560806781815</v>
      </c>
      <c r="G742" s="4">
        <f>IF(E742&lt;=0,0,E742*Summary!$B$7/Summary!$B$10)</f>
        <v>128.92579479959466</v>
      </c>
      <c r="H742" s="5">
        <f t="shared" si="73"/>
        <v>499.2898132682235</v>
      </c>
      <c r="I742" s="5">
        <f t="shared" si="74"/>
        <v>168524.30240675487</v>
      </c>
    </row>
    <row r="743" spans="1:9" x14ac:dyDescent="0.25">
      <c r="A743">
        <v>739</v>
      </c>
      <c r="B743">
        <f t="shared" si="69"/>
        <v>739</v>
      </c>
      <c r="C743" s="5">
        <f t="shared" si="72"/>
        <v>168524.30240675487</v>
      </c>
      <c r="D743" s="5">
        <f t="shared" si="71"/>
        <v>1000</v>
      </c>
      <c r="E743" s="4">
        <f t="shared" si="70"/>
        <v>167524.30240675487</v>
      </c>
      <c r="F743" s="5">
        <f>IF(C743=0,0,IF(I742+G743&lt;=Summary!$C$20,'Loan Sch - With Offset'!I742+G743,Summary!$C$20))</f>
        <v>628.21560806781815</v>
      </c>
      <c r="G743" s="4">
        <f>IF(E743&lt;=0,0,E743*Summary!$B$7/Summary!$B$10)</f>
        <v>128.54268588518306</v>
      </c>
      <c r="H743" s="5">
        <f t="shared" si="73"/>
        <v>499.67292218263509</v>
      </c>
      <c r="I743" s="5">
        <f t="shared" si="74"/>
        <v>168024.62948457224</v>
      </c>
    </row>
    <row r="744" spans="1:9" x14ac:dyDescent="0.25">
      <c r="A744">
        <v>740</v>
      </c>
      <c r="B744">
        <f t="shared" si="69"/>
        <v>740</v>
      </c>
      <c r="C744" s="5">
        <f t="shared" si="72"/>
        <v>168024.62948457224</v>
      </c>
      <c r="D744" s="5">
        <f t="shared" si="71"/>
        <v>1000</v>
      </c>
      <c r="E744" s="4">
        <f t="shared" si="70"/>
        <v>167024.62948457224</v>
      </c>
      <c r="F744" s="5">
        <f>IF(C744=0,0,IF(I743+G744&lt;=Summary!$C$20,'Loan Sch - With Offset'!I743+G744,Summary!$C$20))</f>
        <v>628.21560806781815</v>
      </c>
      <c r="G744" s="4">
        <f>IF(E744&lt;=0,0,E744*Summary!$B$7/Summary!$B$10)</f>
        <v>128.15928300835446</v>
      </c>
      <c r="H744" s="5">
        <f t="shared" si="73"/>
        <v>500.05632505946369</v>
      </c>
      <c r="I744" s="5">
        <f t="shared" si="74"/>
        <v>167524.57315951277</v>
      </c>
    </row>
    <row r="745" spans="1:9" x14ac:dyDescent="0.25">
      <c r="A745">
        <v>741</v>
      </c>
      <c r="B745">
        <f t="shared" si="69"/>
        <v>741</v>
      </c>
      <c r="C745" s="5">
        <f t="shared" si="72"/>
        <v>167524.57315951277</v>
      </c>
      <c r="D745" s="5">
        <f t="shared" si="71"/>
        <v>1000</v>
      </c>
      <c r="E745" s="4">
        <f t="shared" si="70"/>
        <v>166524.57315951277</v>
      </c>
      <c r="F745" s="5">
        <f>IF(C745=0,0,IF(I744+G745&lt;=Summary!$C$20,'Loan Sch - With Offset'!I744+G745,Summary!$C$20))</f>
        <v>628.21560806781815</v>
      </c>
      <c r="G745" s="4">
        <f>IF(E745&lt;=0,0,E745*Summary!$B$7/Summary!$B$10)</f>
        <v>127.77558594354922</v>
      </c>
      <c r="H745" s="5">
        <f t="shared" si="73"/>
        <v>500.44002212426892</v>
      </c>
      <c r="I745" s="5">
        <f t="shared" si="74"/>
        <v>167024.1331373885</v>
      </c>
    </row>
    <row r="746" spans="1:9" x14ac:dyDescent="0.25">
      <c r="A746">
        <v>742</v>
      </c>
      <c r="B746">
        <f t="shared" si="69"/>
        <v>742</v>
      </c>
      <c r="C746" s="5">
        <f t="shared" si="72"/>
        <v>167024.1331373885</v>
      </c>
      <c r="D746" s="5">
        <f t="shared" si="71"/>
        <v>1000</v>
      </c>
      <c r="E746" s="4">
        <f t="shared" si="70"/>
        <v>166024.1331373885</v>
      </c>
      <c r="F746" s="5">
        <f>IF(C746=0,0,IF(I745+G746&lt;=Summary!$C$20,'Loan Sch - With Offset'!I745+G746,Summary!$C$20))</f>
        <v>628.21560806781815</v>
      </c>
      <c r="G746" s="4">
        <f>IF(E746&lt;=0,0,E746*Summary!$B$7/Summary!$B$10)</f>
        <v>127.39159446503464</v>
      </c>
      <c r="H746" s="5">
        <f t="shared" si="73"/>
        <v>500.82401360278351</v>
      </c>
      <c r="I746" s="5">
        <f t="shared" si="74"/>
        <v>166523.30912378573</v>
      </c>
    </row>
    <row r="747" spans="1:9" x14ac:dyDescent="0.25">
      <c r="A747">
        <v>743</v>
      </c>
      <c r="B747">
        <f t="shared" si="69"/>
        <v>743</v>
      </c>
      <c r="C747" s="5">
        <f t="shared" si="72"/>
        <v>166523.30912378573</v>
      </c>
      <c r="D747" s="5">
        <f t="shared" si="71"/>
        <v>1000</v>
      </c>
      <c r="E747" s="4">
        <f t="shared" si="70"/>
        <v>165523.30912378573</v>
      </c>
      <c r="F747" s="5">
        <f>IF(C747=0,0,IF(I746+G747&lt;=Summary!$C$20,'Loan Sch - With Offset'!I746+G747,Summary!$C$20))</f>
        <v>628.21560806781815</v>
      </c>
      <c r="G747" s="4">
        <f>IF(E747&lt;=0,0,E747*Summary!$B$7/Summary!$B$10)</f>
        <v>127.00730834690481</v>
      </c>
      <c r="H747" s="5">
        <f t="shared" si="73"/>
        <v>501.20829972091337</v>
      </c>
      <c r="I747" s="5">
        <f t="shared" si="74"/>
        <v>166022.10082406481</v>
      </c>
    </row>
    <row r="748" spans="1:9" x14ac:dyDescent="0.25">
      <c r="A748">
        <v>744</v>
      </c>
      <c r="B748">
        <f t="shared" si="69"/>
        <v>744</v>
      </c>
      <c r="C748" s="5">
        <f t="shared" si="72"/>
        <v>166022.10082406481</v>
      </c>
      <c r="D748" s="5">
        <f t="shared" si="71"/>
        <v>1000</v>
      </c>
      <c r="E748" s="4">
        <f t="shared" si="70"/>
        <v>165022.10082406481</v>
      </c>
      <c r="F748" s="5">
        <f>IF(C748=0,0,IF(I747+G748&lt;=Summary!$C$20,'Loan Sch - With Offset'!I747+G748,Summary!$C$20))</f>
        <v>628.21560806781815</v>
      </c>
      <c r="G748" s="4">
        <f>IF(E748&lt;=0,0,E748*Summary!$B$7/Summary!$B$10)</f>
        <v>126.62272736308049</v>
      </c>
      <c r="H748" s="5">
        <f t="shared" si="73"/>
        <v>501.59288070473769</v>
      </c>
      <c r="I748" s="5">
        <f t="shared" si="74"/>
        <v>165520.50794336008</v>
      </c>
    </row>
    <row r="749" spans="1:9" x14ac:dyDescent="0.25">
      <c r="A749">
        <v>745</v>
      </c>
      <c r="B749">
        <f t="shared" si="69"/>
        <v>745</v>
      </c>
      <c r="C749" s="5">
        <f t="shared" si="72"/>
        <v>165520.50794336008</v>
      </c>
      <c r="D749" s="5">
        <f t="shared" si="71"/>
        <v>1000</v>
      </c>
      <c r="E749" s="4">
        <f t="shared" si="70"/>
        <v>164520.50794336008</v>
      </c>
      <c r="F749" s="5">
        <f>IF(C749=0,0,IF(I748+G749&lt;=Summary!$C$20,'Loan Sch - With Offset'!I748+G749,Summary!$C$20))</f>
        <v>628.21560806781815</v>
      </c>
      <c r="G749" s="4">
        <f>IF(E749&lt;=0,0,E749*Summary!$B$7/Summary!$B$10)</f>
        <v>126.23785128730898</v>
      </c>
      <c r="H749" s="5">
        <f t="shared" si="73"/>
        <v>501.97775678050914</v>
      </c>
      <c r="I749" s="5">
        <f t="shared" si="74"/>
        <v>165018.53018657956</v>
      </c>
    </row>
    <row r="750" spans="1:9" x14ac:dyDescent="0.25">
      <c r="A750">
        <v>746</v>
      </c>
      <c r="B750">
        <f t="shared" si="69"/>
        <v>746</v>
      </c>
      <c r="C750" s="5">
        <f t="shared" si="72"/>
        <v>165018.53018657956</v>
      </c>
      <c r="D750" s="5">
        <f t="shared" si="71"/>
        <v>1000</v>
      </c>
      <c r="E750" s="4">
        <f t="shared" si="70"/>
        <v>164018.53018657956</v>
      </c>
      <c r="F750" s="5">
        <f>IF(C750=0,0,IF(I749+G750&lt;=Summary!$C$20,'Loan Sch - With Offset'!I749+G750,Summary!$C$20))</f>
        <v>628.21560806781815</v>
      </c>
      <c r="G750" s="4">
        <f>IF(E750&lt;=0,0,E750*Summary!$B$7/Summary!$B$10)</f>
        <v>125.85267989316392</v>
      </c>
      <c r="H750" s="5">
        <f t="shared" si="73"/>
        <v>502.36292817465426</v>
      </c>
      <c r="I750" s="5">
        <f t="shared" si="74"/>
        <v>164516.16725840492</v>
      </c>
    </row>
    <row r="751" spans="1:9" x14ac:dyDescent="0.25">
      <c r="A751">
        <v>747</v>
      </c>
      <c r="B751">
        <f t="shared" si="69"/>
        <v>747</v>
      </c>
      <c r="C751" s="5">
        <f t="shared" si="72"/>
        <v>164516.16725840492</v>
      </c>
      <c r="D751" s="5">
        <f t="shared" si="71"/>
        <v>1000</v>
      </c>
      <c r="E751" s="4">
        <f t="shared" si="70"/>
        <v>163516.16725840492</v>
      </c>
      <c r="F751" s="5">
        <f>IF(C751=0,0,IF(I750+G751&lt;=Summary!$C$20,'Loan Sch - With Offset'!I750+G751,Summary!$C$20))</f>
        <v>628.21560806781815</v>
      </c>
      <c r="G751" s="4">
        <f>IF(E751&lt;=0,0,E751*Summary!$B$7/Summary!$B$10)</f>
        <v>125.46721295404531</v>
      </c>
      <c r="H751" s="5">
        <f t="shared" si="73"/>
        <v>502.74839511377286</v>
      </c>
      <c r="I751" s="5">
        <f t="shared" si="74"/>
        <v>164013.41886329115</v>
      </c>
    </row>
    <row r="752" spans="1:9" x14ac:dyDescent="0.25">
      <c r="A752">
        <v>748</v>
      </c>
      <c r="B752">
        <f t="shared" si="69"/>
        <v>748</v>
      </c>
      <c r="C752" s="5">
        <f t="shared" si="72"/>
        <v>164013.41886329115</v>
      </c>
      <c r="D752" s="5">
        <f t="shared" si="71"/>
        <v>1000</v>
      </c>
      <c r="E752" s="4">
        <f t="shared" si="70"/>
        <v>163013.41886329115</v>
      </c>
      <c r="F752" s="5">
        <f>IF(C752=0,0,IF(I751+G752&lt;=Summary!$C$20,'Loan Sch - With Offset'!I751+G752,Summary!$C$20))</f>
        <v>628.21560806781815</v>
      </c>
      <c r="G752" s="4">
        <f>IF(E752&lt;=0,0,E752*Summary!$B$7/Summary!$B$10)</f>
        <v>125.08145024317916</v>
      </c>
      <c r="H752" s="5">
        <f t="shared" si="73"/>
        <v>503.13415782463898</v>
      </c>
      <c r="I752" s="5">
        <f t="shared" si="74"/>
        <v>163510.2847054665</v>
      </c>
    </row>
    <row r="753" spans="1:9" x14ac:dyDescent="0.25">
      <c r="A753">
        <v>749</v>
      </c>
      <c r="B753">
        <f t="shared" si="69"/>
        <v>749</v>
      </c>
      <c r="C753" s="5">
        <f t="shared" si="72"/>
        <v>163510.2847054665</v>
      </c>
      <c r="D753" s="5">
        <f t="shared" si="71"/>
        <v>1000</v>
      </c>
      <c r="E753" s="4">
        <f t="shared" si="70"/>
        <v>162510.2847054665</v>
      </c>
      <c r="F753" s="5">
        <f>IF(C753=0,0,IF(I752+G753&lt;=Summary!$C$20,'Loan Sch - With Offset'!I752+G753,Summary!$C$20))</f>
        <v>628.21560806781815</v>
      </c>
      <c r="G753" s="4">
        <f>IF(E753&lt;=0,0,E753*Summary!$B$7/Summary!$B$10)</f>
        <v>124.69539153361757</v>
      </c>
      <c r="H753" s="5">
        <f t="shared" si="73"/>
        <v>503.52021653420059</v>
      </c>
      <c r="I753" s="5">
        <f t="shared" si="74"/>
        <v>163006.7644889323</v>
      </c>
    </row>
    <row r="754" spans="1:9" x14ac:dyDescent="0.25">
      <c r="A754">
        <v>750</v>
      </c>
      <c r="B754">
        <f t="shared" si="69"/>
        <v>750</v>
      </c>
      <c r="C754" s="5">
        <f t="shared" si="72"/>
        <v>163006.7644889323</v>
      </c>
      <c r="D754" s="5">
        <f t="shared" si="71"/>
        <v>1000</v>
      </c>
      <c r="E754" s="4">
        <f t="shared" si="70"/>
        <v>162006.7644889323</v>
      </c>
      <c r="F754" s="5">
        <f>IF(C754=0,0,IF(I753+G754&lt;=Summary!$C$20,'Loan Sch - With Offset'!I753+G754,Summary!$C$20))</f>
        <v>628.21560806781815</v>
      </c>
      <c r="G754" s="4">
        <f>IF(E754&lt;=0,0,E754*Summary!$B$7/Summary!$B$10)</f>
        <v>124.30903659823844</v>
      </c>
      <c r="H754" s="5">
        <f t="shared" si="73"/>
        <v>503.90657146957972</v>
      </c>
      <c r="I754" s="5">
        <f t="shared" si="74"/>
        <v>162502.85791746271</v>
      </c>
    </row>
    <row r="755" spans="1:9" x14ac:dyDescent="0.25">
      <c r="A755">
        <v>751</v>
      </c>
      <c r="B755">
        <f t="shared" si="69"/>
        <v>751</v>
      </c>
      <c r="C755" s="5">
        <f t="shared" si="72"/>
        <v>162502.85791746271</v>
      </c>
      <c r="D755" s="5">
        <f t="shared" si="71"/>
        <v>1000</v>
      </c>
      <c r="E755" s="4">
        <f t="shared" si="70"/>
        <v>161502.85791746271</v>
      </c>
      <c r="F755" s="5">
        <f>IF(C755=0,0,IF(I754+G755&lt;=Summary!$C$20,'Loan Sch - With Offset'!I754+G755,Summary!$C$20))</f>
        <v>628.21560806781815</v>
      </c>
      <c r="G755" s="4">
        <f>IF(E755&lt;=0,0,E755*Summary!$B$7/Summary!$B$10)</f>
        <v>123.92238520974541</v>
      </c>
      <c r="H755" s="5">
        <f t="shared" si="73"/>
        <v>504.29322285807274</v>
      </c>
      <c r="I755" s="5">
        <f t="shared" si="74"/>
        <v>161998.56469460463</v>
      </c>
    </row>
    <row r="756" spans="1:9" x14ac:dyDescent="0.25">
      <c r="A756">
        <v>752</v>
      </c>
      <c r="B756">
        <f t="shared" si="69"/>
        <v>752</v>
      </c>
      <c r="C756" s="5">
        <f t="shared" si="72"/>
        <v>161998.56469460463</v>
      </c>
      <c r="D756" s="5">
        <f t="shared" si="71"/>
        <v>1000</v>
      </c>
      <c r="E756" s="4">
        <f t="shared" si="70"/>
        <v>160998.56469460463</v>
      </c>
      <c r="F756" s="5">
        <f>IF(C756=0,0,IF(I755+G756&lt;=Summary!$C$20,'Loan Sch - With Offset'!I755+G756,Summary!$C$20))</f>
        <v>628.21560806781815</v>
      </c>
      <c r="G756" s="4">
        <f>IF(E756&lt;=0,0,E756*Summary!$B$7/Summary!$B$10)</f>
        <v>123.53543714066778</v>
      </c>
      <c r="H756" s="5">
        <f t="shared" si="73"/>
        <v>504.68017092715036</v>
      </c>
      <c r="I756" s="5">
        <f t="shared" si="74"/>
        <v>161493.88452367749</v>
      </c>
    </row>
    <row r="757" spans="1:9" x14ac:dyDescent="0.25">
      <c r="A757">
        <v>753</v>
      </c>
      <c r="B757">
        <f t="shared" si="69"/>
        <v>753</v>
      </c>
      <c r="C757" s="5">
        <f t="shared" si="72"/>
        <v>161493.88452367749</v>
      </c>
      <c r="D757" s="5">
        <f t="shared" si="71"/>
        <v>1000</v>
      </c>
      <c r="E757" s="4">
        <f t="shared" si="70"/>
        <v>160493.88452367749</v>
      </c>
      <c r="F757" s="5">
        <f>IF(C757=0,0,IF(I756+G757&lt;=Summary!$C$20,'Loan Sch - With Offset'!I756+G757,Summary!$C$20))</f>
        <v>628.21560806781815</v>
      </c>
      <c r="G757" s="4">
        <f>IF(E757&lt;=0,0,E757*Summary!$B$7/Summary!$B$10)</f>
        <v>123.14819216336022</v>
      </c>
      <c r="H757" s="5">
        <f t="shared" si="73"/>
        <v>505.0674159044579</v>
      </c>
      <c r="I757" s="5">
        <f t="shared" si="74"/>
        <v>160988.81710777304</v>
      </c>
    </row>
    <row r="758" spans="1:9" x14ac:dyDescent="0.25">
      <c r="A758">
        <v>754</v>
      </c>
      <c r="B758">
        <f t="shared" si="69"/>
        <v>754</v>
      </c>
      <c r="C758" s="5">
        <f t="shared" si="72"/>
        <v>160988.81710777304</v>
      </c>
      <c r="D758" s="5">
        <f t="shared" si="71"/>
        <v>1000</v>
      </c>
      <c r="E758" s="4">
        <f t="shared" si="70"/>
        <v>159988.81710777304</v>
      </c>
      <c r="F758" s="5">
        <f>IF(C758=0,0,IF(I757+G758&lt;=Summary!$C$20,'Loan Sch - With Offset'!I757+G758,Summary!$C$20))</f>
        <v>628.21560806781815</v>
      </c>
      <c r="G758" s="4">
        <f>IF(E758&lt;=0,0,E758*Summary!$B$7/Summary!$B$10)</f>
        <v>122.76065005000277</v>
      </c>
      <c r="H758" s="5">
        <f t="shared" si="73"/>
        <v>505.45495801781539</v>
      </c>
      <c r="I758" s="5">
        <f t="shared" si="74"/>
        <v>160483.36214975521</v>
      </c>
    </row>
    <row r="759" spans="1:9" x14ac:dyDescent="0.25">
      <c r="A759">
        <v>755</v>
      </c>
      <c r="B759">
        <f t="shared" si="69"/>
        <v>755</v>
      </c>
      <c r="C759" s="5">
        <f t="shared" si="72"/>
        <v>160483.36214975521</v>
      </c>
      <c r="D759" s="5">
        <f t="shared" si="71"/>
        <v>1000</v>
      </c>
      <c r="E759" s="4">
        <f t="shared" si="70"/>
        <v>159483.36214975521</v>
      </c>
      <c r="F759" s="5">
        <f>IF(C759=0,0,IF(I758+G759&lt;=Summary!$C$20,'Loan Sch - With Offset'!I758+G759,Summary!$C$20))</f>
        <v>628.21560806781815</v>
      </c>
      <c r="G759" s="4">
        <f>IF(E759&lt;=0,0,E759*Summary!$B$7/Summary!$B$10)</f>
        <v>122.37281057260063</v>
      </c>
      <c r="H759" s="5">
        <f t="shared" si="73"/>
        <v>505.8427974952175</v>
      </c>
      <c r="I759" s="5">
        <f t="shared" si="74"/>
        <v>159977.51935225999</v>
      </c>
    </row>
    <row r="760" spans="1:9" x14ac:dyDescent="0.25">
      <c r="A760">
        <v>756</v>
      </c>
      <c r="B760">
        <f t="shared" si="69"/>
        <v>756</v>
      </c>
      <c r="C760" s="5">
        <f t="shared" si="72"/>
        <v>159977.51935225999</v>
      </c>
      <c r="D760" s="5">
        <f t="shared" si="71"/>
        <v>1000</v>
      </c>
      <c r="E760" s="4">
        <f t="shared" si="70"/>
        <v>158977.51935225999</v>
      </c>
      <c r="F760" s="5">
        <f>IF(C760=0,0,IF(I759+G760&lt;=Summary!$C$20,'Loan Sch - With Offset'!I759+G760,Summary!$C$20))</f>
        <v>628.21560806781815</v>
      </c>
      <c r="G760" s="4">
        <f>IF(E760&lt;=0,0,E760*Summary!$B$7/Summary!$B$10)</f>
        <v>121.98467350298409</v>
      </c>
      <c r="H760" s="5">
        <f t="shared" si="73"/>
        <v>506.23093456483406</v>
      </c>
      <c r="I760" s="5">
        <f t="shared" si="74"/>
        <v>159471.28841769515</v>
      </c>
    </row>
    <row r="761" spans="1:9" x14ac:dyDescent="0.25">
      <c r="A761">
        <v>757</v>
      </c>
      <c r="B761">
        <f t="shared" si="69"/>
        <v>757</v>
      </c>
      <c r="C761" s="5">
        <f t="shared" si="72"/>
        <v>159471.28841769515</v>
      </c>
      <c r="D761" s="5">
        <f t="shared" si="71"/>
        <v>1000</v>
      </c>
      <c r="E761" s="4">
        <f t="shared" si="70"/>
        <v>158471.28841769515</v>
      </c>
      <c r="F761" s="5">
        <f>IF(C761=0,0,IF(I760+G761&lt;=Summary!$C$20,'Loan Sch - With Offset'!I760+G761,Summary!$C$20))</f>
        <v>628.21560806781815</v>
      </c>
      <c r="G761" s="4">
        <f>IF(E761&lt;=0,0,E761*Summary!$B$7/Summary!$B$10)</f>
        <v>121.59623861280838</v>
      </c>
      <c r="H761" s="5">
        <f t="shared" si="73"/>
        <v>506.61936945500975</v>
      </c>
      <c r="I761" s="5">
        <f t="shared" si="74"/>
        <v>158964.66904824015</v>
      </c>
    </row>
    <row r="762" spans="1:9" x14ac:dyDescent="0.25">
      <c r="A762">
        <v>758</v>
      </c>
      <c r="B762">
        <f t="shared" si="69"/>
        <v>758</v>
      </c>
      <c r="C762" s="5">
        <f t="shared" si="72"/>
        <v>158964.66904824015</v>
      </c>
      <c r="D762" s="5">
        <f t="shared" si="71"/>
        <v>1000</v>
      </c>
      <c r="E762" s="4">
        <f t="shared" si="70"/>
        <v>157964.66904824015</v>
      </c>
      <c r="F762" s="5">
        <f>IF(C762=0,0,IF(I761+G762&lt;=Summary!$C$20,'Loan Sch - With Offset'!I761+G762,Summary!$C$20))</f>
        <v>628.21560806781815</v>
      </c>
      <c r="G762" s="4">
        <f>IF(E762&lt;=0,0,E762*Summary!$B$7/Summary!$B$10)</f>
        <v>121.2075056735535</v>
      </c>
      <c r="H762" s="5">
        <f t="shared" si="73"/>
        <v>507.00810239426465</v>
      </c>
      <c r="I762" s="5">
        <f t="shared" si="74"/>
        <v>158457.66094584588</v>
      </c>
    </row>
    <row r="763" spans="1:9" x14ac:dyDescent="0.25">
      <c r="A763">
        <v>759</v>
      </c>
      <c r="B763">
        <f t="shared" si="69"/>
        <v>759</v>
      </c>
      <c r="C763" s="5">
        <f t="shared" si="72"/>
        <v>158457.66094584588</v>
      </c>
      <c r="D763" s="5">
        <f t="shared" si="71"/>
        <v>1000</v>
      </c>
      <c r="E763" s="4">
        <f t="shared" si="70"/>
        <v>157457.66094584588</v>
      </c>
      <c r="F763" s="5">
        <f>IF(C763=0,0,IF(I762+G763&lt;=Summary!$C$20,'Loan Sch - With Offset'!I762+G763,Summary!$C$20))</f>
        <v>628.21560806781815</v>
      </c>
      <c r="G763" s="4">
        <f>IF(E763&lt;=0,0,E763*Summary!$B$7/Summary!$B$10)</f>
        <v>120.81847445652404</v>
      </c>
      <c r="H763" s="5">
        <f t="shared" si="73"/>
        <v>507.39713361129412</v>
      </c>
      <c r="I763" s="5">
        <f t="shared" si="74"/>
        <v>157950.2638122346</v>
      </c>
    </row>
    <row r="764" spans="1:9" x14ac:dyDescent="0.25">
      <c r="A764">
        <v>760</v>
      </c>
      <c r="B764">
        <f t="shared" si="69"/>
        <v>760</v>
      </c>
      <c r="C764" s="5">
        <f t="shared" si="72"/>
        <v>157950.2638122346</v>
      </c>
      <c r="D764" s="5">
        <f t="shared" si="71"/>
        <v>1000</v>
      </c>
      <c r="E764" s="4">
        <f t="shared" si="70"/>
        <v>156950.2638122346</v>
      </c>
      <c r="F764" s="5">
        <f>IF(C764=0,0,IF(I763+G764&lt;=Summary!$C$20,'Loan Sch - With Offset'!I763+G764,Summary!$C$20))</f>
        <v>628.21560806781815</v>
      </c>
      <c r="G764" s="4">
        <f>IF(E764&lt;=0,0,E764*Summary!$B$7/Summary!$B$10)</f>
        <v>120.42914473284924</v>
      </c>
      <c r="H764" s="5">
        <f t="shared" si="73"/>
        <v>507.78646333496891</v>
      </c>
      <c r="I764" s="5">
        <f t="shared" si="74"/>
        <v>157442.47734889961</v>
      </c>
    </row>
    <row r="765" spans="1:9" x14ac:dyDescent="0.25">
      <c r="A765">
        <v>761</v>
      </c>
      <c r="B765">
        <f t="shared" si="69"/>
        <v>761</v>
      </c>
      <c r="C765" s="5">
        <f t="shared" si="72"/>
        <v>157442.47734889961</v>
      </c>
      <c r="D765" s="5">
        <f t="shared" si="71"/>
        <v>1000</v>
      </c>
      <c r="E765" s="4">
        <f t="shared" si="70"/>
        <v>156442.47734889961</v>
      </c>
      <c r="F765" s="5">
        <f>IF(C765=0,0,IF(I764+G765&lt;=Summary!$C$20,'Loan Sch - With Offset'!I764+G765,Summary!$C$20))</f>
        <v>628.21560806781815</v>
      </c>
      <c r="G765" s="4">
        <f>IF(E765&lt;=0,0,E765*Summary!$B$7/Summary!$B$10)</f>
        <v>120.03951627348259</v>
      </c>
      <c r="H765" s="5">
        <f t="shared" si="73"/>
        <v>508.17609179433555</v>
      </c>
      <c r="I765" s="5">
        <f t="shared" si="74"/>
        <v>156934.30125710528</v>
      </c>
    </row>
    <row r="766" spans="1:9" x14ac:dyDescent="0.25">
      <c r="A766">
        <v>762</v>
      </c>
      <c r="B766">
        <f t="shared" si="69"/>
        <v>762</v>
      </c>
      <c r="C766" s="5">
        <f t="shared" si="72"/>
        <v>156934.30125710528</v>
      </c>
      <c r="D766" s="5">
        <f t="shared" si="71"/>
        <v>1000</v>
      </c>
      <c r="E766" s="4">
        <f t="shared" si="70"/>
        <v>155934.30125710528</v>
      </c>
      <c r="F766" s="5">
        <f>IF(C766=0,0,IF(I765+G766&lt;=Summary!$C$20,'Loan Sch - With Offset'!I765+G766,Summary!$C$20))</f>
        <v>628.21560806781815</v>
      </c>
      <c r="G766" s="4">
        <f>IF(E766&lt;=0,0,E766*Summary!$B$7/Summary!$B$10)</f>
        <v>119.64958884920193</v>
      </c>
      <c r="H766" s="5">
        <f t="shared" si="73"/>
        <v>508.56601921861625</v>
      </c>
      <c r="I766" s="5">
        <f t="shared" si="74"/>
        <v>156425.73523788666</v>
      </c>
    </row>
    <row r="767" spans="1:9" x14ac:dyDescent="0.25">
      <c r="A767">
        <v>763</v>
      </c>
      <c r="B767">
        <f t="shared" si="69"/>
        <v>763</v>
      </c>
      <c r="C767" s="5">
        <f t="shared" si="72"/>
        <v>156425.73523788666</v>
      </c>
      <c r="D767" s="5">
        <f t="shared" si="71"/>
        <v>1000</v>
      </c>
      <c r="E767" s="4">
        <f t="shared" si="70"/>
        <v>155425.73523788666</v>
      </c>
      <c r="F767" s="5">
        <f>IF(C767=0,0,IF(I766+G767&lt;=Summary!$C$20,'Loan Sch - With Offset'!I766+G767,Summary!$C$20))</f>
        <v>628.21560806781815</v>
      </c>
      <c r="G767" s="4">
        <f>IF(E767&lt;=0,0,E767*Summary!$B$7/Summary!$B$10)</f>
        <v>119.25936223060918</v>
      </c>
      <c r="H767" s="5">
        <f t="shared" si="73"/>
        <v>508.95624583720894</v>
      </c>
      <c r="I767" s="5">
        <f t="shared" si="74"/>
        <v>155916.77899204945</v>
      </c>
    </row>
    <row r="768" spans="1:9" x14ac:dyDescent="0.25">
      <c r="A768">
        <v>764</v>
      </c>
      <c r="B768">
        <f t="shared" si="69"/>
        <v>764</v>
      </c>
      <c r="C768" s="5">
        <f t="shared" si="72"/>
        <v>155916.77899204945</v>
      </c>
      <c r="D768" s="5">
        <f t="shared" si="71"/>
        <v>1000</v>
      </c>
      <c r="E768" s="4">
        <f t="shared" si="70"/>
        <v>154916.77899204945</v>
      </c>
      <c r="F768" s="5">
        <f>IF(C768=0,0,IF(I767+G768&lt;=Summary!$C$20,'Loan Sch - With Offset'!I767+G768,Summary!$C$20))</f>
        <v>628.21560806781815</v>
      </c>
      <c r="G768" s="4">
        <f>IF(E768&lt;=0,0,E768*Summary!$B$7/Summary!$B$10)</f>
        <v>118.86883618813025</v>
      </c>
      <c r="H768" s="5">
        <f t="shared" si="73"/>
        <v>509.34677187968794</v>
      </c>
      <c r="I768" s="5">
        <f t="shared" si="74"/>
        <v>155407.43222016978</v>
      </c>
    </row>
    <row r="769" spans="1:9" x14ac:dyDescent="0.25">
      <c r="A769">
        <v>765</v>
      </c>
      <c r="B769">
        <f t="shared" si="69"/>
        <v>765</v>
      </c>
      <c r="C769" s="5">
        <f t="shared" si="72"/>
        <v>155407.43222016978</v>
      </c>
      <c r="D769" s="5">
        <f t="shared" si="71"/>
        <v>1000</v>
      </c>
      <c r="E769" s="4">
        <f t="shared" si="70"/>
        <v>154407.43222016978</v>
      </c>
      <c r="F769" s="5">
        <f>IF(C769=0,0,IF(I768+G769&lt;=Summary!$C$20,'Loan Sch - With Offset'!I768+G769,Summary!$C$20))</f>
        <v>628.21560806781815</v>
      </c>
      <c r="G769" s="4">
        <f>IF(E769&lt;=0,0,E769*Summary!$B$7/Summary!$B$10)</f>
        <v>118.47801049201487</v>
      </c>
      <c r="H769" s="5">
        <f t="shared" si="73"/>
        <v>509.73759757580331</v>
      </c>
      <c r="I769" s="5">
        <f t="shared" si="74"/>
        <v>154897.69462259399</v>
      </c>
    </row>
    <row r="770" spans="1:9" x14ac:dyDescent="0.25">
      <c r="A770">
        <v>766</v>
      </c>
      <c r="B770">
        <f t="shared" si="69"/>
        <v>766</v>
      </c>
      <c r="C770" s="5">
        <f t="shared" si="72"/>
        <v>154897.69462259399</v>
      </c>
      <c r="D770" s="5">
        <f t="shared" si="71"/>
        <v>1000</v>
      </c>
      <c r="E770" s="4">
        <f t="shared" si="70"/>
        <v>153897.69462259399</v>
      </c>
      <c r="F770" s="5">
        <f>IF(C770=0,0,IF(I769+G770&lt;=Summary!$C$20,'Loan Sch - With Offset'!I769+G770,Summary!$C$20))</f>
        <v>628.21560806781815</v>
      </c>
      <c r="G770" s="4">
        <f>IF(E770&lt;=0,0,E770*Summary!$B$7/Summary!$B$10)</f>
        <v>118.08688491233654</v>
      </c>
      <c r="H770" s="5">
        <f t="shared" si="73"/>
        <v>510.12872315548162</v>
      </c>
      <c r="I770" s="5">
        <f t="shared" si="74"/>
        <v>154387.56589943852</v>
      </c>
    </row>
    <row r="771" spans="1:9" x14ac:dyDescent="0.25">
      <c r="A771">
        <v>767</v>
      </c>
      <c r="B771">
        <f t="shared" si="69"/>
        <v>767</v>
      </c>
      <c r="C771" s="5">
        <f t="shared" si="72"/>
        <v>154387.56589943852</v>
      </c>
      <c r="D771" s="5">
        <f t="shared" si="71"/>
        <v>1000</v>
      </c>
      <c r="E771" s="4">
        <f t="shared" si="70"/>
        <v>153387.56589943852</v>
      </c>
      <c r="F771" s="5">
        <f>IF(C771=0,0,IF(I770+G771&lt;=Summary!$C$20,'Loan Sch - With Offset'!I770+G771,Summary!$C$20))</f>
        <v>628.21560806781815</v>
      </c>
      <c r="G771" s="4">
        <f>IF(E771&lt;=0,0,E771*Summary!$B$7/Summary!$B$10)</f>
        <v>117.69545921899224</v>
      </c>
      <c r="H771" s="5">
        <f t="shared" si="73"/>
        <v>510.5201488488259</v>
      </c>
      <c r="I771" s="5">
        <f t="shared" si="74"/>
        <v>153877.04575058969</v>
      </c>
    </row>
    <row r="772" spans="1:9" x14ac:dyDescent="0.25">
      <c r="A772">
        <v>768</v>
      </c>
      <c r="B772">
        <f t="shared" si="69"/>
        <v>768</v>
      </c>
      <c r="C772" s="5">
        <f t="shared" si="72"/>
        <v>153877.04575058969</v>
      </c>
      <c r="D772" s="5">
        <f t="shared" si="71"/>
        <v>1000</v>
      </c>
      <c r="E772" s="4">
        <f t="shared" si="70"/>
        <v>152877.04575058969</v>
      </c>
      <c r="F772" s="5">
        <f>IF(C772=0,0,IF(I771+G772&lt;=Summary!$C$20,'Loan Sch - With Offset'!I771+G772,Summary!$C$20))</f>
        <v>628.21560806781815</v>
      </c>
      <c r="G772" s="4">
        <f>IF(E772&lt;=0,0,E772*Summary!$B$7/Summary!$B$10)</f>
        <v>117.30373318170247</v>
      </c>
      <c r="H772" s="5">
        <f t="shared" si="73"/>
        <v>510.9118748861157</v>
      </c>
      <c r="I772" s="5">
        <f t="shared" si="74"/>
        <v>153366.13387570358</v>
      </c>
    </row>
    <row r="773" spans="1:9" x14ac:dyDescent="0.25">
      <c r="A773">
        <v>769</v>
      </c>
      <c r="B773">
        <f t="shared" si="69"/>
        <v>769</v>
      </c>
      <c r="C773" s="5">
        <f t="shared" si="72"/>
        <v>153366.13387570358</v>
      </c>
      <c r="D773" s="5">
        <f t="shared" si="71"/>
        <v>1000</v>
      </c>
      <c r="E773" s="4">
        <f t="shared" si="70"/>
        <v>152366.13387570358</v>
      </c>
      <c r="F773" s="5">
        <f>IF(C773=0,0,IF(I772+G773&lt;=Summary!$C$20,'Loan Sch - With Offset'!I772+G773,Summary!$C$20))</f>
        <v>628.21560806781815</v>
      </c>
      <c r="G773" s="4">
        <f>IF(E773&lt;=0,0,E773*Summary!$B$7/Summary!$B$10)</f>
        <v>116.91170657001102</v>
      </c>
      <c r="H773" s="5">
        <f t="shared" si="73"/>
        <v>511.30390149780715</v>
      </c>
      <c r="I773" s="5">
        <f t="shared" si="74"/>
        <v>152854.82997420579</v>
      </c>
    </row>
    <row r="774" spans="1:9" x14ac:dyDescent="0.25">
      <c r="A774">
        <v>770</v>
      </c>
      <c r="B774">
        <f t="shared" ref="B774:B837" si="75">IF(C774=0,0,A774)</f>
        <v>770</v>
      </c>
      <c r="C774" s="5">
        <f t="shared" si="72"/>
        <v>152854.82997420579</v>
      </c>
      <c r="D774" s="5">
        <f t="shared" si="71"/>
        <v>1000</v>
      </c>
      <c r="E774" s="4">
        <f t="shared" ref="E774:E837" si="76">C774-D774</f>
        <v>151854.82997420579</v>
      </c>
      <c r="F774" s="5">
        <f>IF(C774=0,0,IF(I773+G774&lt;=Summary!$C$20,'Loan Sch - With Offset'!I773+G774,Summary!$C$20))</f>
        <v>628.21560806781815</v>
      </c>
      <c r="G774" s="4">
        <f>IF(E774&lt;=0,0,E774*Summary!$B$7/Summary!$B$10)</f>
        <v>116.51937915328482</v>
      </c>
      <c r="H774" s="5">
        <f t="shared" si="73"/>
        <v>511.69622891453332</v>
      </c>
      <c r="I774" s="5">
        <f t="shared" si="74"/>
        <v>152343.13374529124</v>
      </c>
    </row>
    <row r="775" spans="1:9" x14ac:dyDescent="0.25">
      <c r="A775">
        <v>771</v>
      </c>
      <c r="B775">
        <f t="shared" si="75"/>
        <v>771</v>
      </c>
      <c r="C775" s="5">
        <f t="shared" si="72"/>
        <v>152343.13374529124</v>
      </c>
      <c r="D775" s="5">
        <f t="shared" ref="D775:D838" si="77">IF(C775=0,0,D774)</f>
        <v>1000</v>
      </c>
      <c r="E775" s="4">
        <f t="shared" si="76"/>
        <v>151343.13374529124</v>
      </c>
      <c r="F775" s="5">
        <f>IF(C775=0,0,IF(I774+G775&lt;=Summary!$C$20,'Loan Sch - With Offset'!I774+G775,Summary!$C$20))</f>
        <v>628.21560806781815</v>
      </c>
      <c r="G775" s="4">
        <f>IF(E775&lt;=0,0,E775*Summary!$B$7/Summary!$B$10)</f>
        <v>116.12675070071386</v>
      </c>
      <c r="H775" s="5">
        <f t="shared" si="73"/>
        <v>512.08885736710431</v>
      </c>
      <c r="I775" s="5">
        <f t="shared" si="74"/>
        <v>151831.04488792413</v>
      </c>
    </row>
    <row r="776" spans="1:9" x14ac:dyDescent="0.25">
      <c r="A776">
        <v>772</v>
      </c>
      <c r="B776">
        <f t="shared" si="75"/>
        <v>772</v>
      </c>
      <c r="C776" s="5">
        <f t="shared" ref="C776:C839" si="78">I775</f>
        <v>151831.04488792413</v>
      </c>
      <c r="D776" s="5">
        <f t="shared" si="77"/>
        <v>1000</v>
      </c>
      <c r="E776" s="4">
        <f t="shared" si="76"/>
        <v>150831.04488792413</v>
      </c>
      <c r="F776" s="5">
        <f>IF(C776=0,0,IF(I775+G776&lt;=Summary!$C$20,'Loan Sch - With Offset'!I775+G776,Summary!$C$20))</f>
        <v>628.21560806781815</v>
      </c>
      <c r="G776" s="4">
        <f>IF(E776&lt;=0,0,E776*Summary!$B$7/Summary!$B$10)</f>
        <v>115.733820981311</v>
      </c>
      <c r="H776" s="5">
        <f t="shared" ref="H776:H839" si="79">F776-G776</f>
        <v>512.48178708650721</v>
      </c>
      <c r="I776" s="5">
        <f t="shared" ref="I776:I839" si="80">IF(ROUND(C776-H776,0)=0,0,C776-H776)</f>
        <v>151318.56310083764</v>
      </c>
    </row>
    <row r="777" spans="1:9" x14ac:dyDescent="0.25">
      <c r="A777">
        <v>773</v>
      </c>
      <c r="B777">
        <f t="shared" si="75"/>
        <v>773</v>
      </c>
      <c r="C777" s="5">
        <f t="shared" si="78"/>
        <v>151318.56310083764</v>
      </c>
      <c r="D777" s="5">
        <f t="shared" si="77"/>
        <v>1000</v>
      </c>
      <c r="E777" s="4">
        <f t="shared" si="76"/>
        <v>150318.56310083764</v>
      </c>
      <c r="F777" s="5">
        <f>IF(C777=0,0,IF(I776+G777&lt;=Summary!$C$20,'Loan Sch - With Offset'!I776+G777,Summary!$C$20))</f>
        <v>628.21560806781815</v>
      </c>
      <c r="G777" s="4">
        <f>IF(E777&lt;=0,0,E777*Summary!$B$7/Summary!$B$10)</f>
        <v>115.34058976391195</v>
      </c>
      <c r="H777" s="5">
        <f t="shared" si="79"/>
        <v>512.87501830390624</v>
      </c>
      <c r="I777" s="5">
        <f t="shared" si="80"/>
        <v>150805.68808253374</v>
      </c>
    </row>
    <row r="778" spans="1:9" x14ac:dyDescent="0.25">
      <c r="A778">
        <v>774</v>
      </c>
      <c r="B778">
        <f t="shared" si="75"/>
        <v>774</v>
      </c>
      <c r="C778" s="5">
        <f t="shared" si="78"/>
        <v>150805.68808253374</v>
      </c>
      <c r="D778" s="5">
        <f t="shared" si="77"/>
        <v>1000</v>
      </c>
      <c r="E778" s="4">
        <f t="shared" si="76"/>
        <v>149805.68808253374</v>
      </c>
      <c r="F778" s="5">
        <f>IF(C778=0,0,IF(I777+G778&lt;=Summary!$C$20,'Loan Sch - With Offset'!I777+G778,Summary!$C$20))</f>
        <v>628.21560806781815</v>
      </c>
      <c r="G778" s="4">
        <f>IF(E778&lt;=0,0,E778*Summary!$B$7/Summary!$B$10)</f>
        <v>114.94705681717492</v>
      </c>
      <c r="H778" s="5">
        <f t="shared" si="79"/>
        <v>513.26855125064321</v>
      </c>
      <c r="I778" s="5">
        <f t="shared" si="80"/>
        <v>150292.41953128309</v>
      </c>
    </row>
    <row r="779" spans="1:9" x14ac:dyDescent="0.25">
      <c r="A779">
        <v>775</v>
      </c>
      <c r="B779">
        <f t="shared" si="75"/>
        <v>775</v>
      </c>
      <c r="C779" s="5">
        <f t="shared" si="78"/>
        <v>150292.41953128309</v>
      </c>
      <c r="D779" s="5">
        <f t="shared" si="77"/>
        <v>1000</v>
      </c>
      <c r="E779" s="4">
        <f t="shared" si="76"/>
        <v>149292.41953128309</v>
      </c>
      <c r="F779" s="5">
        <f>IF(C779=0,0,IF(I778+G779&lt;=Summary!$C$20,'Loan Sch - With Offset'!I778+G779,Summary!$C$20))</f>
        <v>628.21560806781815</v>
      </c>
      <c r="G779" s="4">
        <f>IF(E779&lt;=0,0,E779*Summary!$B$7/Summary!$B$10)</f>
        <v>114.55322190958067</v>
      </c>
      <c r="H779" s="5">
        <f t="shared" si="79"/>
        <v>513.6623861582375</v>
      </c>
      <c r="I779" s="5">
        <f t="shared" si="80"/>
        <v>149778.75714512484</v>
      </c>
    </row>
    <row r="780" spans="1:9" x14ac:dyDescent="0.25">
      <c r="A780">
        <v>776</v>
      </c>
      <c r="B780">
        <f t="shared" si="75"/>
        <v>776</v>
      </c>
      <c r="C780" s="5">
        <f t="shared" si="78"/>
        <v>149778.75714512484</v>
      </c>
      <c r="D780" s="5">
        <f t="shared" si="77"/>
        <v>1000</v>
      </c>
      <c r="E780" s="4">
        <f t="shared" si="76"/>
        <v>148778.75714512484</v>
      </c>
      <c r="F780" s="5">
        <f>IF(C780=0,0,IF(I779+G780&lt;=Summary!$C$20,'Loan Sch - With Offset'!I779+G780,Summary!$C$20))</f>
        <v>628.21560806781815</v>
      </c>
      <c r="G780" s="4">
        <f>IF(E780&lt;=0,0,E780*Summary!$B$7/Summary!$B$10)</f>
        <v>114.15908480943231</v>
      </c>
      <c r="H780" s="5">
        <f t="shared" si="79"/>
        <v>514.05652325838582</v>
      </c>
      <c r="I780" s="5">
        <f t="shared" si="80"/>
        <v>149264.70062186645</v>
      </c>
    </row>
    <row r="781" spans="1:9" x14ac:dyDescent="0.25">
      <c r="A781">
        <v>777</v>
      </c>
      <c r="B781">
        <f t="shared" si="75"/>
        <v>777</v>
      </c>
      <c r="C781" s="5">
        <f t="shared" si="78"/>
        <v>149264.70062186645</v>
      </c>
      <c r="D781" s="5">
        <f t="shared" si="77"/>
        <v>1000</v>
      </c>
      <c r="E781" s="4">
        <f t="shared" si="76"/>
        <v>148264.70062186645</v>
      </c>
      <c r="F781" s="5">
        <f>IF(C781=0,0,IF(I780+G781&lt;=Summary!$C$20,'Loan Sch - With Offset'!I780+G781,Summary!$C$20))</f>
        <v>628.21560806781815</v>
      </c>
      <c r="G781" s="4">
        <f>IF(E781&lt;=0,0,E781*Summary!$B$7/Summary!$B$10)</f>
        <v>113.76464528485522</v>
      </c>
      <c r="H781" s="5">
        <f t="shared" si="79"/>
        <v>514.45096278296296</v>
      </c>
      <c r="I781" s="5">
        <f t="shared" si="80"/>
        <v>148750.24965908349</v>
      </c>
    </row>
    <row r="782" spans="1:9" x14ac:dyDescent="0.25">
      <c r="A782">
        <v>778</v>
      </c>
      <c r="B782">
        <f t="shared" si="75"/>
        <v>778</v>
      </c>
      <c r="C782" s="5">
        <f t="shared" si="78"/>
        <v>148750.24965908349</v>
      </c>
      <c r="D782" s="5">
        <f t="shared" si="77"/>
        <v>1000</v>
      </c>
      <c r="E782" s="4">
        <f t="shared" si="76"/>
        <v>147750.24965908349</v>
      </c>
      <c r="F782" s="5">
        <f>IF(C782=0,0,IF(I781+G782&lt;=Summary!$C$20,'Loan Sch - With Offset'!I781+G782,Summary!$C$20))</f>
        <v>628.21560806781815</v>
      </c>
      <c r="G782" s="4">
        <f>IF(E782&lt;=0,0,E782*Summary!$B$7/Summary!$B$10)</f>
        <v>113.36990310379676</v>
      </c>
      <c r="H782" s="5">
        <f t="shared" si="79"/>
        <v>514.84570496402137</v>
      </c>
      <c r="I782" s="5">
        <f t="shared" si="80"/>
        <v>148235.40395411948</v>
      </c>
    </row>
    <row r="783" spans="1:9" x14ac:dyDescent="0.25">
      <c r="A783">
        <v>779</v>
      </c>
      <c r="B783">
        <f t="shared" si="75"/>
        <v>779</v>
      </c>
      <c r="C783" s="5">
        <f t="shared" si="78"/>
        <v>148235.40395411948</v>
      </c>
      <c r="D783" s="5">
        <f t="shared" si="77"/>
        <v>1000</v>
      </c>
      <c r="E783" s="4">
        <f t="shared" si="76"/>
        <v>147235.40395411948</v>
      </c>
      <c r="F783" s="5">
        <f>IF(C783=0,0,IF(I782+G783&lt;=Summary!$C$20,'Loan Sch - With Offset'!I782+G783,Summary!$C$20))</f>
        <v>628.21560806781815</v>
      </c>
      <c r="G783" s="4">
        <f>IF(E783&lt;=0,0,E783*Summary!$B$7/Summary!$B$10)</f>
        <v>112.97485803402628</v>
      </c>
      <c r="H783" s="5">
        <f t="shared" si="79"/>
        <v>515.24075003379187</v>
      </c>
      <c r="I783" s="5">
        <f t="shared" si="80"/>
        <v>147720.16320408569</v>
      </c>
    </row>
    <row r="784" spans="1:9" x14ac:dyDescent="0.25">
      <c r="A784">
        <v>780</v>
      </c>
      <c r="B784">
        <f t="shared" si="75"/>
        <v>780</v>
      </c>
      <c r="C784" s="5">
        <f t="shared" si="78"/>
        <v>147720.16320408569</v>
      </c>
      <c r="D784" s="5">
        <f t="shared" si="77"/>
        <v>1000</v>
      </c>
      <c r="E784" s="4">
        <f t="shared" si="76"/>
        <v>146720.16320408569</v>
      </c>
      <c r="F784" s="5">
        <f>IF(C784=0,0,IF(I783+G784&lt;=Summary!$C$20,'Loan Sch - With Offset'!I783+G784,Summary!$C$20))</f>
        <v>628.21560806781815</v>
      </c>
      <c r="G784" s="4">
        <f>IF(E784&lt;=0,0,E784*Summary!$B$7/Summary!$B$10)</f>
        <v>112.57950984313499</v>
      </c>
      <c r="H784" s="5">
        <f t="shared" si="79"/>
        <v>515.63609822468311</v>
      </c>
      <c r="I784" s="5">
        <f t="shared" si="80"/>
        <v>147204.52710586102</v>
      </c>
    </row>
    <row r="785" spans="1:9" x14ac:dyDescent="0.25">
      <c r="A785">
        <v>781</v>
      </c>
      <c r="B785">
        <f t="shared" si="75"/>
        <v>781</v>
      </c>
      <c r="C785" s="5">
        <f t="shared" si="78"/>
        <v>147204.52710586102</v>
      </c>
      <c r="D785" s="5">
        <f t="shared" si="77"/>
        <v>1000</v>
      </c>
      <c r="E785" s="4">
        <f t="shared" si="76"/>
        <v>146204.52710586102</v>
      </c>
      <c r="F785" s="5">
        <f>IF(C785=0,0,IF(I784+G785&lt;=Summary!$C$20,'Loan Sch - With Offset'!I784+G785,Summary!$C$20))</f>
        <v>628.21560806781815</v>
      </c>
      <c r="G785" s="4">
        <f>IF(E785&lt;=0,0,E785*Summary!$B$7/Summary!$B$10)</f>
        <v>112.18385829853567</v>
      </c>
      <c r="H785" s="5">
        <f t="shared" si="79"/>
        <v>516.03174976928244</v>
      </c>
      <c r="I785" s="5">
        <f t="shared" si="80"/>
        <v>146688.49535609173</v>
      </c>
    </row>
    <row r="786" spans="1:9" x14ac:dyDescent="0.25">
      <c r="A786">
        <v>782</v>
      </c>
      <c r="B786">
        <f t="shared" si="75"/>
        <v>782</v>
      </c>
      <c r="C786" s="5">
        <f t="shared" si="78"/>
        <v>146688.49535609173</v>
      </c>
      <c r="D786" s="5">
        <f t="shared" si="77"/>
        <v>1000</v>
      </c>
      <c r="E786" s="4">
        <f t="shared" si="76"/>
        <v>145688.49535609173</v>
      </c>
      <c r="F786" s="5">
        <f>IF(C786=0,0,IF(I785+G786&lt;=Summary!$C$20,'Loan Sch - With Offset'!I785+G786,Summary!$C$20))</f>
        <v>628.21560806781815</v>
      </c>
      <c r="G786" s="4">
        <f>IF(E786&lt;=0,0,E786*Summary!$B$7/Summary!$B$10)</f>
        <v>111.78790316746269</v>
      </c>
      <c r="H786" s="5">
        <f t="shared" si="79"/>
        <v>516.42770490035548</v>
      </c>
      <c r="I786" s="5">
        <f t="shared" si="80"/>
        <v>146172.06765119138</v>
      </c>
    </row>
    <row r="787" spans="1:9" x14ac:dyDescent="0.25">
      <c r="A787">
        <v>783</v>
      </c>
      <c r="B787">
        <f t="shared" si="75"/>
        <v>783</v>
      </c>
      <c r="C787" s="5">
        <f t="shared" si="78"/>
        <v>146172.06765119138</v>
      </c>
      <c r="D787" s="5">
        <f t="shared" si="77"/>
        <v>1000</v>
      </c>
      <c r="E787" s="4">
        <f t="shared" si="76"/>
        <v>145172.06765119138</v>
      </c>
      <c r="F787" s="5">
        <f>IF(C787=0,0,IF(I786+G787&lt;=Summary!$C$20,'Loan Sch - With Offset'!I786+G787,Summary!$C$20))</f>
        <v>628.21560806781815</v>
      </c>
      <c r="G787" s="4">
        <f>IF(E787&lt;=0,0,E787*Summary!$B$7/Summary!$B$10)</f>
        <v>111.39164421697184</v>
      </c>
      <c r="H787" s="5">
        <f t="shared" si="79"/>
        <v>516.82396385084633</v>
      </c>
      <c r="I787" s="5">
        <f t="shared" si="80"/>
        <v>145655.24368734052</v>
      </c>
    </row>
    <row r="788" spans="1:9" x14ac:dyDescent="0.25">
      <c r="A788">
        <v>784</v>
      </c>
      <c r="B788">
        <f t="shared" si="75"/>
        <v>784</v>
      </c>
      <c r="C788" s="5">
        <f t="shared" si="78"/>
        <v>145655.24368734052</v>
      </c>
      <c r="D788" s="5">
        <f t="shared" si="77"/>
        <v>1000</v>
      </c>
      <c r="E788" s="4">
        <f t="shared" si="76"/>
        <v>144655.24368734052</v>
      </c>
      <c r="F788" s="5">
        <f>IF(C788=0,0,IF(I787+G788&lt;=Summary!$C$20,'Loan Sch - With Offset'!I787+G788,Summary!$C$20))</f>
        <v>628.21560806781815</v>
      </c>
      <c r="G788" s="4">
        <f>IF(E788&lt;=0,0,E788*Summary!$B$7/Summary!$B$10)</f>
        <v>110.99508121394014</v>
      </c>
      <c r="H788" s="5">
        <f t="shared" si="79"/>
        <v>517.22052685387803</v>
      </c>
      <c r="I788" s="5">
        <f t="shared" si="80"/>
        <v>145138.02316048666</v>
      </c>
    </row>
    <row r="789" spans="1:9" x14ac:dyDescent="0.25">
      <c r="A789">
        <v>785</v>
      </c>
      <c r="B789">
        <f t="shared" si="75"/>
        <v>785</v>
      </c>
      <c r="C789" s="5">
        <f t="shared" si="78"/>
        <v>145138.02316048666</v>
      </c>
      <c r="D789" s="5">
        <f t="shared" si="77"/>
        <v>1000</v>
      </c>
      <c r="E789" s="4">
        <f t="shared" si="76"/>
        <v>144138.02316048666</v>
      </c>
      <c r="F789" s="5">
        <f>IF(C789=0,0,IF(I788+G789&lt;=Summary!$C$20,'Loan Sch - With Offset'!I788+G789,Summary!$C$20))</f>
        <v>628.21560806781815</v>
      </c>
      <c r="G789" s="4">
        <f>IF(E789&lt;=0,0,E789*Summary!$B$7/Summary!$B$10)</f>
        <v>110.59821392506571</v>
      </c>
      <c r="H789" s="5">
        <f t="shared" si="79"/>
        <v>517.61739414275246</v>
      </c>
      <c r="I789" s="5">
        <f t="shared" si="80"/>
        <v>144620.4057663439</v>
      </c>
    </row>
    <row r="790" spans="1:9" x14ac:dyDescent="0.25">
      <c r="A790">
        <v>786</v>
      </c>
      <c r="B790">
        <f t="shared" si="75"/>
        <v>786</v>
      </c>
      <c r="C790" s="5">
        <f t="shared" si="78"/>
        <v>144620.4057663439</v>
      </c>
      <c r="D790" s="5">
        <f t="shared" si="77"/>
        <v>1000</v>
      </c>
      <c r="E790" s="4">
        <f t="shared" si="76"/>
        <v>143620.4057663439</v>
      </c>
      <c r="F790" s="5">
        <f>IF(C790=0,0,IF(I789+G790&lt;=Summary!$C$20,'Loan Sch - With Offset'!I789+G790,Summary!$C$20))</f>
        <v>628.21560806781815</v>
      </c>
      <c r="G790" s="4">
        <f>IF(E790&lt;=0,0,E790*Summary!$B$7/Summary!$B$10)</f>
        <v>110.20104211686771</v>
      </c>
      <c r="H790" s="5">
        <f t="shared" si="79"/>
        <v>518.01456595095044</v>
      </c>
      <c r="I790" s="5">
        <f t="shared" si="80"/>
        <v>144102.39120039294</v>
      </c>
    </row>
    <row r="791" spans="1:9" x14ac:dyDescent="0.25">
      <c r="A791">
        <v>787</v>
      </c>
      <c r="B791">
        <f t="shared" si="75"/>
        <v>787</v>
      </c>
      <c r="C791" s="5">
        <f t="shared" si="78"/>
        <v>144102.39120039294</v>
      </c>
      <c r="D791" s="5">
        <f t="shared" si="77"/>
        <v>1000</v>
      </c>
      <c r="E791" s="4">
        <f t="shared" si="76"/>
        <v>143102.39120039294</v>
      </c>
      <c r="F791" s="5">
        <f>IF(C791=0,0,IF(I790+G791&lt;=Summary!$C$20,'Loan Sch - With Offset'!I790+G791,Summary!$C$20))</f>
        <v>628.21560806781815</v>
      </c>
      <c r="G791" s="4">
        <f>IF(E791&lt;=0,0,E791*Summary!$B$7/Summary!$B$10)</f>
        <v>109.80356555568612</v>
      </c>
      <c r="H791" s="5">
        <f t="shared" si="79"/>
        <v>518.41204251213207</v>
      </c>
      <c r="I791" s="5">
        <f t="shared" si="80"/>
        <v>143583.97915788082</v>
      </c>
    </row>
    <row r="792" spans="1:9" x14ac:dyDescent="0.25">
      <c r="A792">
        <v>788</v>
      </c>
      <c r="B792">
        <f t="shared" si="75"/>
        <v>788</v>
      </c>
      <c r="C792" s="5">
        <f t="shared" si="78"/>
        <v>143583.97915788082</v>
      </c>
      <c r="D792" s="5">
        <f t="shared" si="77"/>
        <v>1000</v>
      </c>
      <c r="E792" s="4">
        <f t="shared" si="76"/>
        <v>142583.97915788082</v>
      </c>
      <c r="F792" s="5">
        <f>IF(C792=0,0,IF(I791+G792&lt;=Summary!$C$20,'Loan Sch - With Offset'!I791+G792,Summary!$C$20))</f>
        <v>628.21560806781815</v>
      </c>
      <c r="G792" s="4">
        <f>IF(E792&lt;=0,0,E792*Summary!$B$7/Summary!$B$10)</f>
        <v>109.40578400768163</v>
      </c>
      <c r="H792" s="5">
        <f t="shared" si="79"/>
        <v>518.80982406013652</v>
      </c>
      <c r="I792" s="5">
        <f t="shared" si="80"/>
        <v>143065.1693338207</v>
      </c>
    </row>
    <row r="793" spans="1:9" x14ac:dyDescent="0.25">
      <c r="A793">
        <v>789</v>
      </c>
      <c r="B793">
        <f t="shared" si="75"/>
        <v>789</v>
      </c>
      <c r="C793" s="5">
        <f t="shared" si="78"/>
        <v>143065.1693338207</v>
      </c>
      <c r="D793" s="5">
        <f t="shared" si="77"/>
        <v>1000</v>
      </c>
      <c r="E793" s="4">
        <f t="shared" si="76"/>
        <v>142065.1693338207</v>
      </c>
      <c r="F793" s="5">
        <f>IF(C793=0,0,IF(I792+G793&lt;=Summary!$C$20,'Loan Sch - With Offset'!I792+G793,Summary!$C$20))</f>
        <v>628.21560806781815</v>
      </c>
      <c r="G793" s="4">
        <f>IF(E793&lt;=0,0,E793*Summary!$B$7/Summary!$B$10)</f>
        <v>109.00769723883549</v>
      </c>
      <c r="H793" s="5">
        <f t="shared" si="79"/>
        <v>519.20791082898268</v>
      </c>
      <c r="I793" s="5">
        <f t="shared" si="80"/>
        <v>142545.96142299171</v>
      </c>
    </row>
    <row r="794" spans="1:9" x14ac:dyDescent="0.25">
      <c r="A794">
        <v>790</v>
      </c>
      <c r="B794">
        <f t="shared" si="75"/>
        <v>790</v>
      </c>
      <c r="C794" s="5">
        <f t="shared" si="78"/>
        <v>142545.96142299171</v>
      </c>
      <c r="D794" s="5">
        <f t="shared" si="77"/>
        <v>1000</v>
      </c>
      <c r="E794" s="4">
        <f t="shared" si="76"/>
        <v>141545.96142299171</v>
      </c>
      <c r="F794" s="5">
        <f>IF(C794=0,0,IF(I793+G794&lt;=Summary!$C$20,'Loan Sch - With Offset'!I793+G794,Summary!$C$20))</f>
        <v>628.21560806781815</v>
      </c>
      <c r="G794" s="4">
        <f>IF(E794&lt;=0,0,E794*Summary!$B$7/Summary!$B$10)</f>
        <v>108.6093050149494</v>
      </c>
      <c r="H794" s="5">
        <f t="shared" si="79"/>
        <v>519.60630305286872</v>
      </c>
      <c r="I794" s="5">
        <f t="shared" si="80"/>
        <v>142026.35511993885</v>
      </c>
    </row>
    <row r="795" spans="1:9" x14ac:dyDescent="0.25">
      <c r="A795">
        <v>791</v>
      </c>
      <c r="B795">
        <f t="shared" si="75"/>
        <v>791</v>
      </c>
      <c r="C795" s="5">
        <f t="shared" si="78"/>
        <v>142026.35511993885</v>
      </c>
      <c r="D795" s="5">
        <f t="shared" si="77"/>
        <v>1000</v>
      </c>
      <c r="E795" s="4">
        <f t="shared" si="76"/>
        <v>141026.35511993885</v>
      </c>
      <c r="F795" s="5">
        <f>IF(C795=0,0,IF(I794+G795&lt;=Summary!$C$20,'Loan Sch - With Offset'!I794+G795,Summary!$C$20))</f>
        <v>628.21560806781815</v>
      </c>
      <c r="G795" s="4">
        <f>IF(E795&lt;=0,0,E795*Summary!$B$7/Summary!$B$10)</f>
        <v>108.21060710164537</v>
      </c>
      <c r="H795" s="5">
        <f t="shared" si="79"/>
        <v>520.00500096617282</v>
      </c>
      <c r="I795" s="5">
        <f t="shared" si="80"/>
        <v>141506.35011897268</v>
      </c>
    </row>
    <row r="796" spans="1:9" x14ac:dyDescent="0.25">
      <c r="A796">
        <v>792</v>
      </c>
      <c r="B796">
        <f t="shared" si="75"/>
        <v>792</v>
      </c>
      <c r="C796" s="5">
        <f t="shared" si="78"/>
        <v>141506.35011897268</v>
      </c>
      <c r="D796" s="5">
        <f t="shared" si="77"/>
        <v>1000</v>
      </c>
      <c r="E796" s="4">
        <f t="shared" si="76"/>
        <v>140506.35011897268</v>
      </c>
      <c r="F796" s="5">
        <f>IF(C796=0,0,IF(I795+G796&lt;=Summary!$C$20,'Loan Sch - With Offset'!I795+G796,Summary!$C$20))</f>
        <v>628.21560806781815</v>
      </c>
      <c r="G796" s="4">
        <f>IF(E796&lt;=0,0,E796*Summary!$B$7/Summary!$B$10)</f>
        <v>107.81160326436557</v>
      </c>
      <c r="H796" s="5">
        <f t="shared" si="79"/>
        <v>520.40400480345261</v>
      </c>
      <c r="I796" s="5">
        <f t="shared" si="80"/>
        <v>140985.94611416923</v>
      </c>
    </row>
    <row r="797" spans="1:9" x14ac:dyDescent="0.25">
      <c r="A797">
        <v>793</v>
      </c>
      <c r="B797">
        <f t="shared" si="75"/>
        <v>793</v>
      </c>
      <c r="C797" s="5">
        <f t="shared" si="78"/>
        <v>140985.94611416923</v>
      </c>
      <c r="D797" s="5">
        <f t="shared" si="77"/>
        <v>1000</v>
      </c>
      <c r="E797" s="4">
        <f t="shared" si="76"/>
        <v>139985.94611416923</v>
      </c>
      <c r="F797" s="5">
        <f>IF(C797=0,0,IF(I796+G797&lt;=Summary!$C$20,'Loan Sch - With Offset'!I796+G797,Summary!$C$20))</f>
        <v>628.21560806781815</v>
      </c>
      <c r="G797" s="4">
        <f>IF(E797&lt;=0,0,E797*Summary!$B$7/Summary!$B$10)</f>
        <v>107.41229326837217</v>
      </c>
      <c r="H797" s="5">
        <f t="shared" si="79"/>
        <v>520.80331479944596</v>
      </c>
      <c r="I797" s="5">
        <f t="shared" si="80"/>
        <v>140465.14279936979</v>
      </c>
    </row>
    <row r="798" spans="1:9" x14ac:dyDescent="0.25">
      <c r="A798">
        <v>794</v>
      </c>
      <c r="B798">
        <f t="shared" si="75"/>
        <v>794</v>
      </c>
      <c r="C798" s="5">
        <f t="shared" si="78"/>
        <v>140465.14279936979</v>
      </c>
      <c r="D798" s="5">
        <f t="shared" si="77"/>
        <v>1000</v>
      </c>
      <c r="E798" s="4">
        <f t="shared" si="76"/>
        <v>139465.14279936979</v>
      </c>
      <c r="F798" s="5">
        <f>IF(C798=0,0,IF(I797+G798&lt;=Summary!$C$20,'Loan Sch - With Offset'!I797+G798,Summary!$C$20))</f>
        <v>628.21560806781815</v>
      </c>
      <c r="G798" s="4">
        <f>IF(E798&lt;=0,0,E798*Summary!$B$7/Summary!$B$10)</f>
        <v>107.01267687874719</v>
      </c>
      <c r="H798" s="5">
        <f t="shared" si="79"/>
        <v>521.20293118907102</v>
      </c>
      <c r="I798" s="5">
        <f t="shared" si="80"/>
        <v>139943.93986818072</v>
      </c>
    </row>
    <row r="799" spans="1:9" x14ac:dyDescent="0.25">
      <c r="A799">
        <v>795</v>
      </c>
      <c r="B799">
        <f t="shared" si="75"/>
        <v>795</v>
      </c>
      <c r="C799" s="5">
        <f t="shared" si="78"/>
        <v>139943.93986818072</v>
      </c>
      <c r="D799" s="5">
        <f t="shared" si="77"/>
        <v>1000</v>
      </c>
      <c r="E799" s="4">
        <f t="shared" si="76"/>
        <v>138943.93986818072</v>
      </c>
      <c r="F799" s="5">
        <f>IF(C799=0,0,IF(I798+G799&lt;=Summary!$C$20,'Loan Sch - With Offset'!I798+G799,Summary!$C$20))</f>
        <v>628.21560806781815</v>
      </c>
      <c r="G799" s="4">
        <f>IF(E799&lt;=0,0,E799*Summary!$B$7/Summary!$B$10)</f>
        <v>106.6127538603925</v>
      </c>
      <c r="H799" s="5">
        <f t="shared" si="79"/>
        <v>521.60285420742571</v>
      </c>
      <c r="I799" s="5">
        <f t="shared" si="80"/>
        <v>139422.3370139733</v>
      </c>
    </row>
    <row r="800" spans="1:9" x14ac:dyDescent="0.25">
      <c r="A800">
        <v>796</v>
      </c>
      <c r="B800">
        <f t="shared" si="75"/>
        <v>796</v>
      </c>
      <c r="C800" s="5">
        <f t="shared" si="78"/>
        <v>139422.3370139733</v>
      </c>
      <c r="D800" s="5">
        <f t="shared" si="77"/>
        <v>1000</v>
      </c>
      <c r="E800" s="4">
        <f t="shared" si="76"/>
        <v>138422.3370139733</v>
      </c>
      <c r="F800" s="5">
        <f>IF(C800=0,0,IF(I799+G800&lt;=Summary!$C$20,'Loan Sch - With Offset'!I799+G800,Summary!$C$20))</f>
        <v>628.21560806781815</v>
      </c>
      <c r="G800" s="4">
        <f>IF(E800&lt;=0,0,E800*Summary!$B$7/Summary!$B$10)</f>
        <v>106.21252397802951</v>
      </c>
      <c r="H800" s="5">
        <f t="shared" si="79"/>
        <v>522.00308408978867</v>
      </c>
      <c r="I800" s="5">
        <f t="shared" si="80"/>
        <v>138900.33392988352</v>
      </c>
    </row>
    <row r="801" spans="1:9" x14ac:dyDescent="0.25">
      <c r="A801">
        <v>797</v>
      </c>
      <c r="B801">
        <f t="shared" si="75"/>
        <v>797</v>
      </c>
      <c r="C801" s="5">
        <f t="shared" si="78"/>
        <v>138900.33392988352</v>
      </c>
      <c r="D801" s="5">
        <f t="shared" si="77"/>
        <v>1000</v>
      </c>
      <c r="E801" s="4">
        <f t="shared" si="76"/>
        <v>137900.33392988352</v>
      </c>
      <c r="F801" s="5">
        <f>IF(C801=0,0,IF(I800+G801&lt;=Summary!$C$20,'Loan Sch - With Offset'!I800+G801,Summary!$C$20))</f>
        <v>628.21560806781815</v>
      </c>
      <c r="G801" s="4">
        <f>IF(E801&lt;=0,0,E801*Summary!$B$7/Summary!$B$10)</f>
        <v>105.81198699619907</v>
      </c>
      <c r="H801" s="5">
        <f t="shared" si="79"/>
        <v>522.40362107161911</v>
      </c>
      <c r="I801" s="5">
        <f t="shared" si="80"/>
        <v>138377.93030881189</v>
      </c>
    </row>
    <row r="802" spans="1:9" x14ac:dyDescent="0.25">
      <c r="A802">
        <v>798</v>
      </c>
      <c r="B802">
        <f t="shared" si="75"/>
        <v>798</v>
      </c>
      <c r="C802" s="5">
        <f t="shared" si="78"/>
        <v>138377.93030881189</v>
      </c>
      <c r="D802" s="5">
        <f t="shared" si="77"/>
        <v>1000</v>
      </c>
      <c r="E802" s="4">
        <f t="shared" si="76"/>
        <v>137377.93030881189</v>
      </c>
      <c r="F802" s="5">
        <f>IF(C802=0,0,IF(I801+G802&lt;=Summary!$C$20,'Loan Sch - With Offset'!I801+G802,Summary!$C$20))</f>
        <v>628.21560806781815</v>
      </c>
      <c r="G802" s="4">
        <f>IF(E802&lt;=0,0,E802*Summary!$B$7/Summary!$B$10)</f>
        <v>105.41114267926143</v>
      </c>
      <c r="H802" s="5">
        <f t="shared" si="79"/>
        <v>522.80446538855676</v>
      </c>
      <c r="I802" s="5">
        <f t="shared" si="80"/>
        <v>137855.12584342333</v>
      </c>
    </row>
    <row r="803" spans="1:9" x14ac:dyDescent="0.25">
      <c r="A803">
        <v>799</v>
      </c>
      <c r="B803">
        <f t="shared" si="75"/>
        <v>799</v>
      </c>
      <c r="C803" s="5">
        <f t="shared" si="78"/>
        <v>137855.12584342333</v>
      </c>
      <c r="D803" s="5">
        <f t="shared" si="77"/>
        <v>1000</v>
      </c>
      <c r="E803" s="4">
        <f t="shared" si="76"/>
        <v>136855.12584342333</v>
      </c>
      <c r="F803" s="5">
        <f>IF(C803=0,0,IF(I802+G803&lt;=Summary!$C$20,'Loan Sch - With Offset'!I802+G803,Summary!$C$20))</f>
        <v>628.21560806781815</v>
      </c>
      <c r="G803" s="4">
        <f>IF(E803&lt;=0,0,E803*Summary!$B$7/Summary!$B$10)</f>
        <v>105.00999079139598</v>
      </c>
      <c r="H803" s="5">
        <f t="shared" si="79"/>
        <v>523.20561727642212</v>
      </c>
      <c r="I803" s="5">
        <f t="shared" si="80"/>
        <v>137331.9202261469</v>
      </c>
    </row>
    <row r="804" spans="1:9" x14ac:dyDescent="0.25">
      <c r="A804">
        <v>800</v>
      </c>
      <c r="B804">
        <f t="shared" si="75"/>
        <v>800</v>
      </c>
      <c r="C804" s="5">
        <f t="shared" si="78"/>
        <v>137331.9202261469</v>
      </c>
      <c r="D804" s="5">
        <f t="shared" si="77"/>
        <v>1000</v>
      </c>
      <c r="E804" s="4">
        <f t="shared" si="76"/>
        <v>136331.9202261469</v>
      </c>
      <c r="F804" s="5">
        <f>IF(C804=0,0,IF(I803+G804&lt;=Summary!$C$20,'Loan Sch - With Offset'!I803+G804,Summary!$C$20))</f>
        <v>628.21560806781815</v>
      </c>
      <c r="G804" s="4">
        <f>IF(E804&lt;=0,0,E804*Summary!$B$7/Summary!$B$10)</f>
        <v>104.60853109660117</v>
      </c>
      <c r="H804" s="5">
        <f t="shared" si="79"/>
        <v>523.607076971217</v>
      </c>
      <c r="I804" s="5">
        <f t="shared" si="80"/>
        <v>136808.31314917569</v>
      </c>
    </row>
    <row r="805" spans="1:9" x14ac:dyDescent="0.25">
      <c r="A805">
        <v>801</v>
      </c>
      <c r="B805">
        <f t="shared" si="75"/>
        <v>801</v>
      </c>
      <c r="C805" s="5">
        <f t="shared" si="78"/>
        <v>136808.31314917569</v>
      </c>
      <c r="D805" s="5">
        <f t="shared" si="77"/>
        <v>1000</v>
      </c>
      <c r="E805" s="4">
        <f t="shared" si="76"/>
        <v>135808.31314917569</v>
      </c>
      <c r="F805" s="5">
        <f>IF(C805=0,0,IF(I804+G805&lt;=Summary!$C$20,'Loan Sch - With Offset'!I804+G805,Summary!$C$20))</f>
        <v>628.21560806781815</v>
      </c>
      <c r="G805" s="4">
        <f>IF(E805&lt;=0,0,E805*Summary!$B$7/Summary!$B$10)</f>
        <v>104.20676335869442</v>
      </c>
      <c r="H805" s="5">
        <f t="shared" si="79"/>
        <v>524.00884470912376</v>
      </c>
      <c r="I805" s="5">
        <f t="shared" si="80"/>
        <v>136284.30430446658</v>
      </c>
    </row>
    <row r="806" spans="1:9" x14ac:dyDescent="0.25">
      <c r="A806">
        <v>802</v>
      </c>
      <c r="B806">
        <f t="shared" si="75"/>
        <v>802</v>
      </c>
      <c r="C806" s="5">
        <f t="shared" si="78"/>
        <v>136284.30430446658</v>
      </c>
      <c r="D806" s="5">
        <f t="shared" si="77"/>
        <v>1000</v>
      </c>
      <c r="E806" s="4">
        <f t="shared" si="76"/>
        <v>135284.30430446658</v>
      </c>
      <c r="F806" s="5">
        <f>IF(C806=0,0,IF(I805+G806&lt;=Summary!$C$20,'Loan Sch - With Offset'!I805+G806,Summary!$C$20))</f>
        <v>628.21560806781815</v>
      </c>
      <c r="G806" s="4">
        <f>IF(E806&lt;=0,0,E806*Summary!$B$7/Summary!$B$10)</f>
        <v>103.80468734131185</v>
      </c>
      <c r="H806" s="5">
        <f t="shared" si="79"/>
        <v>524.41092072650633</v>
      </c>
      <c r="I806" s="5">
        <f t="shared" si="80"/>
        <v>135759.89338374007</v>
      </c>
    </row>
    <row r="807" spans="1:9" x14ac:dyDescent="0.25">
      <c r="A807">
        <v>803</v>
      </c>
      <c r="B807">
        <f t="shared" si="75"/>
        <v>803</v>
      </c>
      <c r="C807" s="5">
        <f t="shared" si="78"/>
        <v>135759.89338374007</v>
      </c>
      <c r="D807" s="5">
        <f t="shared" si="77"/>
        <v>1000</v>
      </c>
      <c r="E807" s="4">
        <f t="shared" si="76"/>
        <v>134759.89338374007</v>
      </c>
      <c r="F807" s="5">
        <f>IF(C807=0,0,IF(I806+G807&lt;=Summary!$C$20,'Loan Sch - With Offset'!I806+G807,Summary!$C$20))</f>
        <v>628.21560806781815</v>
      </c>
      <c r="G807" s="4">
        <f>IF(E807&lt;=0,0,E807*Summary!$B$7/Summary!$B$10)</f>
        <v>103.40230280790823</v>
      </c>
      <c r="H807" s="5">
        <f t="shared" si="79"/>
        <v>524.81330525990995</v>
      </c>
      <c r="I807" s="5">
        <f t="shared" si="80"/>
        <v>135235.08007848015</v>
      </c>
    </row>
    <row r="808" spans="1:9" x14ac:dyDescent="0.25">
      <c r="A808">
        <v>804</v>
      </c>
      <c r="B808">
        <f t="shared" si="75"/>
        <v>804</v>
      </c>
      <c r="C808" s="5">
        <f t="shared" si="78"/>
        <v>135235.08007848015</v>
      </c>
      <c r="D808" s="5">
        <f t="shared" si="77"/>
        <v>1000</v>
      </c>
      <c r="E808" s="4">
        <f t="shared" si="76"/>
        <v>134235.08007848015</v>
      </c>
      <c r="F808" s="5">
        <f>IF(C808=0,0,IF(I807+G808&lt;=Summary!$C$20,'Loan Sch - With Offset'!I807+G808,Summary!$C$20))</f>
        <v>628.21560806781815</v>
      </c>
      <c r="G808" s="4">
        <f>IF(E808&lt;=0,0,E808*Summary!$B$7/Summary!$B$10)</f>
        <v>102.99960952175689</v>
      </c>
      <c r="H808" s="5">
        <f t="shared" si="79"/>
        <v>525.2159985460612</v>
      </c>
      <c r="I808" s="5">
        <f t="shared" si="80"/>
        <v>134709.86407993408</v>
      </c>
    </row>
    <row r="809" spans="1:9" x14ac:dyDescent="0.25">
      <c r="A809">
        <v>805</v>
      </c>
      <c r="B809">
        <f t="shared" si="75"/>
        <v>805</v>
      </c>
      <c r="C809" s="5">
        <f t="shared" si="78"/>
        <v>134709.86407993408</v>
      </c>
      <c r="D809" s="5">
        <f t="shared" si="77"/>
        <v>1000</v>
      </c>
      <c r="E809" s="4">
        <f t="shared" si="76"/>
        <v>133709.86407993408</v>
      </c>
      <c r="F809" s="5">
        <f>IF(C809=0,0,IF(I808+G809&lt;=Summary!$C$20,'Loan Sch - With Offset'!I808+G809,Summary!$C$20))</f>
        <v>628.21560806781815</v>
      </c>
      <c r="G809" s="4">
        <f>IF(E809&lt;=0,0,E809*Summary!$B$7/Summary!$B$10)</f>
        <v>102.5966072459494</v>
      </c>
      <c r="H809" s="5">
        <f t="shared" si="79"/>
        <v>525.61900082186878</v>
      </c>
      <c r="I809" s="5">
        <f t="shared" si="80"/>
        <v>134184.24507911221</v>
      </c>
    </row>
    <row r="810" spans="1:9" x14ac:dyDescent="0.25">
      <c r="A810">
        <v>806</v>
      </c>
      <c r="B810">
        <f t="shared" si="75"/>
        <v>806</v>
      </c>
      <c r="C810" s="5">
        <f t="shared" si="78"/>
        <v>134184.24507911221</v>
      </c>
      <c r="D810" s="5">
        <f t="shared" si="77"/>
        <v>1000</v>
      </c>
      <c r="E810" s="4">
        <f t="shared" si="76"/>
        <v>133184.24507911221</v>
      </c>
      <c r="F810" s="5">
        <f>IF(C810=0,0,IF(I809+G810&lt;=Summary!$C$20,'Loan Sch - With Offset'!I809+G810,Summary!$C$20))</f>
        <v>628.21560806781815</v>
      </c>
      <c r="G810" s="4">
        <f>IF(E810&lt;=0,0,E810*Summary!$B$7/Summary!$B$10)</f>
        <v>102.19329574339571</v>
      </c>
      <c r="H810" s="5">
        <f t="shared" si="79"/>
        <v>526.0223123244225</v>
      </c>
      <c r="I810" s="5">
        <f t="shared" si="80"/>
        <v>133658.22276678777</v>
      </c>
    </row>
    <row r="811" spans="1:9" x14ac:dyDescent="0.25">
      <c r="A811">
        <v>807</v>
      </c>
      <c r="B811">
        <f t="shared" si="75"/>
        <v>807</v>
      </c>
      <c r="C811" s="5">
        <f t="shared" si="78"/>
        <v>133658.22276678777</v>
      </c>
      <c r="D811" s="5">
        <f t="shared" si="77"/>
        <v>1000</v>
      </c>
      <c r="E811" s="4">
        <f t="shared" si="76"/>
        <v>132658.22276678777</v>
      </c>
      <c r="F811" s="5">
        <f>IF(C811=0,0,IF(I810+G811&lt;=Summary!$C$20,'Loan Sch - With Offset'!I810+G811,Summary!$C$20))</f>
        <v>628.21560806781815</v>
      </c>
      <c r="G811" s="4">
        <f>IF(E811&lt;=0,0,E811*Summary!$B$7/Summary!$B$10)</f>
        <v>101.78967477682369</v>
      </c>
      <c r="H811" s="5">
        <f t="shared" si="79"/>
        <v>526.42593329099441</v>
      </c>
      <c r="I811" s="5">
        <f t="shared" si="80"/>
        <v>133131.79683349677</v>
      </c>
    </row>
    <row r="812" spans="1:9" x14ac:dyDescent="0.25">
      <c r="A812">
        <v>808</v>
      </c>
      <c r="B812">
        <f t="shared" si="75"/>
        <v>808</v>
      </c>
      <c r="C812" s="5">
        <f t="shared" si="78"/>
        <v>133131.79683349677</v>
      </c>
      <c r="D812" s="5">
        <f t="shared" si="77"/>
        <v>1000</v>
      </c>
      <c r="E812" s="4">
        <f t="shared" si="76"/>
        <v>132131.79683349677</v>
      </c>
      <c r="F812" s="5">
        <f>IF(C812=0,0,IF(I811+G812&lt;=Summary!$C$20,'Loan Sch - With Offset'!I811+G812,Summary!$C$20))</f>
        <v>628.21560806781815</v>
      </c>
      <c r="G812" s="4">
        <f>IF(E812&lt;=0,0,E812*Summary!$B$7/Summary!$B$10)</f>
        <v>101.38574410877926</v>
      </c>
      <c r="H812" s="5">
        <f t="shared" si="79"/>
        <v>526.8298639590389</v>
      </c>
      <c r="I812" s="5">
        <f t="shared" si="80"/>
        <v>132604.96696953772</v>
      </c>
    </row>
    <row r="813" spans="1:9" x14ac:dyDescent="0.25">
      <c r="A813">
        <v>809</v>
      </c>
      <c r="B813">
        <f t="shared" si="75"/>
        <v>809</v>
      </c>
      <c r="C813" s="5">
        <f t="shared" si="78"/>
        <v>132604.96696953772</v>
      </c>
      <c r="D813" s="5">
        <f t="shared" si="77"/>
        <v>1000</v>
      </c>
      <c r="E813" s="4">
        <f t="shared" si="76"/>
        <v>131604.96696953772</v>
      </c>
      <c r="F813" s="5">
        <f>IF(C813=0,0,IF(I812+G813&lt;=Summary!$C$20,'Loan Sch - With Offset'!I812+G813,Summary!$C$20))</f>
        <v>628.21560806781815</v>
      </c>
      <c r="G813" s="4">
        <f>IF(E813&lt;=0,0,E813*Summary!$B$7/Summary!$B$10)</f>
        <v>100.98150350162607</v>
      </c>
      <c r="H813" s="5">
        <f t="shared" si="79"/>
        <v>527.23410456619206</v>
      </c>
      <c r="I813" s="5">
        <f t="shared" si="80"/>
        <v>132077.73286497153</v>
      </c>
    </row>
    <row r="814" spans="1:9" x14ac:dyDescent="0.25">
      <c r="A814">
        <v>810</v>
      </c>
      <c r="B814">
        <f t="shared" si="75"/>
        <v>810</v>
      </c>
      <c r="C814" s="5">
        <f t="shared" si="78"/>
        <v>132077.73286497153</v>
      </c>
      <c r="D814" s="5">
        <f t="shared" si="77"/>
        <v>1000</v>
      </c>
      <c r="E814" s="4">
        <f t="shared" si="76"/>
        <v>131077.73286497153</v>
      </c>
      <c r="F814" s="5">
        <f>IF(C814=0,0,IF(I813+G814&lt;=Summary!$C$20,'Loan Sch - With Offset'!I813+G814,Summary!$C$20))</f>
        <v>628.21560806781815</v>
      </c>
      <c r="G814" s="4">
        <f>IF(E814&lt;=0,0,E814*Summary!$B$7/Summary!$B$10)</f>
        <v>100.57695271754545</v>
      </c>
      <c r="H814" s="5">
        <f t="shared" si="79"/>
        <v>527.63865535027276</v>
      </c>
      <c r="I814" s="5">
        <f t="shared" si="80"/>
        <v>131550.09420962125</v>
      </c>
    </row>
    <row r="815" spans="1:9" x14ac:dyDescent="0.25">
      <c r="A815">
        <v>811</v>
      </c>
      <c r="B815">
        <f t="shared" si="75"/>
        <v>811</v>
      </c>
      <c r="C815" s="5">
        <f t="shared" si="78"/>
        <v>131550.09420962125</v>
      </c>
      <c r="D815" s="5">
        <f t="shared" si="77"/>
        <v>1000</v>
      </c>
      <c r="E815" s="4">
        <f t="shared" si="76"/>
        <v>130550.09420962125</v>
      </c>
      <c r="F815" s="5">
        <f>IF(C815=0,0,IF(I814+G815&lt;=Summary!$C$20,'Loan Sch - With Offset'!I814+G815,Summary!$C$20))</f>
        <v>628.21560806781815</v>
      </c>
      <c r="G815" s="4">
        <f>IF(E815&lt;=0,0,E815*Summary!$B$7/Summary!$B$10)</f>
        <v>100.17209151853629</v>
      </c>
      <c r="H815" s="5">
        <f t="shared" si="79"/>
        <v>528.04351654928189</v>
      </c>
      <c r="I815" s="5">
        <f t="shared" si="80"/>
        <v>131022.05069307197</v>
      </c>
    </row>
    <row r="816" spans="1:9" x14ac:dyDescent="0.25">
      <c r="A816">
        <v>812</v>
      </c>
      <c r="B816">
        <f t="shared" si="75"/>
        <v>812</v>
      </c>
      <c r="C816" s="5">
        <f t="shared" si="78"/>
        <v>131022.05069307197</v>
      </c>
      <c r="D816" s="5">
        <f t="shared" si="77"/>
        <v>1000</v>
      </c>
      <c r="E816" s="4">
        <f t="shared" si="76"/>
        <v>130022.05069307197</v>
      </c>
      <c r="F816" s="5">
        <f>IF(C816=0,0,IF(I815+G816&lt;=Summary!$C$20,'Loan Sch - With Offset'!I815+G816,Summary!$C$20))</f>
        <v>628.21560806781815</v>
      </c>
      <c r="G816" s="4">
        <f>IF(E816&lt;=0,0,E816*Summary!$B$7/Summary!$B$10)</f>
        <v>99.766919666414822</v>
      </c>
      <c r="H816" s="5">
        <f t="shared" si="79"/>
        <v>528.44868840140339</v>
      </c>
      <c r="I816" s="5">
        <f t="shared" si="80"/>
        <v>130493.60200467057</v>
      </c>
    </row>
    <row r="817" spans="1:9" x14ac:dyDescent="0.25">
      <c r="A817">
        <v>813</v>
      </c>
      <c r="B817">
        <f t="shared" si="75"/>
        <v>813</v>
      </c>
      <c r="C817" s="5">
        <f t="shared" si="78"/>
        <v>130493.60200467057</v>
      </c>
      <c r="D817" s="5">
        <f t="shared" si="77"/>
        <v>1000</v>
      </c>
      <c r="E817" s="4">
        <f t="shared" si="76"/>
        <v>129493.60200467057</v>
      </c>
      <c r="F817" s="5">
        <f>IF(C817=0,0,IF(I816+G817&lt;=Summary!$C$20,'Loan Sch - With Offset'!I816+G817,Summary!$C$20))</f>
        <v>628.21560806781815</v>
      </c>
      <c r="G817" s="4">
        <f>IF(E817&lt;=0,0,E817*Summary!$B$7/Summary!$B$10)</f>
        <v>99.361436922814534</v>
      </c>
      <c r="H817" s="5">
        <f t="shared" si="79"/>
        <v>528.85417114500365</v>
      </c>
      <c r="I817" s="5">
        <f t="shared" si="80"/>
        <v>129964.74783352556</v>
      </c>
    </row>
    <row r="818" spans="1:9" x14ac:dyDescent="0.25">
      <c r="A818">
        <v>814</v>
      </c>
      <c r="B818">
        <f t="shared" si="75"/>
        <v>814</v>
      </c>
      <c r="C818" s="5">
        <f t="shared" si="78"/>
        <v>129964.74783352556</v>
      </c>
      <c r="D818" s="5">
        <f t="shared" si="77"/>
        <v>1000</v>
      </c>
      <c r="E818" s="4">
        <f t="shared" si="76"/>
        <v>128964.74783352556</v>
      </c>
      <c r="F818" s="5">
        <f>IF(C818=0,0,IF(I817+G818&lt;=Summary!$C$20,'Loan Sch - With Offset'!I817+G818,Summary!$C$20))</f>
        <v>628.21560806781815</v>
      </c>
      <c r="G818" s="4">
        <f>IF(E818&lt;=0,0,E818*Summary!$B$7/Summary!$B$10)</f>
        <v>98.955643049185952</v>
      </c>
      <c r="H818" s="5">
        <f t="shared" si="79"/>
        <v>529.25996501863222</v>
      </c>
      <c r="I818" s="5">
        <f t="shared" si="80"/>
        <v>129435.48786850693</v>
      </c>
    </row>
    <row r="819" spans="1:9" x14ac:dyDescent="0.25">
      <c r="A819">
        <v>815</v>
      </c>
      <c r="B819">
        <f t="shared" si="75"/>
        <v>815</v>
      </c>
      <c r="C819" s="5">
        <f t="shared" si="78"/>
        <v>129435.48786850693</v>
      </c>
      <c r="D819" s="5">
        <f t="shared" si="77"/>
        <v>1000</v>
      </c>
      <c r="E819" s="4">
        <f t="shared" si="76"/>
        <v>128435.48786850693</v>
      </c>
      <c r="F819" s="5">
        <f>IF(C819=0,0,IF(I818+G819&lt;=Summary!$C$20,'Loan Sch - With Offset'!I818+G819,Summary!$C$20))</f>
        <v>628.21560806781815</v>
      </c>
      <c r="G819" s="4">
        <f>IF(E819&lt;=0,0,E819*Summary!$B$7/Summary!$B$10)</f>
        <v>98.54953780679665</v>
      </c>
      <c r="H819" s="5">
        <f t="shared" si="79"/>
        <v>529.66607026102156</v>
      </c>
      <c r="I819" s="5">
        <f t="shared" si="80"/>
        <v>128905.8217982459</v>
      </c>
    </row>
    <row r="820" spans="1:9" x14ac:dyDescent="0.25">
      <c r="A820">
        <v>816</v>
      </c>
      <c r="B820">
        <f t="shared" si="75"/>
        <v>816</v>
      </c>
      <c r="C820" s="5">
        <f t="shared" si="78"/>
        <v>128905.8217982459</v>
      </c>
      <c r="D820" s="5">
        <f t="shared" si="77"/>
        <v>1000</v>
      </c>
      <c r="E820" s="4">
        <f t="shared" si="76"/>
        <v>127905.8217982459</v>
      </c>
      <c r="F820" s="5">
        <f>IF(C820=0,0,IF(I819+G820&lt;=Summary!$C$20,'Loan Sch - With Offset'!I819+G820,Summary!$C$20))</f>
        <v>628.21560806781815</v>
      </c>
      <c r="G820" s="4">
        <f>IF(E820&lt;=0,0,E820*Summary!$B$7/Summary!$B$10)</f>
        <v>98.143120956730996</v>
      </c>
      <c r="H820" s="5">
        <f t="shared" si="79"/>
        <v>530.07248711108718</v>
      </c>
      <c r="I820" s="5">
        <f t="shared" si="80"/>
        <v>128375.74931113482</v>
      </c>
    </row>
    <row r="821" spans="1:9" x14ac:dyDescent="0.25">
      <c r="A821">
        <v>817</v>
      </c>
      <c r="B821">
        <f t="shared" si="75"/>
        <v>817</v>
      </c>
      <c r="C821" s="5">
        <f t="shared" si="78"/>
        <v>128375.74931113482</v>
      </c>
      <c r="D821" s="5">
        <f t="shared" si="77"/>
        <v>1000</v>
      </c>
      <c r="E821" s="4">
        <f t="shared" si="76"/>
        <v>127375.74931113482</v>
      </c>
      <c r="F821" s="5">
        <f>IF(C821=0,0,IF(I820+G821&lt;=Summary!$C$20,'Loan Sch - With Offset'!I820+G821,Summary!$C$20))</f>
        <v>628.21560806781815</v>
      </c>
      <c r="G821" s="4">
        <f>IF(E821&lt;=0,0,E821*Summary!$B$7/Summary!$B$10)</f>
        <v>97.736392259889968</v>
      </c>
      <c r="H821" s="5">
        <f t="shared" si="79"/>
        <v>530.4792158079282</v>
      </c>
      <c r="I821" s="5">
        <f t="shared" si="80"/>
        <v>127845.27009532689</v>
      </c>
    </row>
    <row r="822" spans="1:9" x14ac:dyDescent="0.25">
      <c r="A822">
        <v>818</v>
      </c>
      <c r="B822">
        <f t="shared" si="75"/>
        <v>818</v>
      </c>
      <c r="C822" s="5">
        <f t="shared" si="78"/>
        <v>127845.27009532689</v>
      </c>
      <c r="D822" s="5">
        <f t="shared" si="77"/>
        <v>1000</v>
      </c>
      <c r="E822" s="4">
        <f t="shared" si="76"/>
        <v>126845.27009532689</v>
      </c>
      <c r="F822" s="5">
        <f>IF(C822=0,0,IF(I821+G822&lt;=Summary!$C$20,'Loan Sch - With Offset'!I821+G822,Summary!$C$20))</f>
        <v>628.21560806781815</v>
      </c>
      <c r="G822" s="4">
        <f>IF(E822&lt;=0,0,E822*Summary!$B$7/Summary!$B$10)</f>
        <v>97.329351476991206</v>
      </c>
      <c r="H822" s="5">
        <f t="shared" si="79"/>
        <v>530.88625659082697</v>
      </c>
      <c r="I822" s="5">
        <f t="shared" si="80"/>
        <v>127314.38383873607</v>
      </c>
    </row>
    <row r="823" spans="1:9" x14ac:dyDescent="0.25">
      <c r="A823">
        <v>819</v>
      </c>
      <c r="B823">
        <f t="shared" si="75"/>
        <v>819</v>
      </c>
      <c r="C823" s="5">
        <f t="shared" si="78"/>
        <v>127314.38383873607</v>
      </c>
      <c r="D823" s="5">
        <f t="shared" si="77"/>
        <v>1000</v>
      </c>
      <c r="E823" s="4">
        <f t="shared" si="76"/>
        <v>126314.38383873607</v>
      </c>
      <c r="F823" s="5">
        <f>IF(C823=0,0,IF(I822+G823&lt;=Summary!$C$20,'Loan Sch - With Offset'!I822+G823,Summary!$C$20))</f>
        <v>628.21560806781815</v>
      </c>
      <c r="G823" s="4">
        <f>IF(E823&lt;=0,0,E823*Summary!$B$7/Summary!$B$10)</f>
        <v>96.921998368568637</v>
      </c>
      <c r="H823" s="5">
        <f t="shared" si="79"/>
        <v>531.29360969924949</v>
      </c>
      <c r="I823" s="5">
        <f t="shared" si="80"/>
        <v>126783.09022903682</v>
      </c>
    </row>
    <row r="824" spans="1:9" x14ac:dyDescent="0.25">
      <c r="A824">
        <v>820</v>
      </c>
      <c r="B824">
        <f t="shared" si="75"/>
        <v>820</v>
      </c>
      <c r="C824" s="5">
        <f t="shared" si="78"/>
        <v>126783.09022903682</v>
      </c>
      <c r="D824" s="5">
        <f t="shared" si="77"/>
        <v>1000</v>
      </c>
      <c r="E824" s="4">
        <f t="shared" si="76"/>
        <v>125783.09022903682</v>
      </c>
      <c r="F824" s="5">
        <f>IF(C824=0,0,IF(I823+G824&lt;=Summary!$C$20,'Loan Sch - With Offset'!I823+G824,Summary!$C$20))</f>
        <v>628.21560806781815</v>
      </c>
      <c r="G824" s="4">
        <f>IF(E824&lt;=0,0,E824*Summary!$B$7/Summary!$B$10)</f>
        <v>96.514332694972481</v>
      </c>
      <c r="H824" s="5">
        <f t="shared" si="79"/>
        <v>531.70127537284566</v>
      </c>
      <c r="I824" s="5">
        <f t="shared" si="80"/>
        <v>126251.38895366398</v>
      </c>
    </row>
    <row r="825" spans="1:9" x14ac:dyDescent="0.25">
      <c r="A825">
        <v>821</v>
      </c>
      <c r="B825">
        <f t="shared" si="75"/>
        <v>821</v>
      </c>
      <c r="C825" s="5">
        <f t="shared" si="78"/>
        <v>126251.38895366398</v>
      </c>
      <c r="D825" s="5">
        <f t="shared" si="77"/>
        <v>1000</v>
      </c>
      <c r="E825" s="4">
        <f t="shared" si="76"/>
        <v>125251.38895366398</v>
      </c>
      <c r="F825" s="5">
        <f>IF(C825=0,0,IF(I824+G825&lt;=Summary!$C$20,'Loan Sch - With Offset'!I824+G825,Summary!$C$20))</f>
        <v>628.21560806781815</v>
      </c>
      <c r="G825" s="4">
        <f>IF(E825&lt;=0,0,E825*Summary!$B$7/Summary!$B$10)</f>
        <v>96.106354216369084</v>
      </c>
      <c r="H825" s="5">
        <f t="shared" si="79"/>
        <v>532.10925385144901</v>
      </c>
      <c r="I825" s="5">
        <f t="shared" si="80"/>
        <v>125719.27969981253</v>
      </c>
    </row>
    <row r="826" spans="1:9" x14ac:dyDescent="0.25">
      <c r="A826">
        <v>822</v>
      </c>
      <c r="B826">
        <f t="shared" si="75"/>
        <v>822</v>
      </c>
      <c r="C826" s="5">
        <f t="shared" si="78"/>
        <v>125719.27969981253</v>
      </c>
      <c r="D826" s="5">
        <f t="shared" si="77"/>
        <v>1000</v>
      </c>
      <c r="E826" s="4">
        <f t="shared" si="76"/>
        <v>124719.27969981253</v>
      </c>
      <c r="F826" s="5">
        <f>IF(C826=0,0,IF(I825+G826&lt;=Summary!$C$20,'Loan Sch - With Offset'!I825+G826,Summary!$C$20))</f>
        <v>628.21560806781815</v>
      </c>
      <c r="G826" s="4">
        <f>IF(E826&lt;=0,0,E826*Summary!$B$7/Summary!$B$10)</f>
        <v>95.698062692740763</v>
      </c>
      <c r="H826" s="5">
        <f t="shared" si="79"/>
        <v>532.51754537507736</v>
      </c>
      <c r="I826" s="5">
        <f t="shared" si="80"/>
        <v>125186.76215443746</v>
      </c>
    </row>
    <row r="827" spans="1:9" x14ac:dyDescent="0.25">
      <c r="A827">
        <v>823</v>
      </c>
      <c r="B827">
        <f t="shared" si="75"/>
        <v>823</v>
      </c>
      <c r="C827" s="5">
        <f t="shared" si="78"/>
        <v>125186.76215443746</v>
      </c>
      <c r="D827" s="5">
        <f t="shared" si="77"/>
        <v>1000</v>
      </c>
      <c r="E827" s="4">
        <f t="shared" si="76"/>
        <v>124186.76215443746</v>
      </c>
      <c r="F827" s="5">
        <f>IF(C827=0,0,IF(I826+G827&lt;=Summary!$C$20,'Loan Sch - With Offset'!I826+G827,Summary!$C$20))</f>
        <v>628.21560806781815</v>
      </c>
      <c r="G827" s="4">
        <f>IF(E827&lt;=0,0,E827*Summary!$B$7/Summary!$B$10)</f>
        <v>95.28945788388566</v>
      </c>
      <c r="H827" s="5">
        <f t="shared" si="79"/>
        <v>532.92615018393246</v>
      </c>
      <c r="I827" s="5">
        <f t="shared" si="80"/>
        <v>124653.83600425352</v>
      </c>
    </row>
    <row r="828" spans="1:9" x14ac:dyDescent="0.25">
      <c r="A828">
        <v>824</v>
      </c>
      <c r="B828">
        <f t="shared" si="75"/>
        <v>824</v>
      </c>
      <c r="C828" s="5">
        <f t="shared" si="78"/>
        <v>124653.83600425352</v>
      </c>
      <c r="D828" s="5">
        <f t="shared" si="77"/>
        <v>1000</v>
      </c>
      <c r="E828" s="4">
        <f t="shared" si="76"/>
        <v>123653.83600425352</v>
      </c>
      <c r="F828" s="5">
        <f>IF(C828=0,0,IF(I827+G828&lt;=Summary!$C$20,'Loan Sch - With Offset'!I827+G828,Summary!$C$20))</f>
        <v>628.21560806781815</v>
      </c>
      <c r="G828" s="4">
        <f>IF(E828&lt;=0,0,E828*Summary!$B$7/Summary!$B$10)</f>
        <v>94.880539549417591</v>
      </c>
      <c r="H828" s="5">
        <f t="shared" si="79"/>
        <v>533.33506851840059</v>
      </c>
      <c r="I828" s="5">
        <f t="shared" si="80"/>
        <v>124120.50093573512</v>
      </c>
    </row>
    <row r="829" spans="1:9" x14ac:dyDescent="0.25">
      <c r="A829">
        <v>825</v>
      </c>
      <c r="B829">
        <f t="shared" si="75"/>
        <v>825</v>
      </c>
      <c r="C829" s="5">
        <f t="shared" si="78"/>
        <v>124120.50093573512</v>
      </c>
      <c r="D829" s="5">
        <f t="shared" si="77"/>
        <v>1000</v>
      </c>
      <c r="E829" s="4">
        <f t="shared" si="76"/>
        <v>123120.50093573512</v>
      </c>
      <c r="F829" s="5">
        <f>IF(C829=0,0,IF(I828+G829&lt;=Summary!$C$20,'Loan Sch - With Offset'!I828+G829,Summary!$C$20))</f>
        <v>628.21560806781815</v>
      </c>
      <c r="G829" s="4">
        <f>IF(E829&lt;=0,0,E829*Summary!$B$7/Summary!$B$10)</f>
        <v>94.471307448765984</v>
      </c>
      <c r="H829" s="5">
        <f t="shared" si="79"/>
        <v>533.74430061905218</v>
      </c>
      <c r="I829" s="5">
        <f t="shared" si="80"/>
        <v>123586.75663511606</v>
      </c>
    </row>
    <row r="830" spans="1:9" x14ac:dyDescent="0.25">
      <c r="A830">
        <v>826</v>
      </c>
      <c r="B830">
        <f t="shared" si="75"/>
        <v>826</v>
      </c>
      <c r="C830" s="5">
        <f t="shared" si="78"/>
        <v>123586.75663511606</v>
      </c>
      <c r="D830" s="5">
        <f t="shared" si="77"/>
        <v>1000</v>
      </c>
      <c r="E830" s="4">
        <f t="shared" si="76"/>
        <v>122586.75663511606</v>
      </c>
      <c r="F830" s="5">
        <f>IF(C830=0,0,IF(I829+G830&lt;=Summary!$C$20,'Loan Sch - With Offset'!I829+G830,Summary!$C$20))</f>
        <v>628.21560806781815</v>
      </c>
      <c r="G830" s="4">
        <f>IF(E830&lt;=0,0,E830*Summary!$B$7/Summary!$B$10)</f>
        <v>94.061761341175583</v>
      </c>
      <c r="H830" s="5">
        <f t="shared" si="79"/>
        <v>534.15384672664254</v>
      </c>
      <c r="I830" s="5">
        <f t="shared" si="80"/>
        <v>123052.60278838943</v>
      </c>
    </row>
    <row r="831" spans="1:9" x14ac:dyDescent="0.25">
      <c r="A831">
        <v>827</v>
      </c>
      <c r="B831">
        <f t="shared" si="75"/>
        <v>827</v>
      </c>
      <c r="C831" s="5">
        <f t="shared" si="78"/>
        <v>123052.60278838943</v>
      </c>
      <c r="D831" s="5">
        <f t="shared" si="77"/>
        <v>1000</v>
      </c>
      <c r="E831" s="4">
        <f t="shared" si="76"/>
        <v>122052.60278838943</v>
      </c>
      <c r="F831" s="5">
        <f>IF(C831=0,0,IF(I830+G831&lt;=Summary!$C$20,'Loan Sch - With Offset'!I830+G831,Summary!$C$20))</f>
        <v>628.21560806781815</v>
      </c>
      <c r="G831" s="4">
        <f>IF(E831&lt;=0,0,E831*Summary!$B$7/Summary!$B$10)</f>
        <v>93.65190098570649</v>
      </c>
      <c r="H831" s="5">
        <f t="shared" si="79"/>
        <v>534.5637070821117</v>
      </c>
      <c r="I831" s="5">
        <f t="shared" si="80"/>
        <v>122518.03908130732</v>
      </c>
    </row>
    <row r="832" spans="1:9" x14ac:dyDescent="0.25">
      <c r="A832">
        <v>828</v>
      </c>
      <c r="B832">
        <f t="shared" si="75"/>
        <v>828</v>
      </c>
      <c r="C832" s="5">
        <f t="shared" si="78"/>
        <v>122518.03908130732</v>
      </c>
      <c r="D832" s="5">
        <f t="shared" si="77"/>
        <v>1000</v>
      </c>
      <c r="E832" s="4">
        <f t="shared" si="76"/>
        <v>121518.03908130732</v>
      </c>
      <c r="F832" s="5">
        <f>IF(C832=0,0,IF(I831+G832&lt;=Summary!$C$20,'Loan Sch - With Offset'!I831+G832,Summary!$C$20))</f>
        <v>628.21560806781815</v>
      </c>
      <c r="G832" s="4">
        <f>IF(E832&lt;=0,0,E832*Summary!$B$7/Summary!$B$10)</f>
        <v>93.241726141233883</v>
      </c>
      <c r="H832" s="5">
        <f t="shared" si="79"/>
        <v>534.97388192658423</v>
      </c>
      <c r="I832" s="5">
        <f t="shared" si="80"/>
        <v>121983.06519938073</v>
      </c>
    </row>
    <row r="833" spans="1:9" x14ac:dyDescent="0.25">
      <c r="A833">
        <v>829</v>
      </c>
      <c r="B833">
        <f t="shared" si="75"/>
        <v>829</v>
      </c>
      <c r="C833" s="5">
        <f t="shared" si="78"/>
        <v>121983.06519938073</v>
      </c>
      <c r="D833" s="5">
        <f t="shared" si="77"/>
        <v>1000</v>
      </c>
      <c r="E833" s="4">
        <f t="shared" si="76"/>
        <v>120983.06519938073</v>
      </c>
      <c r="F833" s="5">
        <f>IF(C833=0,0,IF(I832+G833&lt;=Summary!$C$20,'Loan Sch - With Offset'!I832+G833,Summary!$C$20))</f>
        <v>628.21560806781815</v>
      </c>
      <c r="G833" s="4">
        <f>IF(E833&lt;=0,0,E833*Summary!$B$7/Summary!$B$10)</f>
        <v>92.831236566447899</v>
      </c>
      <c r="H833" s="5">
        <f t="shared" si="79"/>
        <v>535.3843715013702</v>
      </c>
      <c r="I833" s="5">
        <f t="shared" si="80"/>
        <v>121447.68082787936</v>
      </c>
    </row>
    <row r="834" spans="1:9" x14ac:dyDescent="0.25">
      <c r="A834">
        <v>830</v>
      </c>
      <c r="B834">
        <f t="shared" si="75"/>
        <v>830</v>
      </c>
      <c r="C834" s="5">
        <f t="shared" si="78"/>
        <v>121447.68082787936</v>
      </c>
      <c r="D834" s="5">
        <f t="shared" si="77"/>
        <v>1000</v>
      </c>
      <c r="E834" s="4">
        <f t="shared" si="76"/>
        <v>120447.68082787936</v>
      </c>
      <c r="F834" s="5">
        <f>IF(C834=0,0,IF(I833+G834&lt;=Summary!$C$20,'Loan Sch - With Offset'!I833+G834,Summary!$C$20))</f>
        <v>628.21560806781815</v>
      </c>
      <c r="G834" s="4">
        <f>IF(E834&lt;=0,0,E834*Summary!$B$7/Summary!$B$10)</f>
        <v>92.420432019853578</v>
      </c>
      <c r="H834" s="5">
        <f t="shared" si="79"/>
        <v>535.79517604796456</v>
      </c>
      <c r="I834" s="5">
        <f t="shared" si="80"/>
        <v>120911.8856518314</v>
      </c>
    </row>
    <row r="835" spans="1:9" x14ac:dyDescent="0.25">
      <c r="A835">
        <v>831</v>
      </c>
      <c r="B835">
        <f t="shared" si="75"/>
        <v>831</v>
      </c>
      <c r="C835" s="5">
        <f t="shared" si="78"/>
        <v>120911.8856518314</v>
      </c>
      <c r="D835" s="5">
        <f t="shared" si="77"/>
        <v>1000</v>
      </c>
      <c r="E835" s="4">
        <f t="shared" si="76"/>
        <v>119911.8856518314</v>
      </c>
      <c r="F835" s="5">
        <f>IF(C835=0,0,IF(I834+G835&lt;=Summary!$C$20,'Loan Sch - With Offset'!I834+G835,Summary!$C$20))</f>
        <v>628.21560806781815</v>
      </c>
      <c r="G835" s="4">
        <f>IF(E835&lt;=0,0,E835*Summary!$B$7/Summary!$B$10)</f>
        <v>92.009312259770624</v>
      </c>
      <c r="H835" s="5">
        <f t="shared" si="79"/>
        <v>536.20629580804757</v>
      </c>
      <c r="I835" s="5">
        <f t="shared" si="80"/>
        <v>120375.67935602335</v>
      </c>
    </row>
    <row r="836" spans="1:9" x14ac:dyDescent="0.25">
      <c r="A836">
        <v>832</v>
      </c>
      <c r="B836">
        <f t="shared" si="75"/>
        <v>832</v>
      </c>
      <c r="C836" s="5">
        <f t="shared" si="78"/>
        <v>120375.67935602335</v>
      </c>
      <c r="D836" s="5">
        <f t="shared" si="77"/>
        <v>1000</v>
      </c>
      <c r="E836" s="4">
        <f t="shared" si="76"/>
        <v>119375.67935602335</v>
      </c>
      <c r="F836" s="5">
        <f>IF(C836=0,0,IF(I835+G836&lt;=Summary!$C$20,'Loan Sch - With Offset'!I835+G836,Summary!$C$20))</f>
        <v>628.21560806781815</v>
      </c>
      <c r="G836" s="4">
        <f>IF(E836&lt;=0,0,E836*Summary!$B$7/Summary!$B$10)</f>
        <v>91.597877044333302</v>
      </c>
      <c r="H836" s="5">
        <f t="shared" si="79"/>
        <v>536.61773102348479</v>
      </c>
      <c r="I836" s="5">
        <f t="shared" si="80"/>
        <v>119839.06162499987</v>
      </c>
    </row>
    <row r="837" spans="1:9" x14ac:dyDescent="0.25">
      <c r="A837">
        <v>833</v>
      </c>
      <c r="B837">
        <f t="shared" si="75"/>
        <v>833</v>
      </c>
      <c r="C837" s="5">
        <f t="shared" si="78"/>
        <v>119839.06162499987</v>
      </c>
      <c r="D837" s="5">
        <f t="shared" si="77"/>
        <v>1000</v>
      </c>
      <c r="E837" s="4">
        <f t="shared" si="76"/>
        <v>118839.06162499987</v>
      </c>
      <c r="F837" s="5">
        <f>IF(C837=0,0,IF(I836+G837&lt;=Summary!$C$20,'Loan Sch - With Offset'!I836+G837,Summary!$C$20))</f>
        <v>628.21560806781815</v>
      </c>
      <c r="G837" s="4">
        <f>IF(E837&lt;=0,0,E837*Summary!$B$7/Summary!$B$10)</f>
        <v>91.186126131490269</v>
      </c>
      <c r="H837" s="5">
        <f t="shared" si="79"/>
        <v>537.0294819363279</v>
      </c>
      <c r="I837" s="5">
        <f t="shared" si="80"/>
        <v>119302.03214306354</v>
      </c>
    </row>
    <row r="838" spans="1:9" x14ac:dyDescent="0.25">
      <c r="A838">
        <v>834</v>
      </c>
      <c r="B838">
        <f t="shared" ref="B838:B901" si="81">IF(C838=0,0,A838)</f>
        <v>834</v>
      </c>
      <c r="C838" s="5">
        <f t="shared" si="78"/>
        <v>119302.03214306354</v>
      </c>
      <c r="D838" s="5">
        <f t="shared" si="77"/>
        <v>1000</v>
      </c>
      <c r="E838" s="4">
        <f t="shared" ref="E838:E901" si="82">C838-D838</f>
        <v>118302.03214306354</v>
      </c>
      <c r="F838" s="5">
        <f>IF(C838=0,0,IF(I837+G838&lt;=Summary!$C$20,'Loan Sch - With Offset'!I837+G838,Summary!$C$20))</f>
        <v>628.21560806781815</v>
      </c>
      <c r="G838" s="4">
        <f>IF(E838&lt;=0,0,E838*Summary!$B$7/Summary!$B$10)</f>
        <v>90.774059279004504</v>
      </c>
      <c r="H838" s="5">
        <f t="shared" si="79"/>
        <v>537.44154878881363</v>
      </c>
      <c r="I838" s="5">
        <f t="shared" si="80"/>
        <v>118764.59059427472</v>
      </c>
    </row>
    <row r="839" spans="1:9" x14ac:dyDescent="0.25">
      <c r="A839">
        <v>835</v>
      </c>
      <c r="B839">
        <f t="shared" si="81"/>
        <v>835</v>
      </c>
      <c r="C839" s="5">
        <f t="shared" si="78"/>
        <v>118764.59059427472</v>
      </c>
      <c r="D839" s="5">
        <f t="shared" ref="D839:D902" si="83">IF(C839=0,0,D838)</f>
        <v>1000</v>
      </c>
      <c r="E839" s="4">
        <f t="shared" si="82"/>
        <v>117764.59059427472</v>
      </c>
      <c r="F839" s="5">
        <f>IF(C839=0,0,IF(I838+G839&lt;=Summary!$C$20,'Loan Sch - With Offset'!I838+G839,Summary!$C$20))</f>
        <v>628.21560806781815</v>
      </c>
      <c r="G839" s="4">
        <f>IF(E839&lt;=0,0,E839*Summary!$B$7/Summary!$B$10)</f>
        <v>90.361676244453093</v>
      </c>
      <c r="H839" s="5">
        <f t="shared" si="79"/>
        <v>537.85393182336509</v>
      </c>
      <c r="I839" s="5">
        <f t="shared" si="80"/>
        <v>118226.73666245135</v>
      </c>
    </row>
    <row r="840" spans="1:9" x14ac:dyDescent="0.25">
      <c r="A840">
        <v>836</v>
      </c>
      <c r="B840">
        <f t="shared" si="81"/>
        <v>836</v>
      </c>
      <c r="C840" s="5">
        <f t="shared" ref="C840:C903" si="84">I839</f>
        <v>118226.73666245135</v>
      </c>
      <c r="D840" s="5">
        <f t="shared" si="83"/>
        <v>1000</v>
      </c>
      <c r="E840" s="4">
        <f t="shared" si="82"/>
        <v>117226.73666245135</v>
      </c>
      <c r="F840" s="5">
        <f>IF(C840=0,0,IF(I839+G840&lt;=Summary!$C$20,'Loan Sch - With Offset'!I839+G840,Summary!$C$20))</f>
        <v>628.21560806781815</v>
      </c>
      <c r="G840" s="4">
        <f>IF(E840&lt;=0,0,E840*Summary!$B$7/Summary!$B$10)</f>
        <v>89.948976785227089</v>
      </c>
      <c r="H840" s="5">
        <f t="shared" ref="H840:H903" si="85">F840-G840</f>
        <v>538.26663128259111</v>
      </c>
      <c r="I840" s="5">
        <f t="shared" ref="I840:I903" si="86">IF(ROUND(C840-H840,0)=0,0,C840-H840)</f>
        <v>117688.47003116876</v>
      </c>
    </row>
    <row r="841" spans="1:9" x14ac:dyDescent="0.25">
      <c r="A841">
        <v>837</v>
      </c>
      <c r="B841">
        <f t="shared" si="81"/>
        <v>837</v>
      </c>
      <c r="C841" s="5">
        <f t="shared" si="84"/>
        <v>117688.47003116876</v>
      </c>
      <c r="D841" s="5">
        <f t="shared" si="83"/>
        <v>1000</v>
      </c>
      <c r="E841" s="4">
        <f t="shared" si="82"/>
        <v>116688.47003116876</v>
      </c>
      <c r="F841" s="5">
        <f>IF(C841=0,0,IF(I840+G841&lt;=Summary!$C$20,'Loan Sch - With Offset'!I840+G841,Summary!$C$20))</f>
        <v>628.21560806781815</v>
      </c>
      <c r="G841" s="4">
        <f>IF(E841&lt;=0,0,E841*Summary!$B$7/Summary!$B$10)</f>
        <v>89.535960658531408</v>
      </c>
      <c r="H841" s="5">
        <f t="shared" si="85"/>
        <v>538.67964740928676</v>
      </c>
      <c r="I841" s="5">
        <f t="shared" si="86"/>
        <v>117149.79038375948</v>
      </c>
    </row>
    <row r="842" spans="1:9" x14ac:dyDescent="0.25">
      <c r="A842">
        <v>838</v>
      </c>
      <c r="B842">
        <f t="shared" si="81"/>
        <v>838</v>
      </c>
      <c r="C842" s="5">
        <f t="shared" si="84"/>
        <v>117149.79038375948</v>
      </c>
      <c r="D842" s="5">
        <f t="shared" si="83"/>
        <v>1000</v>
      </c>
      <c r="E842" s="4">
        <f t="shared" si="82"/>
        <v>116149.79038375948</v>
      </c>
      <c r="F842" s="5">
        <f>IF(C842=0,0,IF(I841+G842&lt;=Summary!$C$20,'Loan Sch - With Offset'!I841+G842,Summary!$C$20))</f>
        <v>628.21560806781815</v>
      </c>
      <c r="G842" s="4">
        <f>IF(E842&lt;=0,0,E842*Summary!$B$7/Summary!$B$10)</f>
        <v>89.12262762138468</v>
      </c>
      <c r="H842" s="5">
        <f t="shared" si="85"/>
        <v>539.09298044643344</v>
      </c>
      <c r="I842" s="5">
        <f t="shared" si="86"/>
        <v>116610.69740331304</v>
      </c>
    </row>
    <row r="843" spans="1:9" x14ac:dyDescent="0.25">
      <c r="A843">
        <v>839</v>
      </c>
      <c r="B843">
        <f t="shared" si="81"/>
        <v>839</v>
      </c>
      <c r="C843" s="5">
        <f t="shared" si="84"/>
        <v>116610.69740331304</v>
      </c>
      <c r="D843" s="5">
        <f t="shared" si="83"/>
        <v>1000</v>
      </c>
      <c r="E843" s="4">
        <f t="shared" si="82"/>
        <v>115610.69740331304</v>
      </c>
      <c r="F843" s="5">
        <f>IF(C843=0,0,IF(I842+G843&lt;=Summary!$C$20,'Loan Sch - With Offset'!I842+G843,Summary!$C$20))</f>
        <v>628.21560806781815</v>
      </c>
      <c r="G843" s="4">
        <f>IF(E843&lt;=0,0,E843*Summary!$B$7/Summary!$B$10)</f>
        <v>88.708977430619044</v>
      </c>
      <c r="H843" s="5">
        <f t="shared" si="85"/>
        <v>539.50663063719912</v>
      </c>
      <c r="I843" s="5">
        <f t="shared" si="86"/>
        <v>116071.19077267584</v>
      </c>
    </row>
    <row r="844" spans="1:9" x14ac:dyDescent="0.25">
      <c r="A844">
        <v>840</v>
      </c>
      <c r="B844">
        <f t="shared" si="81"/>
        <v>840</v>
      </c>
      <c r="C844" s="5">
        <f t="shared" si="84"/>
        <v>116071.19077267584</v>
      </c>
      <c r="D844" s="5">
        <f t="shared" si="83"/>
        <v>1000</v>
      </c>
      <c r="E844" s="4">
        <f t="shared" si="82"/>
        <v>115071.19077267584</v>
      </c>
      <c r="F844" s="5">
        <f>IF(C844=0,0,IF(I843+G844&lt;=Summary!$C$20,'Loan Sch - With Offset'!I843+G844,Summary!$C$20))</f>
        <v>628.21560806781815</v>
      </c>
      <c r="G844" s="4">
        <f>IF(E844&lt;=0,0,E844*Summary!$B$7/Summary!$B$10)</f>
        <v>88.29500984288012</v>
      </c>
      <c r="H844" s="5">
        <f t="shared" si="85"/>
        <v>539.92059822493798</v>
      </c>
      <c r="I844" s="5">
        <f t="shared" si="86"/>
        <v>115531.2701744509</v>
      </c>
    </row>
    <row r="845" spans="1:9" x14ac:dyDescent="0.25">
      <c r="A845">
        <v>841</v>
      </c>
      <c r="B845">
        <f t="shared" si="81"/>
        <v>841</v>
      </c>
      <c r="C845" s="5">
        <f t="shared" si="84"/>
        <v>115531.2701744509</v>
      </c>
      <c r="D845" s="5">
        <f t="shared" si="83"/>
        <v>1000</v>
      </c>
      <c r="E845" s="4">
        <f t="shared" si="82"/>
        <v>114531.2701744509</v>
      </c>
      <c r="F845" s="5">
        <f>IF(C845=0,0,IF(I844+G845&lt;=Summary!$C$20,'Loan Sch - With Offset'!I844+G845,Summary!$C$20))</f>
        <v>628.21560806781815</v>
      </c>
      <c r="G845" s="4">
        <f>IF(E845&lt;=0,0,E845*Summary!$B$7/Summary!$B$10)</f>
        <v>87.880724614626743</v>
      </c>
      <c r="H845" s="5">
        <f t="shared" si="85"/>
        <v>540.33488345319142</v>
      </c>
      <c r="I845" s="5">
        <f t="shared" si="86"/>
        <v>114990.9352909977</v>
      </c>
    </row>
    <row r="846" spans="1:9" x14ac:dyDescent="0.25">
      <c r="A846">
        <v>842</v>
      </c>
      <c r="B846">
        <f t="shared" si="81"/>
        <v>842</v>
      </c>
      <c r="C846" s="5">
        <f t="shared" si="84"/>
        <v>114990.9352909977</v>
      </c>
      <c r="D846" s="5">
        <f t="shared" si="83"/>
        <v>1000</v>
      </c>
      <c r="E846" s="4">
        <f t="shared" si="82"/>
        <v>113990.9352909977</v>
      </c>
      <c r="F846" s="5">
        <f>IF(C846=0,0,IF(I845+G846&lt;=Summary!$C$20,'Loan Sch - With Offset'!I845+G846,Summary!$C$20))</f>
        <v>628.21560806781815</v>
      </c>
      <c r="G846" s="4">
        <f>IF(E846&lt;=0,0,E846*Summary!$B$7/Summary!$B$10)</f>
        <v>87.466121502130918</v>
      </c>
      <c r="H846" s="5">
        <f t="shared" si="85"/>
        <v>540.74948656568722</v>
      </c>
      <c r="I846" s="5">
        <f t="shared" si="86"/>
        <v>114450.18580443201</v>
      </c>
    </row>
    <row r="847" spans="1:9" x14ac:dyDescent="0.25">
      <c r="A847">
        <v>843</v>
      </c>
      <c r="B847">
        <f t="shared" si="81"/>
        <v>843</v>
      </c>
      <c r="C847" s="5">
        <f t="shared" si="84"/>
        <v>114450.18580443201</v>
      </c>
      <c r="D847" s="5">
        <f t="shared" si="83"/>
        <v>1000</v>
      </c>
      <c r="E847" s="4">
        <f t="shared" si="82"/>
        <v>113450.18580443201</v>
      </c>
      <c r="F847" s="5">
        <f>IF(C847=0,0,IF(I846+G847&lt;=Summary!$C$20,'Loan Sch - With Offset'!I846+G847,Summary!$C$20))</f>
        <v>628.21560806781815</v>
      </c>
      <c r="G847" s="4">
        <f>IF(E847&lt;=0,0,E847*Summary!$B$7/Summary!$B$10)</f>
        <v>87.051200261477632</v>
      </c>
      <c r="H847" s="5">
        <f t="shared" si="85"/>
        <v>541.16440780634048</v>
      </c>
      <c r="I847" s="5">
        <f t="shared" si="86"/>
        <v>113909.02139662567</v>
      </c>
    </row>
    <row r="848" spans="1:9" x14ac:dyDescent="0.25">
      <c r="A848">
        <v>844</v>
      </c>
      <c r="B848">
        <f t="shared" si="81"/>
        <v>844</v>
      </c>
      <c r="C848" s="5">
        <f t="shared" si="84"/>
        <v>113909.02139662567</v>
      </c>
      <c r="D848" s="5">
        <f t="shared" si="83"/>
        <v>1000</v>
      </c>
      <c r="E848" s="4">
        <f t="shared" si="82"/>
        <v>112909.02139662567</v>
      </c>
      <c r="F848" s="5">
        <f>IF(C848=0,0,IF(I847+G848&lt;=Summary!$C$20,'Loan Sch - With Offset'!I847+G848,Summary!$C$20))</f>
        <v>628.21560806781815</v>
      </c>
      <c r="G848" s="4">
        <f>IF(E848&lt;=0,0,E848*Summary!$B$7/Summary!$B$10)</f>
        <v>86.635960648564691</v>
      </c>
      <c r="H848" s="5">
        <f t="shared" si="85"/>
        <v>541.57964741925343</v>
      </c>
      <c r="I848" s="5">
        <f t="shared" si="86"/>
        <v>113367.44174920642</v>
      </c>
    </row>
    <row r="849" spans="1:9" x14ac:dyDescent="0.25">
      <c r="A849">
        <v>845</v>
      </c>
      <c r="B849">
        <f t="shared" si="81"/>
        <v>845</v>
      </c>
      <c r="C849" s="5">
        <f t="shared" si="84"/>
        <v>113367.44174920642</v>
      </c>
      <c r="D849" s="5">
        <f t="shared" si="83"/>
        <v>1000</v>
      </c>
      <c r="E849" s="4">
        <f t="shared" si="82"/>
        <v>112367.44174920642</v>
      </c>
      <c r="F849" s="5">
        <f>IF(C849=0,0,IF(I848+G849&lt;=Summary!$C$20,'Loan Sch - With Offset'!I848+G849,Summary!$C$20))</f>
        <v>628.21560806781815</v>
      </c>
      <c r="G849" s="4">
        <f>IF(E849&lt;=0,0,E849*Summary!$B$7/Summary!$B$10)</f>
        <v>86.220402419102612</v>
      </c>
      <c r="H849" s="5">
        <f t="shared" si="85"/>
        <v>541.99520564871557</v>
      </c>
      <c r="I849" s="5">
        <f t="shared" si="86"/>
        <v>112825.44654355771</v>
      </c>
    </row>
    <row r="850" spans="1:9" x14ac:dyDescent="0.25">
      <c r="A850">
        <v>846</v>
      </c>
      <c r="B850">
        <f t="shared" si="81"/>
        <v>846</v>
      </c>
      <c r="C850" s="5">
        <f t="shared" si="84"/>
        <v>112825.44654355771</v>
      </c>
      <c r="D850" s="5">
        <f t="shared" si="83"/>
        <v>1000</v>
      </c>
      <c r="E850" s="4">
        <f t="shared" si="82"/>
        <v>111825.44654355771</v>
      </c>
      <c r="F850" s="5">
        <f>IF(C850=0,0,IF(I849+G850&lt;=Summary!$C$20,'Loan Sch - With Offset'!I849+G850,Summary!$C$20))</f>
        <v>628.21560806781815</v>
      </c>
      <c r="G850" s="4">
        <f>IF(E850&lt;=0,0,E850*Summary!$B$7/Summary!$B$10)</f>
        <v>85.804525328614474</v>
      </c>
      <c r="H850" s="5">
        <f t="shared" si="85"/>
        <v>542.41108273920372</v>
      </c>
      <c r="I850" s="5">
        <f t="shared" si="86"/>
        <v>112283.03546081852</v>
      </c>
    </row>
    <row r="851" spans="1:9" x14ac:dyDescent="0.25">
      <c r="A851">
        <v>847</v>
      </c>
      <c r="B851">
        <f t="shared" si="81"/>
        <v>847</v>
      </c>
      <c r="C851" s="5">
        <f t="shared" si="84"/>
        <v>112283.03546081852</v>
      </c>
      <c r="D851" s="5">
        <f t="shared" si="83"/>
        <v>1000</v>
      </c>
      <c r="E851" s="4">
        <f t="shared" si="82"/>
        <v>111283.03546081852</v>
      </c>
      <c r="F851" s="5">
        <f>IF(C851=0,0,IF(I850+G851&lt;=Summary!$C$20,'Loan Sch - With Offset'!I850+G851,Summary!$C$20))</f>
        <v>628.21560806781815</v>
      </c>
      <c r="G851" s="4">
        <f>IF(E851&lt;=0,0,E851*Summary!$B$7/Summary!$B$10)</f>
        <v>85.388329132435743</v>
      </c>
      <c r="H851" s="5">
        <f t="shared" si="85"/>
        <v>542.82727893538242</v>
      </c>
      <c r="I851" s="5">
        <f t="shared" si="86"/>
        <v>111740.20818188314</v>
      </c>
    </row>
    <row r="852" spans="1:9" x14ac:dyDescent="0.25">
      <c r="A852">
        <v>848</v>
      </c>
      <c r="B852">
        <f t="shared" si="81"/>
        <v>848</v>
      </c>
      <c r="C852" s="5">
        <f t="shared" si="84"/>
        <v>111740.20818188314</v>
      </c>
      <c r="D852" s="5">
        <f t="shared" si="83"/>
        <v>1000</v>
      </c>
      <c r="E852" s="4">
        <f t="shared" si="82"/>
        <v>110740.20818188314</v>
      </c>
      <c r="F852" s="5">
        <f>IF(C852=0,0,IF(I851+G852&lt;=Summary!$C$20,'Loan Sch - With Offset'!I851+G852,Summary!$C$20))</f>
        <v>628.21560806781815</v>
      </c>
      <c r="G852" s="4">
        <f>IF(E852&lt;=0,0,E852*Summary!$B$7/Summary!$B$10)</f>
        <v>84.971813585714173</v>
      </c>
      <c r="H852" s="5">
        <f t="shared" si="85"/>
        <v>543.24379448210402</v>
      </c>
      <c r="I852" s="5">
        <f t="shared" si="86"/>
        <v>111196.96438740104</v>
      </c>
    </row>
    <row r="853" spans="1:9" x14ac:dyDescent="0.25">
      <c r="A853">
        <v>849</v>
      </c>
      <c r="B853">
        <f t="shared" si="81"/>
        <v>849</v>
      </c>
      <c r="C853" s="5">
        <f t="shared" si="84"/>
        <v>111196.96438740104</v>
      </c>
      <c r="D853" s="5">
        <f t="shared" si="83"/>
        <v>1000</v>
      </c>
      <c r="E853" s="4">
        <f t="shared" si="82"/>
        <v>110196.96438740104</v>
      </c>
      <c r="F853" s="5">
        <f>IF(C853=0,0,IF(I852+G853&lt;=Summary!$C$20,'Loan Sch - With Offset'!I852+G853,Summary!$C$20))</f>
        <v>628.21560806781815</v>
      </c>
      <c r="G853" s="4">
        <f>IF(E853&lt;=0,0,E853*Summary!$B$7/Summary!$B$10)</f>
        <v>84.554978443409638</v>
      </c>
      <c r="H853" s="5">
        <f t="shared" si="85"/>
        <v>543.66062962440856</v>
      </c>
      <c r="I853" s="5">
        <f t="shared" si="86"/>
        <v>110653.30375777662</v>
      </c>
    </row>
    <row r="854" spans="1:9" x14ac:dyDescent="0.25">
      <c r="A854">
        <v>850</v>
      </c>
      <c r="B854">
        <f t="shared" si="81"/>
        <v>850</v>
      </c>
      <c r="C854" s="5">
        <f t="shared" si="84"/>
        <v>110653.30375777662</v>
      </c>
      <c r="D854" s="5">
        <f t="shared" si="83"/>
        <v>1000</v>
      </c>
      <c r="E854" s="4">
        <f t="shared" si="82"/>
        <v>109653.30375777662</v>
      </c>
      <c r="F854" s="5">
        <f>IF(C854=0,0,IF(I853+G854&lt;=Summary!$C$20,'Loan Sch - With Offset'!I853+G854,Summary!$C$20))</f>
        <v>628.21560806781815</v>
      </c>
      <c r="G854" s="4">
        <f>IF(E854&lt;=0,0,E854*Summary!$B$7/Summary!$B$10)</f>
        <v>84.137823460293987</v>
      </c>
      <c r="H854" s="5">
        <f t="shared" si="85"/>
        <v>544.07778460752411</v>
      </c>
      <c r="I854" s="5">
        <f t="shared" si="86"/>
        <v>110109.2259731691</v>
      </c>
    </row>
    <row r="855" spans="1:9" x14ac:dyDescent="0.25">
      <c r="A855">
        <v>851</v>
      </c>
      <c r="B855">
        <f t="shared" si="81"/>
        <v>851</v>
      </c>
      <c r="C855" s="5">
        <f t="shared" si="84"/>
        <v>110109.2259731691</v>
      </c>
      <c r="D855" s="5">
        <f t="shared" si="83"/>
        <v>1000</v>
      </c>
      <c r="E855" s="4">
        <f t="shared" si="82"/>
        <v>109109.2259731691</v>
      </c>
      <c r="F855" s="5">
        <f>IF(C855=0,0,IF(I854+G855&lt;=Summary!$C$20,'Loan Sch - With Offset'!I854+G855,Summary!$C$20))</f>
        <v>628.21560806781815</v>
      </c>
      <c r="G855" s="4">
        <f>IF(E855&lt;=0,0,E855*Summary!$B$7/Summary!$B$10)</f>
        <v>83.720348390950903</v>
      </c>
      <c r="H855" s="5">
        <f t="shared" si="85"/>
        <v>544.49525967686725</v>
      </c>
      <c r="I855" s="5">
        <f t="shared" si="86"/>
        <v>109564.73071349223</v>
      </c>
    </row>
    <row r="856" spans="1:9" x14ac:dyDescent="0.25">
      <c r="A856">
        <v>852</v>
      </c>
      <c r="B856">
        <f t="shared" si="81"/>
        <v>852</v>
      </c>
      <c r="C856" s="5">
        <f t="shared" si="84"/>
        <v>109564.73071349223</v>
      </c>
      <c r="D856" s="5">
        <f t="shared" si="83"/>
        <v>1000</v>
      </c>
      <c r="E856" s="4">
        <f t="shared" si="82"/>
        <v>108564.73071349223</v>
      </c>
      <c r="F856" s="5">
        <f>IF(C856=0,0,IF(I855+G856&lt;=Summary!$C$20,'Loan Sch - With Offset'!I855+G856,Summary!$C$20))</f>
        <v>628.21560806781815</v>
      </c>
      <c r="G856" s="4">
        <f>IF(E856&lt;=0,0,E856*Summary!$B$7/Summary!$B$10)</f>
        <v>83.302552989775762</v>
      </c>
      <c r="H856" s="5">
        <f t="shared" si="85"/>
        <v>544.91305507804236</v>
      </c>
      <c r="I856" s="5">
        <f t="shared" si="86"/>
        <v>109019.81765841419</v>
      </c>
    </row>
    <row r="857" spans="1:9" x14ac:dyDescent="0.25">
      <c r="A857">
        <v>853</v>
      </c>
      <c r="B857">
        <f t="shared" si="81"/>
        <v>853</v>
      </c>
      <c r="C857" s="5">
        <f t="shared" si="84"/>
        <v>109019.81765841419</v>
      </c>
      <c r="D857" s="5">
        <f t="shared" si="83"/>
        <v>1000</v>
      </c>
      <c r="E857" s="4">
        <f t="shared" si="82"/>
        <v>108019.81765841419</v>
      </c>
      <c r="F857" s="5">
        <f>IF(C857=0,0,IF(I856+G857&lt;=Summary!$C$20,'Loan Sch - With Offset'!I856+G857,Summary!$C$20))</f>
        <v>628.21560806781815</v>
      </c>
      <c r="G857" s="4">
        <f>IF(E857&lt;=0,0,E857*Summary!$B$7/Summary!$B$10)</f>
        <v>82.884437010975503</v>
      </c>
      <c r="H857" s="5">
        <f t="shared" si="85"/>
        <v>545.33117105684266</v>
      </c>
      <c r="I857" s="5">
        <f t="shared" si="86"/>
        <v>108474.48648735735</v>
      </c>
    </row>
    <row r="858" spans="1:9" x14ac:dyDescent="0.25">
      <c r="A858">
        <v>854</v>
      </c>
      <c r="B858">
        <f t="shared" si="81"/>
        <v>854</v>
      </c>
      <c r="C858" s="5">
        <f t="shared" si="84"/>
        <v>108474.48648735735</v>
      </c>
      <c r="D858" s="5">
        <f t="shared" si="83"/>
        <v>1000</v>
      </c>
      <c r="E858" s="4">
        <f t="shared" si="82"/>
        <v>107474.48648735735</v>
      </c>
      <c r="F858" s="5">
        <f>IF(C858=0,0,IF(I857+G858&lt;=Summary!$C$20,'Loan Sch - With Offset'!I857+G858,Summary!$C$20))</f>
        <v>628.21560806781815</v>
      </c>
      <c r="G858" s="4">
        <f>IF(E858&lt;=0,0,E858*Summary!$B$7/Summary!$B$10)</f>
        <v>82.466000208568417</v>
      </c>
      <c r="H858" s="5">
        <f t="shared" si="85"/>
        <v>545.74960785924975</v>
      </c>
      <c r="I858" s="5">
        <f t="shared" si="86"/>
        <v>107928.7368794981</v>
      </c>
    </row>
    <row r="859" spans="1:9" x14ac:dyDescent="0.25">
      <c r="A859">
        <v>855</v>
      </c>
      <c r="B859">
        <f t="shared" si="81"/>
        <v>855</v>
      </c>
      <c r="C859" s="5">
        <f t="shared" si="84"/>
        <v>107928.7368794981</v>
      </c>
      <c r="D859" s="5">
        <f t="shared" si="83"/>
        <v>1000</v>
      </c>
      <c r="E859" s="4">
        <f t="shared" si="82"/>
        <v>106928.7368794981</v>
      </c>
      <c r="F859" s="5">
        <f>IF(C859=0,0,IF(I858+G859&lt;=Summary!$C$20,'Loan Sch - With Offset'!I858+G859,Summary!$C$20))</f>
        <v>628.21560806781815</v>
      </c>
      <c r="G859" s="4">
        <f>IF(E859&lt;=0,0,E859*Summary!$B$7/Summary!$B$10)</f>
        <v>82.047242336384116</v>
      </c>
      <c r="H859" s="5">
        <f t="shared" si="85"/>
        <v>546.16836573143405</v>
      </c>
      <c r="I859" s="5">
        <f t="shared" si="86"/>
        <v>107382.56851376667</v>
      </c>
    </row>
    <row r="860" spans="1:9" x14ac:dyDescent="0.25">
      <c r="A860">
        <v>856</v>
      </c>
      <c r="B860">
        <f t="shared" si="81"/>
        <v>856</v>
      </c>
      <c r="C860" s="5">
        <f t="shared" si="84"/>
        <v>107382.56851376667</v>
      </c>
      <c r="D860" s="5">
        <f t="shared" si="83"/>
        <v>1000</v>
      </c>
      <c r="E860" s="4">
        <f t="shared" si="82"/>
        <v>106382.56851376667</v>
      </c>
      <c r="F860" s="5">
        <f>IF(C860=0,0,IF(I859+G860&lt;=Summary!$C$20,'Loan Sch - With Offset'!I859+G860,Summary!$C$20))</f>
        <v>628.21560806781815</v>
      </c>
      <c r="G860" s="4">
        <f>IF(E860&lt;=0,0,E860*Summary!$B$7/Summary!$B$10)</f>
        <v>81.628163148063265</v>
      </c>
      <c r="H860" s="5">
        <f t="shared" si="85"/>
        <v>546.58744491975494</v>
      </c>
      <c r="I860" s="5">
        <f t="shared" si="86"/>
        <v>106835.98106884692</v>
      </c>
    </row>
    <row r="861" spans="1:9" x14ac:dyDescent="0.25">
      <c r="A861">
        <v>857</v>
      </c>
      <c r="B861">
        <f t="shared" si="81"/>
        <v>857</v>
      </c>
      <c r="C861" s="5">
        <f t="shared" si="84"/>
        <v>106835.98106884692</v>
      </c>
      <c r="D861" s="5">
        <f t="shared" si="83"/>
        <v>1000</v>
      </c>
      <c r="E861" s="4">
        <f t="shared" si="82"/>
        <v>105835.98106884692</v>
      </c>
      <c r="F861" s="5">
        <f>IF(C861=0,0,IF(I860+G861&lt;=Summary!$C$20,'Loan Sch - With Offset'!I860+G861,Summary!$C$20))</f>
        <v>628.21560806781815</v>
      </c>
      <c r="G861" s="4">
        <f>IF(E861&lt;=0,0,E861*Summary!$B$7/Summary!$B$10)</f>
        <v>81.208762397057541</v>
      </c>
      <c r="H861" s="5">
        <f t="shared" si="85"/>
        <v>547.00684567076064</v>
      </c>
      <c r="I861" s="5">
        <f t="shared" si="86"/>
        <v>106288.97422317615</v>
      </c>
    </row>
    <row r="862" spans="1:9" x14ac:dyDescent="0.25">
      <c r="A862">
        <v>858</v>
      </c>
      <c r="B862">
        <f t="shared" si="81"/>
        <v>858</v>
      </c>
      <c r="C862" s="5">
        <f t="shared" si="84"/>
        <v>106288.97422317615</v>
      </c>
      <c r="D862" s="5">
        <f t="shared" si="83"/>
        <v>1000</v>
      </c>
      <c r="E862" s="4">
        <f t="shared" si="82"/>
        <v>105288.97422317615</v>
      </c>
      <c r="F862" s="5">
        <f>IF(C862=0,0,IF(I861+G862&lt;=Summary!$C$20,'Loan Sch - With Offset'!I861+G862,Summary!$C$20))</f>
        <v>628.21560806781815</v>
      </c>
      <c r="G862" s="4">
        <f>IF(E862&lt;=0,0,E862*Summary!$B$7/Summary!$B$10)</f>
        <v>80.789039836629385</v>
      </c>
      <c r="H862" s="5">
        <f t="shared" si="85"/>
        <v>547.42656823118875</v>
      </c>
      <c r="I862" s="5">
        <f t="shared" si="86"/>
        <v>105741.54765494497</v>
      </c>
    </row>
    <row r="863" spans="1:9" x14ac:dyDescent="0.25">
      <c r="A863">
        <v>859</v>
      </c>
      <c r="B863">
        <f t="shared" si="81"/>
        <v>859</v>
      </c>
      <c r="C863" s="5">
        <f t="shared" si="84"/>
        <v>105741.54765494497</v>
      </c>
      <c r="D863" s="5">
        <f t="shared" si="83"/>
        <v>1000</v>
      </c>
      <c r="E863" s="4">
        <f t="shared" si="82"/>
        <v>104741.54765494497</v>
      </c>
      <c r="F863" s="5">
        <f>IF(C863=0,0,IF(I862+G863&lt;=Summary!$C$20,'Loan Sch - With Offset'!I862+G863,Summary!$C$20))</f>
        <v>628.21560806781815</v>
      </c>
      <c r="G863" s="4">
        <f>IF(E863&lt;=0,0,E863*Summary!$B$7/Summary!$B$10)</f>
        <v>80.368995219851996</v>
      </c>
      <c r="H863" s="5">
        <f t="shared" si="85"/>
        <v>547.84661284796618</v>
      </c>
      <c r="I863" s="5">
        <f t="shared" si="86"/>
        <v>105193.701042097</v>
      </c>
    </row>
    <row r="864" spans="1:9" x14ac:dyDescent="0.25">
      <c r="A864">
        <v>860</v>
      </c>
      <c r="B864">
        <f t="shared" si="81"/>
        <v>860</v>
      </c>
      <c r="C864" s="5">
        <f t="shared" si="84"/>
        <v>105193.701042097</v>
      </c>
      <c r="D864" s="5">
        <f t="shared" si="83"/>
        <v>1000</v>
      </c>
      <c r="E864" s="4">
        <f t="shared" si="82"/>
        <v>104193.701042097</v>
      </c>
      <c r="F864" s="5">
        <f>IF(C864=0,0,IF(I863+G864&lt;=Summary!$C$20,'Loan Sch - With Offset'!I863+G864,Summary!$C$20))</f>
        <v>628.21560806781815</v>
      </c>
      <c r="G864" s="4">
        <f>IF(E864&lt;=0,0,E864*Summary!$B$7/Summary!$B$10)</f>
        <v>79.948628299609041</v>
      </c>
      <c r="H864" s="5">
        <f t="shared" si="85"/>
        <v>548.26697976820913</v>
      </c>
      <c r="I864" s="5">
        <f t="shared" si="86"/>
        <v>104645.4340623288</v>
      </c>
    </row>
    <row r="865" spans="1:9" x14ac:dyDescent="0.25">
      <c r="A865">
        <v>861</v>
      </c>
      <c r="B865">
        <f t="shared" si="81"/>
        <v>861</v>
      </c>
      <c r="C865" s="5">
        <f t="shared" si="84"/>
        <v>104645.4340623288</v>
      </c>
      <c r="D865" s="5">
        <f t="shared" si="83"/>
        <v>1000</v>
      </c>
      <c r="E865" s="4">
        <f t="shared" si="82"/>
        <v>103645.4340623288</v>
      </c>
      <c r="F865" s="5">
        <f>IF(C865=0,0,IF(I864+G865&lt;=Summary!$C$20,'Loan Sch - With Offset'!I864+G865,Summary!$C$20))</f>
        <v>628.21560806781815</v>
      </c>
      <c r="G865" s="4">
        <f>IF(E865&lt;=0,0,E865*Summary!$B$7/Summary!$B$10)</f>
        <v>79.527938828594586</v>
      </c>
      <c r="H865" s="5">
        <f t="shared" si="85"/>
        <v>548.68766923922362</v>
      </c>
      <c r="I865" s="5">
        <f t="shared" si="86"/>
        <v>104096.74639308958</v>
      </c>
    </row>
    <row r="866" spans="1:9" x14ac:dyDescent="0.25">
      <c r="A866">
        <v>862</v>
      </c>
      <c r="B866">
        <f t="shared" si="81"/>
        <v>862</v>
      </c>
      <c r="C866" s="5">
        <f t="shared" si="84"/>
        <v>104096.74639308958</v>
      </c>
      <c r="D866" s="5">
        <f t="shared" si="83"/>
        <v>1000</v>
      </c>
      <c r="E866" s="4">
        <f t="shared" si="82"/>
        <v>103096.74639308958</v>
      </c>
      <c r="F866" s="5">
        <f>IF(C866=0,0,IF(I865+G866&lt;=Summary!$C$20,'Loan Sch - With Offset'!I865+G866,Summary!$C$20))</f>
        <v>628.21560806781815</v>
      </c>
      <c r="G866" s="4">
        <f>IF(E866&lt;=0,0,E866*Summary!$B$7/Summary!$B$10)</f>
        <v>79.106926559312953</v>
      </c>
      <c r="H866" s="5">
        <f t="shared" si="85"/>
        <v>549.10868150850524</v>
      </c>
      <c r="I866" s="5">
        <f t="shared" si="86"/>
        <v>103547.63771158108</v>
      </c>
    </row>
    <row r="867" spans="1:9" x14ac:dyDescent="0.25">
      <c r="A867">
        <v>863</v>
      </c>
      <c r="B867">
        <f t="shared" si="81"/>
        <v>863</v>
      </c>
      <c r="C867" s="5">
        <f t="shared" si="84"/>
        <v>103547.63771158108</v>
      </c>
      <c r="D867" s="5">
        <f t="shared" si="83"/>
        <v>1000</v>
      </c>
      <c r="E867" s="4">
        <f t="shared" si="82"/>
        <v>102547.63771158108</v>
      </c>
      <c r="F867" s="5">
        <f>IF(C867=0,0,IF(I866+G867&lt;=Summary!$C$20,'Loan Sch - With Offset'!I866+G867,Summary!$C$20))</f>
        <v>628.21560806781815</v>
      </c>
      <c r="G867" s="4">
        <f>IF(E867&lt;=0,0,E867*Summary!$B$7/Summary!$B$10)</f>
        <v>78.685591244078552</v>
      </c>
      <c r="H867" s="5">
        <f t="shared" si="85"/>
        <v>549.53001682373963</v>
      </c>
      <c r="I867" s="5">
        <f t="shared" si="86"/>
        <v>102998.10769475733</v>
      </c>
    </row>
    <row r="868" spans="1:9" x14ac:dyDescent="0.25">
      <c r="A868">
        <v>864</v>
      </c>
      <c r="B868">
        <f t="shared" si="81"/>
        <v>864</v>
      </c>
      <c r="C868" s="5">
        <f t="shared" si="84"/>
        <v>102998.10769475733</v>
      </c>
      <c r="D868" s="5">
        <f t="shared" si="83"/>
        <v>1000</v>
      </c>
      <c r="E868" s="4">
        <f t="shared" si="82"/>
        <v>101998.10769475733</v>
      </c>
      <c r="F868" s="5">
        <f>IF(C868=0,0,IF(I867+G868&lt;=Summary!$C$20,'Loan Sch - With Offset'!I867+G868,Summary!$C$20))</f>
        <v>628.21560806781815</v>
      </c>
      <c r="G868" s="4">
        <f>IF(E868&lt;=0,0,E868*Summary!$B$7/Summary!$B$10)</f>
        <v>78.263932635015721</v>
      </c>
      <c r="H868" s="5">
        <f t="shared" si="85"/>
        <v>549.9516754328024</v>
      </c>
      <c r="I868" s="5">
        <f t="shared" si="86"/>
        <v>102448.15601932452</v>
      </c>
    </row>
    <row r="869" spans="1:9" x14ac:dyDescent="0.25">
      <c r="A869">
        <v>865</v>
      </c>
      <c r="B869">
        <f t="shared" si="81"/>
        <v>865</v>
      </c>
      <c r="C869" s="5">
        <f t="shared" si="84"/>
        <v>102448.15601932452</v>
      </c>
      <c r="D869" s="5">
        <f t="shared" si="83"/>
        <v>1000</v>
      </c>
      <c r="E869" s="4">
        <f t="shared" si="82"/>
        <v>101448.15601932452</v>
      </c>
      <c r="F869" s="5">
        <f>IF(C869=0,0,IF(I868+G869&lt;=Summary!$C$20,'Loan Sch - With Offset'!I868+G869,Summary!$C$20))</f>
        <v>628.21560806781815</v>
      </c>
      <c r="G869" s="4">
        <f>IF(E869&lt;=0,0,E869*Summary!$B$7/Summary!$B$10)</f>
        <v>77.841950484058628</v>
      </c>
      <c r="H869" s="5">
        <f t="shared" si="85"/>
        <v>550.3736575837595</v>
      </c>
      <c r="I869" s="5">
        <f t="shared" si="86"/>
        <v>101897.78236174077</v>
      </c>
    </row>
    <row r="870" spans="1:9" x14ac:dyDescent="0.25">
      <c r="A870">
        <v>866</v>
      </c>
      <c r="B870">
        <f t="shared" si="81"/>
        <v>866</v>
      </c>
      <c r="C870" s="5">
        <f t="shared" si="84"/>
        <v>101897.78236174077</v>
      </c>
      <c r="D870" s="5">
        <f t="shared" si="83"/>
        <v>1000</v>
      </c>
      <c r="E870" s="4">
        <f t="shared" si="82"/>
        <v>100897.78236174077</v>
      </c>
      <c r="F870" s="5">
        <f>IF(C870=0,0,IF(I869+G870&lt;=Summary!$C$20,'Loan Sch - With Offset'!I869+G870,Summary!$C$20))</f>
        <v>628.21560806781815</v>
      </c>
      <c r="G870" s="4">
        <f>IF(E870&lt;=0,0,E870*Summary!$B$7/Summary!$B$10)</f>
        <v>77.41964454295109</v>
      </c>
      <c r="H870" s="5">
        <f t="shared" si="85"/>
        <v>550.79596352486703</v>
      </c>
      <c r="I870" s="5">
        <f t="shared" si="86"/>
        <v>101346.9863982159</v>
      </c>
    </row>
    <row r="871" spans="1:9" x14ac:dyDescent="0.25">
      <c r="A871">
        <v>867</v>
      </c>
      <c r="B871">
        <f t="shared" si="81"/>
        <v>867</v>
      </c>
      <c r="C871" s="5">
        <f t="shared" si="84"/>
        <v>101346.9863982159</v>
      </c>
      <c r="D871" s="5">
        <f t="shared" si="83"/>
        <v>1000</v>
      </c>
      <c r="E871" s="4">
        <f t="shared" si="82"/>
        <v>100346.9863982159</v>
      </c>
      <c r="F871" s="5">
        <f>IF(C871=0,0,IF(I870+G871&lt;=Summary!$C$20,'Loan Sch - With Offset'!I870+G871,Summary!$C$20))</f>
        <v>628.21560806781815</v>
      </c>
      <c r="G871" s="4">
        <f>IF(E871&lt;=0,0,E871*Summary!$B$7/Summary!$B$10)</f>
        <v>76.997014563246438</v>
      </c>
      <c r="H871" s="5">
        <f t="shared" si="85"/>
        <v>551.21859350457169</v>
      </c>
      <c r="I871" s="5">
        <f t="shared" si="86"/>
        <v>100795.76780471133</v>
      </c>
    </row>
    <row r="872" spans="1:9" x14ac:dyDescent="0.25">
      <c r="A872">
        <v>868</v>
      </c>
      <c r="B872">
        <f t="shared" si="81"/>
        <v>868</v>
      </c>
      <c r="C872" s="5">
        <f t="shared" si="84"/>
        <v>100795.76780471133</v>
      </c>
      <c r="D872" s="5">
        <f t="shared" si="83"/>
        <v>1000</v>
      </c>
      <c r="E872" s="4">
        <f t="shared" si="82"/>
        <v>99795.76780471133</v>
      </c>
      <c r="F872" s="5">
        <f>IF(C872=0,0,IF(I871+G872&lt;=Summary!$C$20,'Loan Sch - With Offset'!I871+G872,Summary!$C$20))</f>
        <v>628.21560806781815</v>
      </c>
      <c r="G872" s="4">
        <f>IF(E872&lt;=0,0,E872*Summary!$B$7/Summary!$B$10)</f>
        <v>76.574060296307351</v>
      </c>
      <c r="H872" s="5">
        <f t="shared" si="85"/>
        <v>551.64154777151077</v>
      </c>
      <c r="I872" s="5">
        <f t="shared" si="86"/>
        <v>100244.12625693982</v>
      </c>
    </row>
    <row r="873" spans="1:9" x14ac:dyDescent="0.25">
      <c r="A873">
        <v>869</v>
      </c>
      <c r="B873">
        <f t="shared" si="81"/>
        <v>869</v>
      </c>
      <c r="C873" s="5">
        <f t="shared" si="84"/>
        <v>100244.12625693982</v>
      </c>
      <c r="D873" s="5">
        <f t="shared" si="83"/>
        <v>1000</v>
      </c>
      <c r="E873" s="4">
        <f t="shared" si="82"/>
        <v>99244.126256939824</v>
      </c>
      <c r="F873" s="5">
        <f>IF(C873=0,0,IF(I872+G873&lt;=Summary!$C$20,'Loan Sch - With Offset'!I872+G873,Summary!$C$20))</f>
        <v>628.21560806781815</v>
      </c>
      <c r="G873" s="4">
        <f>IF(E873&lt;=0,0,E873*Summary!$B$7/Summary!$B$10)</f>
        <v>76.150781493305743</v>
      </c>
      <c r="H873" s="5">
        <f t="shared" si="85"/>
        <v>552.06482657451238</v>
      </c>
      <c r="I873" s="5">
        <f t="shared" si="86"/>
        <v>99692.061430365313</v>
      </c>
    </row>
    <row r="874" spans="1:9" x14ac:dyDescent="0.25">
      <c r="A874">
        <v>870</v>
      </c>
      <c r="B874">
        <f t="shared" si="81"/>
        <v>870</v>
      </c>
      <c r="C874" s="5">
        <f t="shared" si="84"/>
        <v>99692.061430365313</v>
      </c>
      <c r="D874" s="5">
        <f t="shared" si="83"/>
        <v>1000</v>
      </c>
      <c r="E874" s="4">
        <f t="shared" si="82"/>
        <v>98692.061430365313</v>
      </c>
      <c r="F874" s="5">
        <f>IF(C874=0,0,IF(I873+G874&lt;=Summary!$C$20,'Loan Sch - With Offset'!I873+G874,Summary!$C$20))</f>
        <v>628.21560806781815</v>
      </c>
      <c r="G874" s="4">
        <f>IF(E874&lt;=0,0,E874*Summary!$B$7/Summary!$B$10)</f>
        <v>75.727177905222618</v>
      </c>
      <c r="H874" s="5">
        <f t="shared" si="85"/>
        <v>552.48843016259548</v>
      </c>
      <c r="I874" s="5">
        <f t="shared" si="86"/>
        <v>99139.573000202712</v>
      </c>
    </row>
    <row r="875" spans="1:9" x14ac:dyDescent="0.25">
      <c r="A875">
        <v>871</v>
      </c>
      <c r="B875">
        <f t="shared" si="81"/>
        <v>871</v>
      </c>
      <c r="C875" s="5">
        <f t="shared" si="84"/>
        <v>99139.573000202712</v>
      </c>
      <c r="D875" s="5">
        <f t="shared" si="83"/>
        <v>1000</v>
      </c>
      <c r="E875" s="4">
        <f t="shared" si="82"/>
        <v>98139.573000202712</v>
      </c>
      <c r="F875" s="5">
        <f>IF(C875=0,0,IF(I874+G875&lt;=Summary!$C$20,'Loan Sch - With Offset'!I874+G875,Summary!$C$20))</f>
        <v>628.21560806781815</v>
      </c>
      <c r="G875" s="4">
        <f>IF(E875&lt;=0,0,E875*Summary!$B$7/Summary!$B$10)</f>
        <v>75.303249282847844</v>
      </c>
      <c r="H875" s="5">
        <f t="shared" si="85"/>
        <v>552.91235878497037</v>
      </c>
      <c r="I875" s="5">
        <f t="shared" si="86"/>
        <v>98586.660641417737</v>
      </c>
    </row>
    <row r="876" spans="1:9" x14ac:dyDescent="0.25">
      <c r="A876">
        <v>872</v>
      </c>
      <c r="B876">
        <f t="shared" si="81"/>
        <v>872</v>
      </c>
      <c r="C876" s="5">
        <f t="shared" si="84"/>
        <v>98586.660641417737</v>
      </c>
      <c r="D876" s="5">
        <f t="shared" si="83"/>
        <v>1000</v>
      </c>
      <c r="E876" s="4">
        <f t="shared" si="82"/>
        <v>97586.660641417737</v>
      </c>
      <c r="F876" s="5">
        <f>IF(C876=0,0,IF(I875+G876&lt;=Summary!$C$20,'Loan Sch - With Offset'!I875+G876,Summary!$C$20))</f>
        <v>628.21560806781815</v>
      </c>
      <c r="G876" s="4">
        <f>IF(E876&lt;=0,0,E876*Summary!$B$7/Summary!$B$10)</f>
        <v>74.878995376780139</v>
      </c>
      <c r="H876" s="5">
        <f t="shared" si="85"/>
        <v>553.336612691038</v>
      </c>
      <c r="I876" s="5">
        <f t="shared" si="86"/>
        <v>98033.324028726696</v>
      </c>
    </row>
    <row r="877" spans="1:9" x14ac:dyDescent="0.25">
      <c r="A877">
        <v>873</v>
      </c>
      <c r="B877">
        <f t="shared" si="81"/>
        <v>873</v>
      </c>
      <c r="C877" s="5">
        <f t="shared" si="84"/>
        <v>98033.324028726696</v>
      </c>
      <c r="D877" s="5">
        <f t="shared" si="83"/>
        <v>1000</v>
      </c>
      <c r="E877" s="4">
        <f t="shared" si="82"/>
        <v>97033.324028726696</v>
      </c>
      <c r="F877" s="5">
        <f>IF(C877=0,0,IF(I876+G877&lt;=Summary!$C$20,'Loan Sch - With Offset'!I876+G877,Summary!$C$20))</f>
        <v>628.21560806781815</v>
      </c>
      <c r="G877" s="4">
        <f>IF(E877&lt;=0,0,E877*Summary!$B$7/Summary!$B$10)</f>
        <v>74.45441593742683</v>
      </c>
      <c r="H877" s="5">
        <f t="shared" si="85"/>
        <v>553.76119213039135</v>
      </c>
      <c r="I877" s="5">
        <f t="shared" si="86"/>
        <v>97479.562836596306</v>
      </c>
    </row>
    <row r="878" spans="1:9" x14ac:dyDescent="0.25">
      <c r="A878">
        <v>874</v>
      </c>
      <c r="B878">
        <f t="shared" si="81"/>
        <v>874</v>
      </c>
      <c r="C878" s="5">
        <f t="shared" si="84"/>
        <v>97479.562836596306</v>
      </c>
      <c r="D878" s="5">
        <f t="shared" si="83"/>
        <v>1000</v>
      </c>
      <c r="E878" s="4">
        <f t="shared" si="82"/>
        <v>96479.562836596306</v>
      </c>
      <c r="F878" s="5">
        <f>IF(C878=0,0,IF(I877+G878&lt;=Summary!$C$20,'Loan Sch - With Offset'!I877+G878,Summary!$C$20))</f>
        <v>628.21560806781815</v>
      </c>
      <c r="G878" s="4">
        <f>IF(E878&lt;=0,0,E878*Summary!$B$7/Summary!$B$10)</f>
        <v>74.029510715003696</v>
      </c>
      <c r="H878" s="5">
        <f t="shared" si="85"/>
        <v>554.1860973528145</v>
      </c>
      <c r="I878" s="5">
        <f t="shared" si="86"/>
        <v>96925.376739243497</v>
      </c>
    </row>
    <row r="879" spans="1:9" x14ac:dyDescent="0.25">
      <c r="A879">
        <v>875</v>
      </c>
      <c r="B879">
        <f t="shared" si="81"/>
        <v>875</v>
      </c>
      <c r="C879" s="5">
        <f t="shared" si="84"/>
        <v>96925.376739243497</v>
      </c>
      <c r="D879" s="5">
        <f t="shared" si="83"/>
        <v>1000</v>
      </c>
      <c r="E879" s="4">
        <f t="shared" si="82"/>
        <v>95925.376739243497</v>
      </c>
      <c r="F879" s="5">
        <f>IF(C879=0,0,IF(I878+G879&lt;=Summary!$C$20,'Loan Sch - With Offset'!I878+G879,Summary!$C$20))</f>
        <v>628.21560806781815</v>
      </c>
      <c r="G879" s="4">
        <f>IF(E879&lt;=0,0,E879*Summary!$B$7/Summary!$B$10)</f>
        <v>73.604279459534908</v>
      </c>
      <c r="H879" s="5">
        <f t="shared" si="85"/>
        <v>554.6113286082832</v>
      </c>
      <c r="I879" s="5">
        <f t="shared" si="86"/>
        <v>96370.765410635213</v>
      </c>
    </row>
    <row r="880" spans="1:9" x14ac:dyDescent="0.25">
      <c r="A880">
        <v>876</v>
      </c>
      <c r="B880">
        <f t="shared" si="81"/>
        <v>876</v>
      </c>
      <c r="C880" s="5">
        <f t="shared" si="84"/>
        <v>96370.765410635213</v>
      </c>
      <c r="D880" s="5">
        <f t="shared" si="83"/>
        <v>1000</v>
      </c>
      <c r="E880" s="4">
        <f t="shared" si="82"/>
        <v>95370.765410635213</v>
      </c>
      <c r="F880" s="5">
        <f>IF(C880=0,0,IF(I879+G880&lt;=Summary!$C$20,'Loan Sch - With Offset'!I879+G880,Summary!$C$20))</f>
        <v>628.21560806781815</v>
      </c>
      <c r="G880" s="4">
        <f>IF(E880&lt;=0,0,E880*Summary!$B$7/Summary!$B$10)</f>
        <v>73.17872192085278</v>
      </c>
      <c r="H880" s="5">
        <f t="shared" si="85"/>
        <v>555.03688614696534</v>
      </c>
      <c r="I880" s="5">
        <f t="shared" si="86"/>
        <v>95815.728524488251</v>
      </c>
    </row>
    <row r="881" spans="1:9" x14ac:dyDescent="0.25">
      <c r="A881">
        <v>877</v>
      </c>
      <c r="B881">
        <f t="shared" si="81"/>
        <v>877</v>
      </c>
      <c r="C881" s="5">
        <f t="shared" si="84"/>
        <v>95815.728524488251</v>
      </c>
      <c r="D881" s="5">
        <f t="shared" si="83"/>
        <v>1000</v>
      </c>
      <c r="E881" s="4">
        <f t="shared" si="82"/>
        <v>94815.728524488251</v>
      </c>
      <c r="F881" s="5">
        <f>IF(C881=0,0,IF(I880+G881&lt;=Summary!$C$20,'Loan Sch - With Offset'!I880+G881,Summary!$C$20))</f>
        <v>628.21560806781815</v>
      </c>
      <c r="G881" s="4">
        <f>IF(E881&lt;=0,0,E881*Summary!$B$7/Summary!$B$10)</f>
        <v>72.752837848597707</v>
      </c>
      <c r="H881" s="5">
        <f t="shared" si="85"/>
        <v>555.46277021922049</v>
      </c>
      <c r="I881" s="5">
        <f t="shared" si="86"/>
        <v>95260.265754269029</v>
      </c>
    </row>
    <row r="882" spans="1:9" x14ac:dyDescent="0.25">
      <c r="A882">
        <v>878</v>
      </c>
      <c r="B882">
        <f t="shared" si="81"/>
        <v>878</v>
      </c>
      <c r="C882" s="5">
        <f t="shared" si="84"/>
        <v>95260.265754269029</v>
      </c>
      <c r="D882" s="5">
        <f t="shared" si="83"/>
        <v>1000</v>
      </c>
      <c r="E882" s="4">
        <f t="shared" si="82"/>
        <v>94260.265754269029</v>
      </c>
      <c r="F882" s="5">
        <f>IF(C882=0,0,IF(I881+G882&lt;=Summary!$C$20,'Loan Sch - With Offset'!I881+G882,Summary!$C$20))</f>
        <v>628.21560806781815</v>
      </c>
      <c r="G882" s="4">
        <f>IF(E882&lt;=0,0,E882*Summary!$B$7/Summary!$B$10)</f>
        <v>72.326626992217967</v>
      </c>
      <c r="H882" s="5">
        <f t="shared" si="85"/>
        <v>555.88898107560021</v>
      </c>
      <c r="I882" s="5">
        <f t="shared" si="86"/>
        <v>94704.376773193435</v>
      </c>
    </row>
    <row r="883" spans="1:9" x14ac:dyDescent="0.25">
      <c r="A883">
        <v>879</v>
      </c>
      <c r="B883">
        <f t="shared" si="81"/>
        <v>879</v>
      </c>
      <c r="C883" s="5">
        <f t="shared" si="84"/>
        <v>94704.376773193435</v>
      </c>
      <c r="D883" s="5">
        <f t="shared" si="83"/>
        <v>1000</v>
      </c>
      <c r="E883" s="4">
        <f t="shared" si="82"/>
        <v>93704.376773193435</v>
      </c>
      <c r="F883" s="5">
        <f>IF(C883=0,0,IF(I882+G883&lt;=Summary!$C$20,'Loan Sch - With Offset'!I882+G883,Summary!$C$20))</f>
        <v>628.21560806781815</v>
      </c>
      <c r="G883" s="4">
        <f>IF(E883&lt;=0,0,E883*Summary!$B$7/Summary!$B$10)</f>
        <v>71.900089100969566</v>
      </c>
      <c r="H883" s="5">
        <f t="shared" si="85"/>
        <v>556.31551896684857</v>
      </c>
      <c r="I883" s="5">
        <f t="shared" si="86"/>
        <v>94148.061254226588</v>
      </c>
    </row>
    <row r="884" spans="1:9" x14ac:dyDescent="0.25">
      <c r="A884">
        <v>880</v>
      </c>
      <c r="B884">
        <f t="shared" si="81"/>
        <v>880</v>
      </c>
      <c r="C884" s="5">
        <f t="shared" si="84"/>
        <v>94148.061254226588</v>
      </c>
      <c r="D884" s="5">
        <f t="shared" si="83"/>
        <v>1000</v>
      </c>
      <c r="E884" s="4">
        <f t="shared" si="82"/>
        <v>93148.061254226588</v>
      </c>
      <c r="F884" s="5">
        <f>IF(C884=0,0,IF(I883+G884&lt;=Summary!$C$20,'Loan Sch - With Offset'!I883+G884,Summary!$C$20))</f>
        <v>628.21560806781815</v>
      </c>
      <c r="G884" s="4">
        <f>IF(E884&lt;=0,0,E884*Summary!$B$7/Summary!$B$10)</f>
        <v>71.473223923916166</v>
      </c>
      <c r="H884" s="5">
        <f t="shared" si="85"/>
        <v>556.74238414390197</v>
      </c>
      <c r="I884" s="5">
        <f t="shared" si="86"/>
        <v>93591.318870082687</v>
      </c>
    </row>
    <row r="885" spans="1:9" x14ac:dyDescent="0.25">
      <c r="A885">
        <v>881</v>
      </c>
      <c r="B885">
        <f t="shared" si="81"/>
        <v>881</v>
      </c>
      <c r="C885" s="5">
        <f t="shared" si="84"/>
        <v>93591.318870082687</v>
      </c>
      <c r="D885" s="5">
        <f t="shared" si="83"/>
        <v>1000</v>
      </c>
      <c r="E885" s="4">
        <f t="shared" si="82"/>
        <v>92591.318870082687</v>
      </c>
      <c r="F885" s="5">
        <f>IF(C885=0,0,IF(I884+G885&lt;=Summary!$C$20,'Loan Sch - With Offset'!I884+G885,Summary!$C$20))</f>
        <v>628.21560806781815</v>
      </c>
      <c r="G885" s="4">
        <f>IF(E885&lt;=0,0,E885*Summary!$B$7/Summary!$B$10)</f>
        <v>71.046031209928827</v>
      </c>
      <c r="H885" s="5">
        <f t="shared" si="85"/>
        <v>557.1695768578893</v>
      </c>
      <c r="I885" s="5">
        <f t="shared" si="86"/>
        <v>93034.149293224793</v>
      </c>
    </row>
    <row r="886" spans="1:9" x14ac:dyDescent="0.25">
      <c r="A886">
        <v>882</v>
      </c>
      <c r="B886">
        <f t="shared" si="81"/>
        <v>882</v>
      </c>
      <c r="C886" s="5">
        <f t="shared" si="84"/>
        <v>93034.149293224793</v>
      </c>
      <c r="D886" s="5">
        <f t="shared" si="83"/>
        <v>1000</v>
      </c>
      <c r="E886" s="4">
        <f t="shared" si="82"/>
        <v>92034.149293224793</v>
      </c>
      <c r="F886" s="5">
        <f>IF(C886=0,0,IF(I885+G886&lt;=Summary!$C$20,'Loan Sch - With Offset'!I885+G886,Summary!$C$20))</f>
        <v>628.21560806781815</v>
      </c>
      <c r="G886" s="4">
        <f>IF(E886&lt;=0,0,E886*Summary!$B$7/Summary!$B$10)</f>
        <v>70.618510707685942</v>
      </c>
      <c r="H886" s="5">
        <f t="shared" si="85"/>
        <v>557.59709736013224</v>
      </c>
      <c r="I886" s="5">
        <f t="shared" si="86"/>
        <v>92476.552195864657</v>
      </c>
    </row>
    <row r="887" spans="1:9" x14ac:dyDescent="0.25">
      <c r="A887">
        <v>883</v>
      </c>
      <c r="B887">
        <f t="shared" si="81"/>
        <v>883</v>
      </c>
      <c r="C887" s="5">
        <f t="shared" si="84"/>
        <v>92476.552195864657</v>
      </c>
      <c r="D887" s="5">
        <f t="shared" si="83"/>
        <v>1000</v>
      </c>
      <c r="E887" s="4">
        <f t="shared" si="82"/>
        <v>91476.552195864657</v>
      </c>
      <c r="F887" s="5">
        <f>IF(C887=0,0,IF(I886+G887&lt;=Summary!$C$20,'Loan Sch - With Offset'!I886+G887,Summary!$C$20))</f>
        <v>628.21560806781815</v>
      </c>
      <c r="G887" s="4">
        <f>IF(E887&lt;=0,0,E887*Summary!$B$7/Summary!$B$10)</f>
        <v>70.190662165673061</v>
      </c>
      <c r="H887" s="5">
        <f t="shared" si="85"/>
        <v>558.02494590214508</v>
      </c>
      <c r="I887" s="5">
        <f t="shared" si="86"/>
        <v>91918.527249962513</v>
      </c>
    </row>
    <row r="888" spans="1:9" x14ac:dyDescent="0.25">
      <c r="A888">
        <v>884</v>
      </c>
      <c r="B888">
        <f t="shared" si="81"/>
        <v>884</v>
      </c>
      <c r="C888" s="5">
        <f t="shared" si="84"/>
        <v>91918.527249962513</v>
      </c>
      <c r="D888" s="5">
        <f t="shared" si="83"/>
        <v>1000</v>
      </c>
      <c r="E888" s="4">
        <f t="shared" si="82"/>
        <v>90918.527249962513</v>
      </c>
      <c r="F888" s="5">
        <f>IF(C888=0,0,IF(I887+G888&lt;=Summary!$C$20,'Loan Sch - With Offset'!I887+G888,Summary!$C$20))</f>
        <v>628.21560806781815</v>
      </c>
      <c r="G888" s="4">
        <f>IF(E888&lt;=0,0,E888*Summary!$B$7/Summary!$B$10)</f>
        <v>69.762485332182777</v>
      </c>
      <c r="H888" s="5">
        <f t="shared" si="85"/>
        <v>558.45312273563536</v>
      </c>
      <c r="I888" s="5">
        <f t="shared" si="86"/>
        <v>91360.074127226879</v>
      </c>
    </row>
    <row r="889" spans="1:9" x14ac:dyDescent="0.25">
      <c r="A889">
        <v>885</v>
      </c>
      <c r="B889">
        <f t="shared" si="81"/>
        <v>885</v>
      </c>
      <c r="C889" s="5">
        <f t="shared" si="84"/>
        <v>91360.074127226879</v>
      </c>
      <c r="D889" s="5">
        <f t="shared" si="83"/>
        <v>1000</v>
      </c>
      <c r="E889" s="4">
        <f t="shared" si="82"/>
        <v>90360.074127226879</v>
      </c>
      <c r="F889" s="5">
        <f>IF(C889=0,0,IF(I888+G889&lt;=Summary!$C$20,'Loan Sch - With Offset'!I888+G889,Summary!$C$20))</f>
        <v>628.21560806781815</v>
      </c>
      <c r="G889" s="4">
        <f>IF(E889&lt;=0,0,E889*Summary!$B$7/Summary!$B$10)</f>
        <v>69.333979955314462</v>
      </c>
      <c r="H889" s="5">
        <f t="shared" si="85"/>
        <v>558.88162811250368</v>
      </c>
      <c r="I889" s="5">
        <f t="shared" si="86"/>
        <v>90801.192499114375</v>
      </c>
    </row>
    <row r="890" spans="1:9" x14ac:dyDescent="0.25">
      <c r="A890">
        <v>886</v>
      </c>
      <c r="B890">
        <f t="shared" si="81"/>
        <v>886</v>
      </c>
      <c r="C890" s="5">
        <f t="shared" si="84"/>
        <v>90801.192499114375</v>
      </c>
      <c r="D890" s="5">
        <f t="shared" si="83"/>
        <v>1000</v>
      </c>
      <c r="E890" s="4">
        <f t="shared" si="82"/>
        <v>89801.192499114375</v>
      </c>
      <c r="F890" s="5">
        <f>IF(C890=0,0,IF(I889+G890&lt;=Summary!$C$20,'Loan Sch - With Offset'!I889+G890,Summary!$C$20))</f>
        <v>628.21560806781815</v>
      </c>
      <c r="G890" s="4">
        <f>IF(E890&lt;=0,0,E890*Summary!$B$7/Summary!$B$10)</f>
        <v>68.905145782974301</v>
      </c>
      <c r="H890" s="5">
        <f t="shared" si="85"/>
        <v>559.31046228484388</v>
      </c>
      <c r="I890" s="5">
        <f t="shared" si="86"/>
        <v>90241.882036829527</v>
      </c>
    </row>
    <row r="891" spans="1:9" x14ac:dyDescent="0.25">
      <c r="A891">
        <v>887</v>
      </c>
      <c r="B891">
        <f t="shared" si="81"/>
        <v>887</v>
      </c>
      <c r="C891" s="5">
        <f t="shared" si="84"/>
        <v>90241.882036829527</v>
      </c>
      <c r="D891" s="5">
        <f t="shared" si="83"/>
        <v>1000</v>
      </c>
      <c r="E891" s="4">
        <f t="shared" si="82"/>
        <v>89241.882036829527</v>
      </c>
      <c r="F891" s="5">
        <f>IF(C891=0,0,IF(I890+G891&lt;=Summary!$C$20,'Loan Sch - With Offset'!I890+G891,Summary!$C$20))</f>
        <v>628.21560806781815</v>
      </c>
      <c r="G891" s="4">
        <f>IF(E891&lt;=0,0,E891*Summary!$B$7/Summary!$B$10)</f>
        <v>68.475982562874961</v>
      </c>
      <c r="H891" s="5">
        <f t="shared" si="85"/>
        <v>559.73962550494321</v>
      </c>
      <c r="I891" s="5">
        <f t="shared" si="86"/>
        <v>89682.142411324588</v>
      </c>
    </row>
    <row r="892" spans="1:9" x14ac:dyDescent="0.25">
      <c r="A892">
        <v>888</v>
      </c>
      <c r="B892">
        <f t="shared" si="81"/>
        <v>888</v>
      </c>
      <c r="C892" s="5">
        <f t="shared" si="84"/>
        <v>89682.142411324588</v>
      </c>
      <c r="D892" s="5">
        <f t="shared" si="83"/>
        <v>1000</v>
      </c>
      <c r="E892" s="4">
        <f t="shared" si="82"/>
        <v>88682.142411324588</v>
      </c>
      <c r="F892" s="5">
        <f>IF(C892=0,0,IF(I891+G892&lt;=Summary!$C$20,'Loan Sch - With Offset'!I891+G892,Summary!$C$20))</f>
        <v>628.21560806781815</v>
      </c>
      <c r="G892" s="4">
        <f>IF(E892&lt;=0,0,E892*Summary!$B$7/Summary!$B$10)</f>
        <v>68.046490042535595</v>
      </c>
      <c r="H892" s="5">
        <f t="shared" si="85"/>
        <v>560.16911802528261</v>
      </c>
      <c r="I892" s="5">
        <f t="shared" si="86"/>
        <v>89121.973293299307</v>
      </c>
    </row>
    <row r="893" spans="1:9" x14ac:dyDescent="0.25">
      <c r="A893">
        <v>889</v>
      </c>
      <c r="B893">
        <f t="shared" si="81"/>
        <v>889</v>
      </c>
      <c r="C893" s="5">
        <f t="shared" si="84"/>
        <v>89121.973293299307</v>
      </c>
      <c r="D893" s="5">
        <f t="shared" si="83"/>
        <v>1000</v>
      </c>
      <c r="E893" s="4">
        <f t="shared" si="82"/>
        <v>88121.973293299307</v>
      </c>
      <c r="F893" s="5">
        <f>IF(C893=0,0,IF(I892+G893&lt;=Summary!$C$20,'Loan Sch - With Offset'!I892+G893,Summary!$C$20))</f>
        <v>628.21560806781815</v>
      </c>
      <c r="G893" s="4">
        <f>IF(E893&lt;=0,0,E893*Summary!$B$7/Summary!$B$10)</f>
        <v>67.616667969281579</v>
      </c>
      <c r="H893" s="5">
        <f t="shared" si="85"/>
        <v>560.59894009853656</v>
      </c>
      <c r="I893" s="5">
        <f t="shared" si="86"/>
        <v>88561.374353200765</v>
      </c>
    </row>
    <row r="894" spans="1:9" x14ac:dyDescent="0.25">
      <c r="A894">
        <v>890</v>
      </c>
      <c r="B894">
        <f t="shared" si="81"/>
        <v>890</v>
      </c>
      <c r="C894" s="5">
        <f t="shared" si="84"/>
        <v>88561.374353200765</v>
      </c>
      <c r="D894" s="5">
        <f t="shared" si="83"/>
        <v>1000</v>
      </c>
      <c r="E894" s="4">
        <f t="shared" si="82"/>
        <v>87561.374353200765</v>
      </c>
      <c r="F894" s="5">
        <f>IF(C894=0,0,IF(I893+G894&lt;=Summary!$C$20,'Loan Sch - With Offset'!I893+G894,Summary!$C$20))</f>
        <v>628.21560806781815</v>
      </c>
      <c r="G894" s="4">
        <f>IF(E894&lt;=0,0,E894*Summary!$B$7/Summary!$B$10)</f>
        <v>67.186516090244425</v>
      </c>
      <c r="H894" s="5">
        <f t="shared" si="85"/>
        <v>561.02909197757367</v>
      </c>
      <c r="I894" s="5">
        <f t="shared" si="86"/>
        <v>88000.345261223192</v>
      </c>
    </row>
    <row r="895" spans="1:9" x14ac:dyDescent="0.25">
      <c r="A895">
        <v>891</v>
      </c>
      <c r="B895">
        <f t="shared" si="81"/>
        <v>891</v>
      </c>
      <c r="C895" s="5">
        <f t="shared" si="84"/>
        <v>88000.345261223192</v>
      </c>
      <c r="D895" s="5">
        <f t="shared" si="83"/>
        <v>1000</v>
      </c>
      <c r="E895" s="4">
        <f t="shared" si="82"/>
        <v>87000.345261223192</v>
      </c>
      <c r="F895" s="5">
        <f>IF(C895=0,0,IF(I894+G895&lt;=Summary!$C$20,'Loan Sch - With Offset'!I894+G895,Summary!$C$20))</f>
        <v>628.21560806781815</v>
      </c>
      <c r="G895" s="4">
        <f>IF(E895&lt;=0,0,E895*Summary!$B$7/Summary!$B$10)</f>
        <v>66.756034152361636</v>
      </c>
      <c r="H895" s="5">
        <f t="shared" si="85"/>
        <v>561.45957391545653</v>
      </c>
      <c r="I895" s="5">
        <f t="shared" si="86"/>
        <v>87438.885687307731</v>
      </c>
    </row>
    <row r="896" spans="1:9" x14ac:dyDescent="0.25">
      <c r="A896">
        <v>892</v>
      </c>
      <c r="B896">
        <f t="shared" si="81"/>
        <v>892</v>
      </c>
      <c r="C896" s="5">
        <f t="shared" si="84"/>
        <v>87438.885687307731</v>
      </c>
      <c r="D896" s="5">
        <f t="shared" si="83"/>
        <v>1000</v>
      </c>
      <c r="E896" s="4">
        <f t="shared" si="82"/>
        <v>86438.885687307731</v>
      </c>
      <c r="F896" s="5">
        <f>IF(C896=0,0,IF(I895+G896&lt;=Summary!$C$20,'Loan Sch - With Offset'!I895+G896,Summary!$C$20))</f>
        <v>628.21560806781815</v>
      </c>
      <c r="G896" s="4">
        <f>IF(E896&lt;=0,0,E896*Summary!$B$7/Summary!$B$10)</f>
        <v>66.325221902376512</v>
      </c>
      <c r="H896" s="5">
        <f t="shared" si="85"/>
        <v>561.89038616544167</v>
      </c>
      <c r="I896" s="5">
        <f t="shared" si="86"/>
        <v>86876.995301142291</v>
      </c>
    </row>
    <row r="897" spans="1:9" x14ac:dyDescent="0.25">
      <c r="A897">
        <v>893</v>
      </c>
      <c r="B897">
        <f t="shared" si="81"/>
        <v>893</v>
      </c>
      <c r="C897" s="5">
        <f t="shared" si="84"/>
        <v>86876.995301142291</v>
      </c>
      <c r="D897" s="5">
        <f t="shared" si="83"/>
        <v>1000</v>
      </c>
      <c r="E897" s="4">
        <f t="shared" si="82"/>
        <v>85876.995301142291</v>
      </c>
      <c r="F897" s="5">
        <f>IF(C897=0,0,IF(I896+G897&lt;=Summary!$C$20,'Loan Sch - With Offset'!I896+G897,Summary!$C$20))</f>
        <v>628.21560806781815</v>
      </c>
      <c r="G897" s="4">
        <f>IF(E897&lt;=0,0,E897*Summary!$B$7/Summary!$B$10)</f>
        <v>65.894079086838033</v>
      </c>
      <c r="H897" s="5">
        <f t="shared" si="85"/>
        <v>562.32152898098013</v>
      </c>
      <c r="I897" s="5">
        <f t="shared" si="86"/>
        <v>86314.673772161317</v>
      </c>
    </row>
    <row r="898" spans="1:9" x14ac:dyDescent="0.25">
      <c r="A898">
        <v>894</v>
      </c>
      <c r="B898">
        <f t="shared" si="81"/>
        <v>894</v>
      </c>
      <c r="C898" s="5">
        <f t="shared" si="84"/>
        <v>86314.673772161317</v>
      </c>
      <c r="D898" s="5">
        <f t="shared" si="83"/>
        <v>1000</v>
      </c>
      <c r="E898" s="4">
        <f t="shared" si="82"/>
        <v>85314.673772161317</v>
      </c>
      <c r="F898" s="5">
        <f>IF(C898=0,0,IF(I897+G898&lt;=Summary!$C$20,'Loan Sch - With Offset'!I897+G898,Summary!$C$20))</f>
        <v>628.21560806781815</v>
      </c>
      <c r="G898" s="4">
        <f>IF(E898&lt;=0,0,E898*Summary!$B$7/Summary!$B$10)</f>
        <v>65.462605452100689</v>
      </c>
      <c r="H898" s="5">
        <f t="shared" si="85"/>
        <v>562.75300261571749</v>
      </c>
      <c r="I898" s="5">
        <f t="shared" si="86"/>
        <v>85751.920769545599</v>
      </c>
    </row>
    <row r="899" spans="1:9" x14ac:dyDescent="0.25">
      <c r="A899">
        <v>895</v>
      </c>
      <c r="B899">
        <f t="shared" si="81"/>
        <v>895</v>
      </c>
      <c r="C899" s="5">
        <f t="shared" si="84"/>
        <v>85751.920769545599</v>
      </c>
      <c r="D899" s="5">
        <f t="shared" si="83"/>
        <v>1000</v>
      </c>
      <c r="E899" s="4">
        <f t="shared" si="82"/>
        <v>84751.920769545599</v>
      </c>
      <c r="F899" s="5">
        <f>IF(C899=0,0,IF(I898+G899&lt;=Summary!$C$20,'Loan Sch - With Offset'!I898+G899,Summary!$C$20))</f>
        <v>628.21560806781815</v>
      </c>
      <c r="G899" s="4">
        <f>IF(E899&lt;=0,0,E899*Summary!$B$7/Summary!$B$10)</f>
        <v>65.030800744324409</v>
      </c>
      <c r="H899" s="5">
        <f t="shared" si="85"/>
        <v>563.18480732349371</v>
      </c>
      <c r="I899" s="5">
        <f t="shared" si="86"/>
        <v>85188.735962222112</v>
      </c>
    </row>
    <row r="900" spans="1:9" x14ac:dyDescent="0.25">
      <c r="A900">
        <v>896</v>
      </c>
      <c r="B900">
        <f t="shared" si="81"/>
        <v>896</v>
      </c>
      <c r="C900" s="5">
        <f t="shared" si="84"/>
        <v>85188.735962222112</v>
      </c>
      <c r="D900" s="5">
        <f t="shared" si="83"/>
        <v>1000</v>
      </c>
      <c r="E900" s="4">
        <f t="shared" si="82"/>
        <v>84188.735962222112</v>
      </c>
      <c r="F900" s="5">
        <f>IF(C900=0,0,IF(I899+G900&lt;=Summary!$C$20,'Loan Sch - With Offset'!I899+G900,Summary!$C$20))</f>
        <v>628.21560806781815</v>
      </c>
      <c r="G900" s="4">
        <f>IF(E900&lt;=0,0,E900*Summary!$B$7/Summary!$B$10)</f>
        <v>64.598664709474278</v>
      </c>
      <c r="H900" s="5">
        <f t="shared" si="85"/>
        <v>563.61694335834386</v>
      </c>
      <c r="I900" s="5">
        <f t="shared" si="86"/>
        <v>84625.11901886377</v>
      </c>
    </row>
    <row r="901" spans="1:9" x14ac:dyDescent="0.25">
      <c r="A901">
        <v>897</v>
      </c>
      <c r="B901">
        <f t="shared" si="81"/>
        <v>897</v>
      </c>
      <c r="C901" s="5">
        <f t="shared" si="84"/>
        <v>84625.11901886377</v>
      </c>
      <c r="D901" s="5">
        <f t="shared" si="83"/>
        <v>1000</v>
      </c>
      <c r="E901" s="4">
        <f t="shared" si="82"/>
        <v>83625.11901886377</v>
      </c>
      <c r="F901" s="5">
        <f>IF(C901=0,0,IF(I900+G901&lt;=Summary!$C$20,'Loan Sch - With Offset'!I900+G901,Summary!$C$20))</f>
        <v>628.21560806781815</v>
      </c>
      <c r="G901" s="4">
        <f>IF(E901&lt;=0,0,E901*Summary!$B$7/Summary!$B$10)</f>
        <v>64.166197093320463</v>
      </c>
      <c r="H901" s="5">
        <f t="shared" si="85"/>
        <v>564.04941097449773</v>
      </c>
      <c r="I901" s="5">
        <f t="shared" si="86"/>
        <v>84061.06960788928</v>
      </c>
    </row>
    <row r="902" spans="1:9" x14ac:dyDescent="0.25">
      <c r="A902">
        <v>898</v>
      </c>
      <c r="B902">
        <f t="shared" ref="B902:B965" si="87">IF(C902=0,0,A902)</f>
        <v>898</v>
      </c>
      <c r="C902" s="5">
        <f t="shared" si="84"/>
        <v>84061.06960788928</v>
      </c>
      <c r="D902" s="5">
        <f t="shared" si="83"/>
        <v>1000</v>
      </c>
      <c r="E902" s="4">
        <f t="shared" ref="E902:E965" si="88">C902-D902</f>
        <v>83061.06960788928</v>
      </c>
      <c r="F902" s="5">
        <f>IF(C902=0,0,IF(I901+G902&lt;=Summary!$C$20,'Loan Sch - With Offset'!I901+G902,Summary!$C$20))</f>
        <v>628.21560806781815</v>
      </c>
      <c r="G902" s="4">
        <f>IF(E902&lt;=0,0,E902*Summary!$B$7/Summary!$B$10)</f>
        <v>63.733397641438117</v>
      </c>
      <c r="H902" s="5">
        <f t="shared" si="85"/>
        <v>564.48221042637999</v>
      </c>
      <c r="I902" s="5">
        <f t="shared" si="86"/>
        <v>83496.587397462907</v>
      </c>
    </row>
    <row r="903" spans="1:9" x14ac:dyDescent="0.25">
      <c r="A903">
        <v>899</v>
      </c>
      <c r="B903">
        <f t="shared" si="87"/>
        <v>899</v>
      </c>
      <c r="C903" s="5">
        <f t="shared" si="84"/>
        <v>83496.587397462907</v>
      </c>
      <c r="D903" s="5">
        <f t="shared" ref="D903:D966" si="89">IF(C903=0,0,D902)</f>
        <v>1000</v>
      </c>
      <c r="E903" s="4">
        <f t="shared" si="88"/>
        <v>82496.587397462907</v>
      </c>
      <c r="F903" s="5">
        <f>IF(C903=0,0,IF(I902+G903&lt;=Summary!$C$20,'Loan Sch - With Offset'!I902+G903,Summary!$C$20))</f>
        <v>628.21560806781815</v>
      </c>
      <c r="G903" s="4">
        <f>IF(E903&lt;=0,0,E903*Summary!$B$7/Summary!$B$10)</f>
        <v>63.300266099207114</v>
      </c>
      <c r="H903" s="5">
        <f t="shared" si="85"/>
        <v>564.91534196861107</v>
      </c>
      <c r="I903" s="5">
        <f t="shared" si="86"/>
        <v>82931.672055494302</v>
      </c>
    </row>
    <row r="904" spans="1:9" x14ac:dyDescent="0.25">
      <c r="A904">
        <v>900</v>
      </c>
      <c r="B904">
        <f t="shared" si="87"/>
        <v>900</v>
      </c>
      <c r="C904" s="5">
        <f t="shared" ref="C904:C967" si="90">I903</f>
        <v>82931.672055494302</v>
      </c>
      <c r="D904" s="5">
        <f t="shared" si="89"/>
        <v>1000</v>
      </c>
      <c r="E904" s="4">
        <f t="shared" si="88"/>
        <v>81931.672055494302</v>
      </c>
      <c r="F904" s="5">
        <f>IF(C904=0,0,IF(I903+G904&lt;=Summary!$C$20,'Loan Sch - With Offset'!I903+G904,Summary!$C$20))</f>
        <v>628.21560806781815</v>
      </c>
      <c r="G904" s="4">
        <f>IF(E904&lt;=0,0,E904*Summary!$B$7/Summary!$B$10)</f>
        <v>62.866802211811972</v>
      </c>
      <c r="H904" s="5">
        <f t="shared" ref="H904:H967" si="91">F904-G904</f>
        <v>565.34880585600615</v>
      </c>
      <c r="I904" s="5">
        <f t="shared" ref="I904:I967" si="92">IF(ROUND(C904-H904,0)=0,0,C904-H904)</f>
        <v>82366.323249638299</v>
      </c>
    </row>
    <row r="905" spans="1:9" x14ac:dyDescent="0.25">
      <c r="A905">
        <v>901</v>
      </c>
      <c r="B905">
        <f t="shared" si="87"/>
        <v>901</v>
      </c>
      <c r="C905" s="5">
        <f t="shared" si="90"/>
        <v>82366.323249638299</v>
      </c>
      <c r="D905" s="5">
        <f t="shared" si="89"/>
        <v>1000</v>
      </c>
      <c r="E905" s="4">
        <f t="shared" si="88"/>
        <v>81366.323249638299</v>
      </c>
      <c r="F905" s="5">
        <f>IF(C905=0,0,IF(I904+G905&lt;=Summary!$C$20,'Loan Sch - With Offset'!I904+G905,Summary!$C$20))</f>
        <v>628.21560806781815</v>
      </c>
      <c r="G905" s="4">
        <f>IF(E905&lt;=0,0,E905*Summary!$B$7/Summary!$B$10)</f>
        <v>62.433005724241688</v>
      </c>
      <c r="H905" s="5">
        <f t="shared" si="91"/>
        <v>565.78260234357651</v>
      </c>
      <c r="I905" s="5">
        <f t="shared" si="92"/>
        <v>81800.540647294722</v>
      </c>
    </row>
    <row r="906" spans="1:9" x14ac:dyDescent="0.25">
      <c r="A906">
        <v>902</v>
      </c>
      <c r="B906">
        <f t="shared" si="87"/>
        <v>902</v>
      </c>
      <c r="C906" s="5">
        <f t="shared" si="90"/>
        <v>81800.540647294722</v>
      </c>
      <c r="D906" s="5">
        <f t="shared" si="89"/>
        <v>1000</v>
      </c>
      <c r="E906" s="4">
        <f t="shared" si="88"/>
        <v>80800.540647294722</v>
      </c>
      <c r="F906" s="5">
        <f>IF(C906=0,0,IF(I905+G906&lt;=Summary!$C$20,'Loan Sch - With Offset'!I905+G906,Summary!$C$20))</f>
        <v>628.21560806781815</v>
      </c>
      <c r="G906" s="4">
        <f>IF(E906&lt;=0,0,E906*Summary!$B$7/Summary!$B$10)</f>
        <v>61.998876381289605</v>
      </c>
      <c r="H906" s="5">
        <f t="shared" si="91"/>
        <v>566.21673168652853</v>
      </c>
      <c r="I906" s="5">
        <f t="shared" si="92"/>
        <v>81234.323915608198</v>
      </c>
    </row>
    <row r="907" spans="1:9" x14ac:dyDescent="0.25">
      <c r="A907">
        <v>903</v>
      </c>
      <c r="B907">
        <f t="shared" si="87"/>
        <v>903</v>
      </c>
      <c r="C907" s="5">
        <f t="shared" si="90"/>
        <v>81234.323915608198</v>
      </c>
      <c r="D907" s="5">
        <f t="shared" si="89"/>
        <v>1000</v>
      </c>
      <c r="E907" s="4">
        <f t="shared" si="88"/>
        <v>80234.323915608198</v>
      </c>
      <c r="F907" s="5">
        <f>IF(C907=0,0,IF(I906+G907&lt;=Summary!$C$20,'Loan Sch - With Offset'!I906+G907,Summary!$C$20))</f>
        <v>628.21560806781815</v>
      </c>
      <c r="G907" s="4">
        <f>IF(E907&lt;=0,0,E907*Summary!$B$7/Summary!$B$10)</f>
        <v>61.564413927553204</v>
      </c>
      <c r="H907" s="5">
        <f t="shared" si="91"/>
        <v>566.65119414026492</v>
      </c>
      <c r="I907" s="5">
        <f t="shared" si="92"/>
        <v>80667.672721467927</v>
      </c>
    </row>
    <row r="908" spans="1:9" x14ac:dyDescent="0.25">
      <c r="A908">
        <v>904</v>
      </c>
      <c r="B908">
        <f t="shared" si="87"/>
        <v>904</v>
      </c>
      <c r="C908" s="5">
        <f t="shared" si="90"/>
        <v>80667.672721467927</v>
      </c>
      <c r="D908" s="5">
        <f t="shared" si="89"/>
        <v>1000</v>
      </c>
      <c r="E908" s="4">
        <f t="shared" si="88"/>
        <v>79667.672721467927</v>
      </c>
      <c r="F908" s="5">
        <f>IF(C908=0,0,IF(I907+G908&lt;=Summary!$C$20,'Loan Sch - With Offset'!I907+G908,Summary!$C$20))</f>
        <v>628.21560806781815</v>
      </c>
      <c r="G908" s="4">
        <f>IF(E908&lt;=0,0,E908*Summary!$B$7/Summary!$B$10)</f>
        <v>61.129618107434041</v>
      </c>
      <c r="H908" s="5">
        <f t="shared" si="91"/>
        <v>567.08598996038415</v>
      </c>
      <c r="I908" s="5">
        <f t="shared" si="92"/>
        <v>80100.586731507545</v>
      </c>
    </row>
    <row r="909" spans="1:9" x14ac:dyDescent="0.25">
      <c r="A909">
        <v>905</v>
      </c>
      <c r="B909">
        <f t="shared" si="87"/>
        <v>905</v>
      </c>
      <c r="C909" s="5">
        <f t="shared" si="90"/>
        <v>80100.586731507545</v>
      </c>
      <c r="D909" s="5">
        <f t="shared" si="89"/>
        <v>1000</v>
      </c>
      <c r="E909" s="4">
        <f t="shared" si="88"/>
        <v>79100.586731507545</v>
      </c>
      <c r="F909" s="5">
        <f>IF(C909=0,0,IF(I908+G909&lt;=Summary!$C$20,'Loan Sch - With Offset'!I908+G909,Summary!$C$20))</f>
        <v>628.21560806781815</v>
      </c>
      <c r="G909" s="4">
        <f>IF(E909&lt;=0,0,E909*Summary!$B$7/Summary!$B$10)</f>
        <v>60.69448866513752</v>
      </c>
      <c r="H909" s="5">
        <f t="shared" si="91"/>
        <v>567.5211194026806</v>
      </c>
      <c r="I909" s="5">
        <f t="shared" si="92"/>
        <v>79533.065612104867</v>
      </c>
    </row>
    <row r="910" spans="1:9" x14ac:dyDescent="0.25">
      <c r="A910">
        <v>906</v>
      </c>
      <c r="B910">
        <f t="shared" si="87"/>
        <v>906</v>
      </c>
      <c r="C910" s="5">
        <f t="shared" si="90"/>
        <v>79533.065612104867</v>
      </c>
      <c r="D910" s="5">
        <f t="shared" si="89"/>
        <v>1000</v>
      </c>
      <c r="E910" s="4">
        <f t="shared" si="88"/>
        <v>78533.065612104867</v>
      </c>
      <c r="F910" s="5">
        <f>IF(C910=0,0,IF(I909+G910&lt;=Summary!$C$20,'Loan Sch - With Offset'!I909+G910,Summary!$C$20))</f>
        <v>628.21560806781815</v>
      </c>
      <c r="G910" s="4">
        <f>IF(E910&lt;=0,0,E910*Summary!$B$7/Summary!$B$10)</f>
        <v>60.259025344672764</v>
      </c>
      <c r="H910" s="5">
        <f t="shared" si="91"/>
        <v>567.9565827231454</v>
      </c>
      <c r="I910" s="5">
        <f t="shared" si="92"/>
        <v>78965.109029381725</v>
      </c>
    </row>
    <row r="911" spans="1:9" x14ac:dyDescent="0.25">
      <c r="A911">
        <v>907</v>
      </c>
      <c r="B911">
        <f t="shared" si="87"/>
        <v>907</v>
      </c>
      <c r="C911" s="5">
        <f t="shared" si="90"/>
        <v>78965.109029381725</v>
      </c>
      <c r="D911" s="5">
        <f t="shared" si="89"/>
        <v>1000</v>
      </c>
      <c r="E911" s="4">
        <f t="shared" si="88"/>
        <v>77965.109029381725</v>
      </c>
      <c r="F911" s="5">
        <f>IF(C911=0,0,IF(I910+G911&lt;=Summary!$C$20,'Loan Sch - With Offset'!I910+G911,Summary!$C$20))</f>
        <v>628.21560806781815</v>
      </c>
      <c r="G911" s="4">
        <f>IF(E911&lt;=0,0,E911*Summary!$B$7/Summary!$B$10)</f>
        <v>59.823227889852511</v>
      </c>
      <c r="H911" s="5">
        <f t="shared" si="91"/>
        <v>568.39238017796561</v>
      </c>
      <c r="I911" s="5">
        <f t="shared" si="92"/>
        <v>78396.716649203765</v>
      </c>
    </row>
    <row r="912" spans="1:9" x14ac:dyDescent="0.25">
      <c r="A912">
        <v>908</v>
      </c>
      <c r="B912">
        <f t="shared" si="87"/>
        <v>908</v>
      </c>
      <c r="C912" s="5">
        <f t="shared" si="90"/>
        <v>78396.716649203765</v>
      </c>
      <c r="D912" s="5">
        <f t="shared" si="89"/>
        <v>1000</v>
      </c>
      <c r="E912" s="4">
        <f t="shared" si="88"/>
        <v>77396.716649203765</v>
      </c>
      <c r="F912" s="5">
        <f>IF(C912=0,0,IF(I911+G912&lt;=Summary!$C$20,'Loan Sch - With Offset'!I911+G912,Summary!$C$20))</f>
        <v>628.21560806781815</v>
      </c>
      <c r="G912" s="4">
        <f>IF(E912&lt;=0,0,E912*Summary!$B$7/Summary!$B$10)</f>
        <v>59.387096044292889</v>
      </c>
      <c r="H912" s="5">
        <f t="shared" si="91"/>
        <v>568.82851202352526</v>
      </c>
      <c r="I912" s="5">
        <f t="shared" si="92"/>
        <v>77827.888137180242</v>
      </c>
    </row>
    <row r="913" spans="1:9" x14ac:dyDescent="0.25">
      <c r="A913">
        <v>909</v>
      </c>
      <c r="B913">
        <f t="shared" si="87"/>
        <v>909</v>
      </c>
      <c r="C913" s="5">
        <f t="shared" si="90"/>
        <v>77827.888137180242</v>
      </c>
      <c r="D913" s="5">
        <f t="shared" si="89"/>
        <v>1000</v>
      </c>
      <c r="E913" s="4">
        <f t="shared" si="88"/>
        <v>76827.888137180242</v>
      </c>
      <c r="F913" s="5">
        <f>IF(C913=0,0,IF(I912+G913&lt;=Summary!$C$20,'Loan Sch - With Offset'!I912+G913,Summary!$C$20))</f>
        <v>628.21560806781815</v>
      </c>
      <c r="G913" s="4">
        <f>IF(E913&lt;=0,0,E913*Summary!$B$7/Summary!$B$10)</f>
        <v>58.9506295514133</v>
      </c>
      <c r="H913" s="5">
        <f t="shared" si="91"/>
        <v>569.26497851640488</v>
      </c>
      <c r="I913" s="5">
        <f t="shared" si="92"/>
        <v>77258.623158663831</v>
      </c>
    </row>
    <row r="914" spans="1:9" x14ac:dyDescent="0.25">
      <c r="A914">
        <v>910</v>
      </c>
      <c r="B914">
        <f t="shared" si="87"/>
        <v>910</v>
      </c>
      <c r="C914" s="5">
        <f t="shared" si="90"/>
        <v>77258.623158663831</v>
      </c>
      <c r="D914" s="5">
        <f t="shared" si="89"/>
        <v>1000</v>
      </c>
      <c r="E914" s="4">
        <f t="shared" si="88"/>
        <v>76258.623158663831</v>
      </c>
      <c r="F914" s="5">
        <f>IF(C914=0,0,IF(I913+G914&lt;=Summary!$C$20,'Loan Sch - With Offset'!I913+G914,Summary!$C$20))</f>
        <v>628.21560806781815</v>
      </c>
      <c r="G914" s="4">
        <f>IF(E914&lt;=0,0,E914*Summary!$B$7/Summary!$B$10)</f>
        <v>58.513828154436283</v>
      </c>
      <c r="H914" s="5">
        <f t="shared" si="91"/>
        <v>569.70177991338187</v>
      </c>
      <c r="I914" s="5">
        <f t="shared" si="92"/>
        <v>76688.921378750456</v>
      </c>
    </row>
    <row r="915" spans="1:9" x14ac:dyDescent="0.25">
      <c r="A915">
        <v>911</v>
      </c>
      <c r="B915">
        <f t="shared" si="87"/>
        <v>911</v>
      </c>
      <c r="C915" s="5">
        <f t="shared" si="90"/>
        <v>76688.921378750456</v>
      </c>
      <c r="D915" s="5">
        <f t="shared" si="89"/>
        <v>1000</v>
      </c>
      <c r="E915" s="4">
        <f t="shared" si="88"/>
        <v>75688.921378750456</v>
      </c>
      <c r="F915" s="5">
        <f>IF(C915=0,0,IF(I914+G915&lt;=Summary!$C$20,'Loan Sch - With Offset'!I914+G915,Summary!$C$20))</f>
        <v>628.21560806781815</v>
      </c>
      <c r="G915" s="4">
        <f>IF(E915&lt;=0,0,E915*Summary!$B$7/Summary!$B$10)</f>
        <v>58.07669159638737</v>
      </c>
      <c r="H915" s="5">
        <f t="shared" si="91"/>
        <v>570.13891647143078</v>
      </c>
      <c r="I915" s="5">
        <f t="shared" si="92"/>
        <v>76118.782462279021</v>
      </c>
    </row>
    <row r="916" spans="1:9" x14ac:dyDescent="0.25">
      <c r="A916">
        <v>912</v>
      </c>
      <c r="B916">
        <f t="shared" si="87"/>
        <v>912</v>
      </c>
      <c r="C916" s="5">
        <f t="shared" si="90"/>
        <v>76118.782462279021</v>
      </c>
      <c r="D916" s="5">
        <f t="shared" si="89"/>
        <v>1000</v>
      </c>
      <c r="E916" s="4">
        <f t="shared" si="88"/>
        <v>75118.782462279021</v>
      </c>
      <c r="F916" s="5">
        <f>IF(C916=0,0,IF(I915+G916&lt;=Summary!$C$20,'Loan Sch - With Offset'!I915+G916,Summary!$C$20))</f>
        <v>628.21560806781815</v>
      </c>
      <c r="G916" s="4">
        <f>IF(E916&lt;=0,0,E916*Summary!$B$7/Summary!$B$10)</f>
        <v>57.639219620094863</v>
      </c>
      <c r="H916" s="5">
        <f t="shared" si="91"/>
        <v>570.57638844772328</v>
      </c>
      <c r="I916" s="5">
        <f t="shared" si="92"/>
        <v>75548.206073831301</v>
      </c>
    </row>
    <row r="917" spans="1:9" x14ac:dyDescent="0.25">
      <c r="A917">
        <v>913</v>
      </c>
      <c r="B917">
        <f t="shared" si="87"/>
        <v>913</v>
      </c>
      <c r="C917" s="5">
        <f t="shared" si="90"/>
        <v>75548.206073831301</v>
      </c>
      <c r="D917" s="5">
        <f t="shared" si="89"/>
        <v>1000</v>
      </c>
      <c r="E917" s="4">
        <f t="shared" si="88"/>
        <v>74548.206073831301</v>
      </c>
      <c r="F917" s="5">
        <f>IF(C917=0,0,IF(I916+G917&lt;=Summary!$C$20,'Loan Sch - With Offset'!I916+G917,Summary!$C$20))</f>
        <v>628.21560806781815</v>
      </c>
      <c r="G917" s="4">
        <f>IF(E917&lt;=0,0,E917*Summary!$B$7/Summary!$B$10)</f>
        <v>57.201411968189781</v>
      </c>
      <c r="H917" s="5">
        <f t="shared" si="91"/>
        <v>571.01419609962841</v>
      </c>
      <c r="I917" s="5">
        <f t="shared" si="92"/>
        <v>74977.191877731675</v>
      </c>
    </row>
    <row r="918" spans="1:9" x14ac:dyDescent="0.25">
      <c r="A918">
        <v>914</v>
      </c>
      <c r="B918">
        <f t="shared" si="87"/>
        <v>914</v>
      </c>
      <c r="C918" s="5">
        <f t="shared" si="90"/>
        <v>74977.191877731675</v>
      </c>
      <c r="D918" s="5">
        <f t="shared" si="89"/>
        <v>1000</v>
      </c>
      <c r="E918" s="4">
        <f t="shared" si="88"/>
        <v>73977.191877731675</v>
      </c>
      <c r="F918" s="5">
        <f>IF(C918=0,0,IF(I917+G918&lt;=Summary!$C$20,'Loan Sch - With Offset'!I917+G918,Summary!$C$20))</f>
        <v>628.21560806781815</v>
      </c>
      <c r="G918" s="4">
        <f>IF(E918&lt;=0,0,E918*Summary!$B$7/Summary!$B$10)</f>
        <v>56.763268383105647</v>
      </c>
      <c r="H918" s="5">
        <f t="shared" si="91"/>
        <v>571.45233968471246</v>
      </c>
      <c r="I918" s="5">
        <f t="shared" si="92"/>
        <v>74405.739538046968</v>
      </c>
    </row>
    <row r="919" spans="1:9" x14ac:dyDescent="0.25">
      <c r="A919">
        <v>915</v>
      </c>
      <c r="B919">
        <f t="shared" si="87"/>
        <v>915</v>
      </c>
      <c r="C919" s="5">
        <f t="shared" si="90"/>
        <v>74405.739538046968</v>
      </c>
      <c r="D919" s="5">
        <f t="shared" si="89"/>
        <v>1000</v>
      </c>
      <c r="E919" s="4">
        <f t="shared" si="88"/>
        <v>73405.739538046968</v>
      </c>
      <c r="F919" s="5">
        <f>IF(C919=0,0,IF(I918+G919&lt;=Summary!$C$20,'Loan Sch - With Offset'!I918+G919,Summary!$C$20))</f>
        <v>628.21560806781815</v>
      </c>
      <c r="G919" s="4">
        <f>IF(E919&lt;=0,0,E919*Summary!$B$7/Summary!$B$10)</f>
        <v>56.324788607078339</v>
      </c>
      <c r="H919" s="5">
        <f t="shared" si="91"/>
        <v>571.89081946073986</v>
      </c>
      <c r="I919" s="5">
        <f t="shared" si="92"/>
        <v>73833.848718586232</v>
      </c>
    </row>
    <row r="920" spans="1:9" x14ac:dyDescent="0.25">
      <c r="A920">
        <v>916</v>
      </c>
      <c r="B920">
        <f t="shared" si="87"/>
        <v>916</v>
      </c>
      <c r="C920" s="5">
        <f t="shared" si="90"/>
        <v>73833.848718586232</v>
      </c>
      <c r="D920" s="5">
        <f t="shared" si="89"/>
        <v>1000</v>
      </c>
      <c r="E920" s="4">
        <f t="shared" si="88"/>
        <v>72833.848718586232</v>
      </c>
      <c r="F920" s="5">
        <f>IF(C920=0,0,IF(I919+G920&lt;=Summary!$C$20,'Loan Sch - With Offset'!I919+G920,Summary!$C$20))</f>
        <v>628.21560806781815</v>
      </c>
      <c r="G920" s="4">
        <f>IF(E920&lt;=0,0,E920*Summary!$B$7/Summary!$B$10)</f>
        <v>55.885972382145965</v>
      </c>
      <c r="H920" s="5">
        <f t="shared" si="91"/>
        <v>572.3296356856722</v>
      </c>
      <c r="I920" s="5">
        <f t="shared" si="92"/>
        <v>73261.519082900559</v>
      </c>
    </row>
    <row r="921" spans="1:9" x14ac:dyDescent="0.25">
      <c r="A921">
        <v>917</v>
      </c>
      <c r="B921">
        <f t="shared" si="87"/>
        <v>917</v>
      </c>
      <c r="C921" s="5">
        <f t="shared" si="90"/>
        <v>73261.519082900559</v>
      </c>
      <c r="D921" s="5">
        <f t="shared" si="89"/>
        <v>1000</v>
      </c>
      <c r="E921" s="4">
        <f t="shared" si="88"/>
        <v>72261.519082900559</v>
      </c>
      <c r="F921" s="5">
        <f>IF(C921=0,0,IF(I920+G921&lt;=Summary!$C$20,'Loan Sch - With Offset'!I920+G921,Summary!$C$20))</f>
        <v>628.21560806781815</v>
      </c>
      <c r="G921" s="4">
        <f>IF(E921&lt;=0,0,E921*Summary!$B$7/Summary!$B$10)</f>
        <v>55.446819450148695</v>
      </c>
      <c r="H921" s="5">
        <f t="shared" si="91"/>
        <v>572.76878861766943</v>
      </c>
      <c r="I921" s="5">
        <f t="shared" si="92"/>
        <v>72688.750294282887</v>
      </c>
    </row>
    <row r="922" spans="1:9" x14ac:dyDescent="0.25">
      <c r="A922">
        <v>918</v>
      </c>
      <c r="B922">
        <f t="shared" si="87"/>
        <v>918</v>
      </c>
      <c r="C922" s="5">
        <f t="shared" si="90"/>
        <v>72688.750294282887</v>
      </c>
      <c r="D922" s="5">
        <f t="shared" si="89"/>
        <v>1000</v>
      </c>
      <c r="E922" s="4">
        <f t="shared" si="88"/>
        <v>71688.750294282887</v>
      </c>
      <c r="F922" s="5">
        <f>IF(C922=0,0,IF(I921+G922&lt;=Summary!$C$20,'Loan Sch - With Offset'!I921+G922,Summary!$C$20))</f>
        <v>628.21560806781815</v>
      </c>
      <c r="G922" s="4">
        <f>IF(E922&lt;=0,0,E922*Summary!$B$7/Summary!$B$10)</f>
        <v>55.007329552728599</v>
      </c>
      <c r="H922" s="5">
        <f t="shared" si="91"/>
        <v>573.20827851508955</v>
      </c>
      <c r="I922" s="5">
        <f t="shared" si="92"/>
        <v>72115.542015767802</v>
      </c>
    </row>
    <row r="923" spans="1:9" x14ac:dyDescent="0.25">
      <c r="A923">
        <v>919</v>
      </c>
      <c r="B923">
        <f t="shared" si="87"/>
        <v>919</v>
      </c>
      <c r="C923" s="5">
        <f t="shared" si="90"/>
        <v>72115.542015767802</v>
      </c>
      <c r="D923" s="5">
        <f t="shared" si="89"/>
        <v>1000</v>
      </c>
      <c r="E923" s="4">
        <f t="shared" si="88"/>
        <v>71115.542015767802</v>
      </c>
      <c r="F923" s="5">
        <f>IF(C923=0,0,IF(I922+G923&lt;=Summary!$C$20,'Loan Sch - With Offset'!I922+G923,Summary!$C$20))</f>
        <v>628.21560806781815</v>
      </c>
      <c r="G923" s="4">
        <f>IF(E923&lt;=0,0,E923*Summary!$B$7/Summary!$B$10)</f>
        <v>54.567502431329522</v>
      </c>
      <c r="H923" s="5">
        <f t="shared" si="91"/>
        <v>573.64810563648859</v>
      </c>
      <c r="I923" s="5">
        <f t="shared" si="92"/>
        <v>71541.893910131315</v>
      </c>
    </row>
    <row r="924" spans="1:9" x14ac:dyDescent="0.25">
      <c r="A924">
        <v>920</v>
      </c>
      <c r="B924">
        <f t="shared" si="87"/>
        <v>920</v>
      </c>
      <c r="C924" s="5">
        <f t="shared" si="90"/>
        <v>71541.893910131315</v>
      </c>
      <c r="D924" s="5">
        <f t="shared" si="89"/>
        <v>1000</v>
      </c>
      <c r="E924" s="4">
        <f t="shared" si="88"/>
        <v>70541.893910131315</v>
      </c>
      <c r="F924" s="5">
        <f>IF(C924=0,0,IF(I923+G924&lt;=Summary!$C$20,'Loan Sch - With Offset'!I923+G924,Summary!$C$20))</f>
        <v>628.21560806781815</v>
      </c>
      <c r="G924" s="4">
        <f>IF(E924&lt;=0,0,E924*Summary!$B$7/Summary!$B$10)</f>
        <v>54.127337827196911</v>
      </c>
      <c r="H924" s="5">
        <f t="shared" si="91"/>
        <v>574.08827024062123</v>
      </c>
      <c r="I924" s="5">
        <f t="shared" si="92"/>
        <v>70967.805639890692</v>
      </c>
    </row>
    <row r="925" spans="1:9" x14ac:dyDescent="0.25">
      <c r="A925">
        <v>921</v>
      </c>
      <c r="B925">
        <f t="shared" si="87"/>
        <v>921</v>
      </c>
      <c r="C925" s="5">
        <f t="shared" si="90"/>
        <v>70967.805639890692</v>
      </c>
      <c r="D925" s="5">
        <f t="shared" si="89"/>
        <v>1000</v>
      </c>
      <c r="E925" s="4">
        <f t="shared" si="88"/>
        <v>69967.805639890692</v>
      </c>
      <c r="F925" s="5">
        <f>IF(C925=0,0,IF(I924+G925&lt;=Summary!$C$20,'Loan Sch - With Offset'!I924+G925,Summary!$C$20))</f>
        <v>628.21560806781815</v>
      </c>
      <c r="G925" s="4">
        <f>IF(E925&lt;=0,0,E925*Summary!$B$7/Summary!$B$10)</f>
        <v>53.686835481377663</v>
      </c>
      <c r="H925" s="5">
        <f t="shared" si="91"/>
        <v>574.52877258644048</v>
      </c>
      <c r="I925" s="5">
        <f t="shared" si="92"/>
        <v>70393.276867304245</v>
      </c>
    </row>
    <row r="926" spans="1:9" x14ac:dyDescent="0.25">
      <c r="A926">
        <v>922</v>
      </c>
      <c r="B926">
        <f t="shared" si="87"/>
        <v>922</v>
      </c>
      <c r="C926" s="5">
        <f t="shared" si="90"/>
        <v>70393.276867304245</v>
      </c>
      <c r="D926" s="5">
        <f t="shared" si="89"/>
        <v>1000</v>
      </c>
      <c r="E926" s="4">
        <f t="shared" si="88"/>
        <v>69393.276867304245</v>
      </c>
      <c r="F926" s="5">
        <f>IF(C926=0,0,IF(I925+G926&lt;=Summary!$C$20,'Loan Sch - With Offset'!I925+G926,Summary!$C$20))</f>
        <v>628.21560806781815</v>
      </c>
      <c r="G926" s="4">
        <f>IF(E926&lt;=0,0,E926*Summary!$B$7/Summary!$B$10)</f>
        <v>53.24599513471999</v>
      </c>
      <c r="H926" s="5">
        <f t="shared" si="91"/>
        <v>574.96961293309812</v>
      </c>
      <c r="I926" s="5">
        <f t="shared" si="92"/>
        <v>69818.307254371146</v>
      </c>
    </row>
    <row r="927" spans="1:9" x14ac:dyDescent="0.25">
      <c r="A927">
        <v>923</v>
      </c>
      <c r="B927">
        <f t="shared" si="87"/>
        <v>923</v>
      </c>
      <c r="C927" s="5">
        <f t="shared" si="90"/>
        <v>69818.307254371146</v>
      </c>
      <c r="D927" s="5">
        <f t="shared" si="89"/>
        <v>1000</v>
      </c>
      <c r="E927" s="4">
        <f t="shared" si="88"/>
        <v>68818.307254371146</v>
      </c>
      <c r="F927" s="5">
        <f>IF(C927=0,0,IF(I926+G927&lt;=Summary!$C$20,'Loan Sch - With Offset'!I926+G927,Summary!$C$20))</f>
        <v>628.21560806781815</v>
      </c>
      <c r="G927" s="4">
        <f>IF(E927&lt;=0,0,E927*Summary!$B$7/Summary!$B$10)</f>
        <v>52.804816527873236</v>
      </c>
      <c r="H927" s="5">
        <f t="shared" si="91"/>
        <v>575.41079153994497</v>
      </c>
      <c r="I927" s="5">
        <f t="shared" si="92"/>
        <v>69242.896462831195</v>
      </c>
    </row>
    <row r="928" spans="1:9" x14ac:dyDescent="0.25">
      <c r="A928">
        <v>924</v>
      </c>
      <c r="B928">
        <f t="shared" si="87"/>
        <v>924</v>
      </c>
      <c r="C928" s="5">
        <f t="shared" si="90"/>
        <v>69242.896462831195</v>
      </c>
      <c r="D928" s="5">
        <f t="shared" si="89"/>
        <v>1000</v>
      </c>
      <c r="E928" s="4">
        <f t="shared" si="88"/>
        <v>68242.896462831195</v>
      </c>
      <c r="F928" s="5">
        <f>IF(C928=0,0,IF(I927+G928&lt;=Summary!$C$20,'Loan Sch - With Offset'!I927+G928,Summary!$C$20))</f>
        <v>628.21560806781815</v>
      </c>
      <c r="G928" s="4">
        <f>IF(E928&lt;=0,0,E928*Summary!$B$7/Summary!$B$10)</f>
        <v>52.363299401287776</v>
      </c>
      <c r="H928" s="5">
        <f t="shared" si="91"/>
        <v>575.85230866653035</v>
      </c>
      <c r="I928" s="5">
        <f t="shared" si="92"/>
        <v>68667.044154164658</v>
      </c>
    </row>
    <row r="929" spans="1:9" x14ac:dyDescent="0.25">
      <c r="A929">
        <v>925</v>
      </c>
      <c r="B929">
        <f t="shared" si="87"/>
        <v>925</v>
      </c>
      <c r="C929" s="5">
        <f t="shared" si="90"/>
        <v>68667.044154164658</v>
      </c>
      <c r="D929" s="5">
        <f t="shared" si="89"/>
        <v>1000</v>
      </c>
      <c r="E929" s="4">
        <f t="shared" si="88"/>
        <v>67667.044154164658</v>
      </c>
      <c r="F929" s="5">
        <f>IF(C929=0,0,IF(I928+G929&lt;=Summary!$C$20,'Loan Sch - With Offset'!I928+G929,Summary!$C$20))</f>
        <v>628.21560806781815</v>
      </c>
      <c r="G929" s="4">
        <f>IF(E929&lt;=0,0,E929*Summary!$B$7/Summary!$B$10)</f>
        <v>51.921443495214803</v>
      </c>
      <c r="H929" s="5">
        <f t="shared" si="91"/>
        <v>576.29416457260334</v>
      </c>
      <c r="I929" s="5">
        <f t="shared" si="92"/>
        <v>68090.749989592048</v>
      </c>
    </row>
    <row r="930" spans="1:9" x14ac:dyDescent="0.25">
      <c r="A930">
        <v>926</v>
      </c>
      <c r="B930">
        <f t="shared" si="87"/>
        <v>926</v>
      </c>
      <c r="C930" s="5">
        <f t="shared" si="90"/>
        <v>68090.749989592048</v>
      </c>
      <c r="D930" s="5">
        <f t="shared" si="89"/>
        <v>1000</v>
      </c>
      <c r="E930" s="4">
        <f t="shared" si="88"/>
        <v>67090.749989592048</v>
      </c>
      <c r="F930" s="5">
        <f>IF(C930=0,0,IF(I929+G930&lt;=Summary!$C$20,'Loan Sch - With Offset'!I929+G930,Summary!$C$20))</f>
        <v>628.21560806781815</v>
      </c>
      <c r="G930" s="4">
        <f>IF(E930&lt;=0,0,E930*Summary!$B$7/Summary!$B$10)</f>
        <v>51.479248549706206</v>
      </c>
      <c r="H930" s="5">
        <f t="shared" si="91"/>
        <v>576.73635951811195</v>
      </c>
      <c r="I930" s="5">
        <f t="shared" si="92"/>
        <v>67514.01363007394</v>
      </c>
    </row>
    <row r="931" spans="1:9" x14ac:dyDescent="0.25">
      <c r="A931">
        <v>927</v>
      </c>
      <c r="B931">
        <f t="shared" si="87"/>
        <v>927</v>
      </c>
      <c r="C931" s="5">
        <f t="shared" si="90"/>
        <v>67514.01363007394</v>
      </c>
      <c r="D931" s="5">
        <f t="shared" si="89"/>
        <v>1000</v>
      </c>
      <c r="E931" s="4">
        <f t="shared" si="88"/>
        <v>66514.01363007394</v>
      </c>
      <c r="F931" s="5">
        <f>IF(C931=0,0,IF(I930+G931&lt;=Summary!$C$20,'Loan Sch - With Offset'!I930+G931,Summary!$C$20))</f>
        <v>628.21560806781815</v>
      </c>
      <c r="G931" s="4">
        <f>IF(E931&lt;=0,0,E931*Summary!$B$7/Summary!$B$10)</f>
        <v>51.036714304614421</v>
      </c>
      <c r="H931" s="5">
        <f t="shared" si="91"/>
        <v>577.17889376320375</v>
      </c>
      <c r="I931" s="5">
        <f t="shared" si="92"/>
        <v>66936.834736310731</v>
      </c>
    </row>
    <row r="932" spans="1:9" x14ac:dyDescent="0.25">
      <c r="A932">
        <v>928</v>
      </c>
      <c r="B932">
        <f t="shared" si="87"/>
        <v>928</v>
      </c>
      <c r="C932" s="5">
        <f t="shared" si="90"/>
        <v>66936.834736310731</v>
      </c>
      <c r="D932" s="5">
        <f t="shared" si="89"/>
        <v>1000</v>
      </c>
      <c r="E932" s="4">
        <f t="shared" si="88"/>
        <v>65936.834736310731</v>
      </c>
      <c r="F932" s="5">
        <f>IF(C932=0,0,IF(I931+G932&lt;=Summary!$C$20,'Loan Sch - With Offset'!I931+G932,Summary!$C$20))</f>
        <v>628.21560806781815</v>
      </c>
      <c r="G932" s="4">
        <f>IF(E932&lt;=0,0,E932*Summary!$B$7/Summary!$B$10)</f>
        <v>50.593840499592268</v>
      </c>
      <c r="H932" s="5">
        <f t="shared" si="91"/>
        <v>577.62176756822589</v>
      </c>
      <c r="I932" s="5">
        <f t="shared" si="92"/>
        <v>66359.212968742504</v>
      </c>
    </row>
    <row r="933" spans="1:9" x14ac:dyDescent="0.25">
      <c r="A933">
        <v>929</v>
      </c>
      <c r="B933">
        <f t="shared" si="87"/>
        <v>929</v>
      </c>
      <c r="C933" s="5">
        <f t="shared" si="90"/>
        <v>66359.212968742504</v>
      </c>
      <c r="D933" s="5">
        <f t="shared" si="89"/>
        <v>1000</v>
      </c>
      <c r="E933" s="4">
        <f t="shared" si="88"/>
        <v>65359.212968742504</v>
      </c>
      <c r="F933" s="5">
        <f>IF(C933=0,0,IF(I932+G933&lt;=Summary!$C$20,'Loan Sch - With Offset'!I932+G933,Summary!$C$20))</f>
        <v>628.21560806781815</v>
      </c>
      <c r="G933" s="4">
        <f>IF(E933&lt;=0,0,E933*Summary!$B$7/Summary!$B$10)</f>
        <v>50.150626874092801</v>
      </c>
      <c r="H933" s="5">
        <f t="shared" si="91"/>
        <v>578.06498119372532</v>
      </c>
      <c r="I933" s="5">
        <f t="shared" si="92"/>
        <v>65781.147987548786</v>
      </c>
    </row>
    <row r="934" spans="1:9" x14ac:dyDescent="0.25">
      <c r="A934">
        <v>930</v>
      </c>
      <c r="B934">
        <f t="shared" si="87"/>
        <v>930</v>
      </c>
      <c r="C934" s="5">
        <f t="shared" si="90"/>
        <v>65781.147987548786</v>
      </c>
      <c r="D934" s="5">
        <f t="shared" si="89"/>
        <v>1000</v>
      </c>
      <c r="E934" s="4">
        <f t="shared" si="88"/>
        <v>64781.147987548786</v>
      </c>
      <c r="F934" s="5">
        <f>IF(C934=0,0,IF(I933+G934&lt;=Summary!$C$20,'Loan Sch - With Offset'!I933+G934,Summary!$C$20))</f>
        <v>628.21560806781815</v>
      </c>
      <c r="G934" s="4">
        <f>IF(E934&lt;=0,0,E934*Summary!$B$7/Summary!$B$10)</f>
        <v>49.70707316736916</v>
      </c>
      <c r="H934" s="5">
        <f t="shared" si="91"/>
        <v>578.50853490044904</v>
      </c>
      <c r="I934" s="5">
        <f t="shared" si="92"/>
        <v>65202.639452648335</v>
      </c>
    </row>
    <row r="935" spans="1:9" x14ac:dyDescent="0.25">
      <c r="A935">
        <v>931</v>
      </c>
      <c r="B935">
        <f t="shared" si="87"/>
        <v>931</v>
      </c>
      <c r="C935" s="5">
        <f t="shared" si="90"/>
        <v>65202.639452648335</v>
      </c>
      <c r="D935" s="5">
        <f t="shared" si="89"/>
        <v>1000</v>
      </c>
      <c r="E935" s="4">
        <f t="shared" si="88"/>
        <v>64202.639452648335</v>
      </c>
      <c r="F935" s="5">
        <f>IF(C935=0,0,IF(I934+G935&lt;=Summary!$C$20,'Loan Sch - With Offset'!I934+G935,Summary!$C$20))</f>
        <v>628.21560806781815</v>
      </c>
      <c r="G935" s="4">
        <f>IF(E935&lt;=0,0,E935*Summary!$B$7/Summary!$B$10)</f>
        <v>49.26317911847439</v>
      </c>
      <c r="H935" s="5">
        <f t="shared" si="91"/>
        <v>578.95242894934381</v>
      </c>
      <c r="I935" s="5">
        <f t="shared" si="92"/>
        <v>64623.687023698993</v>
      </c>
    </row>
    <row r="936" spans="1:9" x14ac:dyDescent="0.25">
      <c r="A936">
        <v>932</v>
      </c>
      <c r="B936">
        <f t="shared" si="87"/>
        <v>932</v>
      </c>
      <c r="C936" s="5">
        <f t="shared" si="90"/>
        <v>64623.687023698993</v>
      </c>
      <c r="D936" s="5">
        <f t="shared" si="89"/>
        <v>1000</v>
      </c>
      <c r="E936" s="4">
        <f t="shared" si="88"/>
        <v>63623.687023698993</v>
      </c>
      <c r="F936" s="5">
        <f>IF(C936=0,0,IF(I935+G936&lt;=Summary!$C$20,'Loan Sch - With Offset'!I935+G936,Summary!$C$20))</f>
        <v>628.21560806781815</v>
      </c>
      <c r="G936" s="4">
        <f>IF(E936&lt;=0,0,E936*Summary!$B$7/Summary!$B$10)</f>
        <v>48.818944466261343</v>
      </c>
      <c r="H936" s="5">
        <f t="shared" si="91"/>
        <v>579.39666360155684</v>
      </c>
      <c r="I936" s="5">
        <f t="shared" si="92"/>
        <v>64044.290360097439</v>
      </c>
    </row>
    <row r="937" spans="1:9" x14ac:dyDescent="0.25">
      <c r="A937">
        <v>933</v>
      </c>
      <c r="B937">
        <f t="shared" si="87"/>
        <v>933</v>
      </c>
      <c r="C937" s="5">
        <f t="shared" si="90"/>
        <v>64044.290360097439</v>
      </c>
      <c r="D937" s="5">
        <f t="shared" si="89"/>
        <v>1000</v>
      </c>
      <c r="E937" s="4">
        <f t="shared" si="88"/>
        <v>63044.290360097439</v>
      </c>
      <c r="F937" s="5">
        <f>IF(C937=0,0,IF(I936+G937&lt;=Summary!$C$20,'Loan Sch - With Offset'!I936+G937,Summary!$C$20))</f>
        <v>628.21560806781815</v>
      </c>
      <c r="G937" s="4">
        <f>IF(E937&lt;=0,0,E937*Summary!$B$7/Summary!$B$10)</f>
        <v>48.374368949382458</v>
      </c>
      <c r="H937" s="5">
        <f t="shared" si="91"/>
        <v>579.84123911843574</v>
      </c>
      <c r="I937" s="5">
        <f t="shared" si="92"/>
        <v>63464.449120978999</v>
      </c>
    </row>
    <row r="938" spans="1:9" x14ac:dyDescent="0.25">
      <c r="A938">
        <v>934</v>
      </c>
      <c r="B938">
        <f t="shared" si="87"/>
        <v>934</v>
      </c>
      <c r="C938" s="5">
        <f t="shared" si="90"/>
        <v>63464.449120978999</v>
      </c>
      <c r="D938" s="5">
        <f t="shared" si="89"/>
        <v>1000</v>
      </c>
      <c r="E938" s="4">
        <f t="shared" si="88"/>
        <v>62464.449120978999</v>
      </c>
      <c r="F938" s="5">
        <f>IF(C938=0,0,IF(I937+G938&lt;=Summary!$C$20,'Loan Sch - With Offset'!I937+G938,Summary!$C$20))</f>
        <v>628.21560806781815</v>
      </c>
      <c r="G938" s="4">
        <f>IF(E938&lt;=0,0,E938*Summary!$B$7/Summary!$B$10)</f>
        <v>47.929452306289654</v>
      </c>
      <c r="H938" s="5">
        <f t="shared" si="91"/>
        <v>580.28615576152845</v>
      </c>
      <c r="I938" s="5">
        <f t="shared" si="92"/>
        <v>62884.162965217474</v>
      </c>
    </row>
    <row r="939" spans="1:9" x14ac:dyDescent="0.25">
      <c r="A939">
        <v>935</v>
      </c>
      <c r="B939">
        <f t="shared" si="87"/>
        <v>935</v>
      </c>
      <c r="C939" s="5">
        <f t="shared" si="90"/>
        <v>62884.162965217474</v>
      </c>
      <c r="D939" s="5">
        <f t="shared" si="89"/>
        <v>1000</v>
      </c>
      <c r="E939" s="4">
        <f t="shared" si="88"/>
        <v>61884.162965217474</v>
      </c>
      <c r="F939" s="5">
        <f>IF(C939=0,0,IF(I938+G939&lt;=Summary!$C$20,'Loan Sch - With Offset'!I938+G939,Summary!$C$20))</f>
        <v>628.21560806781815</v>
      </c>
      <c r="G939" s="4">
        <f>IF(E939&lt;=0,0,E939*Summary!$B$7/Summary!$B$10)</f>
        <v>47.484194275234174</v>
      </c>
      <c r="H939" s="5">
        <f t="shared" si="91"/>
        <v>580.73141379258402</v>
      </c>
      <c r="I939" s="5">
        <f t="shared" si="92"/>
        <v>62303.431551424888</v>
      </c>
    </row>
    <row r="940" spans="1:9" x14ac:dyDescent="0.25">
      <c r="A940">
        <v>936</v>
      </c>
      <c r="B940">
        <f t="shared" si="87"/>
        <v>936</v>
      </c>
      <c r="C940" s="5">
        <f t="shared" si="90"/>
        <v>62303.431551424888</v>
      </c>
      <c r="D940" s="5">
        <f t="shared" si="89"/>
        <v>1000</v>
      </c>
      <c r="E940" s="4">
        <f t="shared" si="88"/>
        <v>61303.431551424888</v>
      </c>
      <c r="F940" s="5">
        <f>IF(C940=0,0,IF(I939+G940&lt;=Summary!$C$20,'Loan Sch - With Offset'!I939+G940,Summary!$C$20))</f>
        <v>628.21560806781815</v>
      </c>
      <c r="G940" s="4">
        <f>IF(E940&lt;=0,0,E940*Summary!$B$7/Summary!$B$10)</f>
        <v>47.038594594266399</v>
      </c>
      <c r="H940" s="5">
        <f t="shared" si="91"/>
        <v>581.17701347355171</v>
      </c>
      <c r="I940" s="5">
        <f t="shared" si="92"/>
        <v>61722.254537951339</v>
      </c>
    </row>
    <row r="941" spans="1:9" x14ac:dyDescent="0.25">
      <c r="A941">
        <v>937</v>
      </c>
      <c r="B941">
        <f t="shared" si="87"/>
        <v>937</v>
      </c>
      <c r="C941" s="5">
        <f t="shared" si="90"/>
        <v>61722.254537951339</v>
      </c>
      <c r="D941" s="5">
        <f t="shared" si="89"/>
        <v>1000</v>
      </c>
      <c r="E941" s="4">
        <f t="shared" si="88"/>
        <v>60722.254537951339</v>
      </c>
      <c r="F941" s="5">
        <f>IF(C941=0,0,IF(I940+G941&lt;=Summary!$C$20,'Loan Sch - With Offset'!I940+G941,Summary!$C$20))</f>
        <v>628.21560806781815</v>
      </c>
      <c r="G941" s="4">
        <f>IF(E941&lt;=0,0,E941*Summary!$B$7/Summary!$B$10)</f>
        <v>46.592653001235739</v>
      </c>
      <c r="H941" s="5">
        <f t="shared" si="91"/>
        <v>581.62295506658245</v>
      </c>
      <c r="I941" s="5">
        <f t="shared" si="92"/>
        <v>61140.631582884758</v>
      </c>
    </row>
    <row r="942" spans="1:9" x14ac:dyDescent="0.25">
      <c r="A942">
        <v>938</v>
      </c>
      <c r="B942">
        <f t="shared" si="87"/>
        <v>938</v>
      </c>
      <c r="C942" s="5">
        <f t="shared" si="90"/>
        <v>61140.631582884758</v>
      </c>
      <c r="D942" s="5">
        <f t="shared" si="89"/>
        <v>1000</v>
      </c>
      <c r="E942" s="4">
        <f t="shared" si="88"/>
        <v>60140.631582884758</v>
      </c>
      <c r="F942" s="5">
        <f>IF(C942=0,0,IF(I941+G942&lt;=Summary!$C$20,'Loan Sch - With Offset'!I941+G942,Summary!$C$20))</f>
        <v>628.21560806781815</v>
      </c>
      <c r="G942" s="4">
        <f>IF(E942&lt;=0,0,E942*Summary!$B$7/Summary!$B$10)</f>
        <v>46.146369233790423</v>
      </c>
      <c r="H942" s="5">
        <f t="shared" si="91"/>
        <v>582.06923883402771</v>
      </c>
      <c r="I942" s="5">
        <f t="shared" si="92"/>
        <v>60558.562344050733</v>
      </c>
    </row>
    <row r="943" spans="1:9" x14ac:dyDescent="0.25">
      <c r="A943">
        <v>939</v>
      </c>
      <c r="B943">
        <f t="shared" si="87"/>
        <v>939</v>
      </c>
      <c r="C943" s="5">
        <f t="shared" si="90"/>
        <v>60558.562344050733</v>
      </c>
      <c r="D943" s="5">
        <f t="shared" si="89"/>
        <v>1000</v>
      </c>
      <c r="E943" s="4">
        <f t="shared" si="88"/>
        <v>59558.562344050733</v>
      </c>
      <c r="F943" s="5">
        <f>IF(C943=0,0,IF(I942+G943&lt;=Summary!$C$20,'Loan Sch - With Offset'!I942+G943,Summary!$C$20))</f>
        <v>628.21560806781815</v>
      </c>
      <c r="G943" s="4">
        <f>IF(E943&lt;=0,0,E943*Summary!$B$7/Summary!$B$10)</f>
        <v>45.699743029377387</v>
      </c>
      <c r="H943" s="5">
        <f t="shared" si="91"/>
        <v>582.51586503844078</v>
      </c>
      <c r="I943" s="5">
        <f t="shared" si="92"/>
        <v>59976.046479012293</v>
      </c>
    </row>
    <row r="944" spans="1:9" x14ac:dyDescent="0.25">
      <c r="A944">
        <v>940</v>
      </c>
      <c r="B944">
        <f t="shared" si="87"/>
        <v>940</v>
      </c>
      <c r="C944" s="5">
        <f t="shared" si="90"/>
        <v>59976.046479012293</v>
      </c>
      <c r="D944" s="5">
        <f t="shared" si="89"/>
        <v>1000</v>
      </c>
      <c r="E944" s="4">
        <f t="shared" si="88"/>
        <v>58976.046479012293</v>
      </c>
      <c r="F944" s="5">
        <f>IF(C944=0,0,IF(I943+G944&lt;=Summary!$C$20,'Loan Sch - With Offset'!I943+G944,Summary!$C$20))</f>
        <v>628.21560806781815</v>
      </c>
      <c r="G944" s="4">
        <f>IF(E944&lt;=0,0,E944*Summary!$B$7/Summary!$B$10)</f>
        <v>45.252774125242127</v>
      </c>
      <c r="H944" s="5">
        <f t="shared" si="91"/>
        <v>582.96283394257603</v>
      </c>
      <c r="I944" s="5">
        <f t="shared" si="92"/>
        <v>59393.083645069717</v>
      </c>
    </row>
    <row r="945" spans="1:9" x14ac:dyDescent="0.25">
      <c r="A945">
        <v>941</v>
      </c>
      <c r="B945">
        <f t="shared" si="87"/>
        <v>941</v>
      </c>
      <c r="C945" s="5">
        <f t="shared" si="90"/>
        <v>59393.083645069717</v>
      </c>
      <c r="D945" s="5">
        <f t="shared" si="89"/>
        <v>1000</v>
      </c>
      <c r="E945" s="4">
        <f t="shared" si="88"/>
        <v>58393.083645069717</v>
      </c>
      <c r="F945" s="5">
        <f>IF(C945=0,0,IF(I944+G945&lt;=Summary!$C$20,'Loan Sch - With Offset'!I944+G945,Summary!$C$20))</f>
        <v>628.21560806781815</v>
      </c>
      <c r="G945" s="4">
        <f>IF(E945&lt;=0,0,E945*Summary!$B$7/Summary!$B$10)</f>
        <v>44.805462258428491</v>
      </c>
      <c r="H945" s="5">
        <f t="shared" si="91"/>
        <v>583.41014580938963</v>
      </c>
      <c r="I945" s="5">
        <f t="shared" si="92"/>
        <v>58809.673499260331</v>
      </c>
    </row>
    <row r="946" spans="1:9" x14ac:dyDescent="0.25">
      <c r="A946">
        <v>942</v>
      </c>
      <c r="B946">
        <f t="shared" si="87"/>
        <v>942</v>
      </c>
      <c r="C946" s="5">
        <f t="shared" si="90"/>
        <v>58809.673499260331</v>
      </c>
      <c r="D946" s="5">
        <f t="shared" si="89"/>
        <v>1000</v>
      </c>
      <c r="E946" s="4">
        <f t="shared" si="88"/>
        <v>57809.673499260331</v>
      </c>
      <c r="F946" s="5">
        <f>IF(C946=0,0,IF(I945+G946&lt;=Summary!$C$20,'Loan Sch - With Offset'!I945+G946,Summary!$C$20))</f>
        <v>628.21560806781815</v>
      </c>
      <c r="G946" s="4">
        <f>IF(E946&lt;=0,0,E946*Summary!$B$7/Summary!$B$10)</f>
        <v>44.357807165778596</v>
      </c>
      <c r="H946" s="5">
        <f t="shared" si="91"/>
        <v>583.85780090203957</v>
      </c>
      <c r="I946" s="5">
        <f t="shared" si="92"/>
        <v>58225.815698358289</v>
      </c>
    </row>
    <row r="947" spans="1:9" x14ac:dyDescent="0.25">
      <c r="A947">
        <v>943</v>
      </c>
      <c r="B947">
        <f t="shared" si="87"/>
        <v>943</v>
      </c>
      <c r="C947" s="5">
        <f t="shared" si="90"/>
        <v>58225.815698358289</v>
      </c>
      <c r="D947" s="5">
        <f t="shared" si="89"/>
        <v>1000</v>
      </c>
      <c r="E947" s="4">
        <f t="shared" si="88"/>
        <v>57225.815698358289</v>
      </c>
      <c r="F947" s="5">
        <f>IF(C947=0,0,IF(I946+G947&lt;=Summary!$C$20,'Loan Sch - With Offset'!I946+G947,Summary!$C$20))</f>
        <v>628.21560806781815</v>
      </c>
      <c r="G947" s="4">
        <f>IF(E947&lt;=0,0,E947*Summary!$B$7/Summary!$B$10)</f>
        <v>43.909808583932609</v>
      </c>
      <c r="H947" s="5">
        <f t="shared" si="91"/>
        <v>584.30579948388549</v>
      </c>
      <c r="I947" s="5">
        <f t="shared" si="92"/>
        <v>57641.509898874399</v>
      </c>
    </row>
    <row r="948" spans="1:9" x14ac:dyDescent="0.25">
      <c r="A948">
        <v>944</v>
      </c>
      <c r="B948">
        <f t="shared" si="87"/>
        <v>944</v>
      </c>
      <c r="C948" s="5">
        <f t="shared" si="90"/>
        <v>57641.509898874399</v>
      </c>
      <c r="D948" s="5">
        <f t="shared" si="89"/>
        <v>1000</v>
      </c>
      <c r="E948" s="4">
        <f t="shared" si="88"/>
        <v>56641.509898874399</v>
      </c>
      <c r="F948" s="5">
        <f>IF(C948=0,0,IF(I947+G948&lt;=Summary!$C$20,'Loan Sch - With Offset'!I947+G948,Summary!$C$20))</f>
        <v>628.21560806781815</v>
      </c>
      <c r="G948" s="4">
        <f>IF(E948&lt;=0,0,E948*Summary!$B$7/Summary!$B$10)</f>
        <v>43.461466249328623</v>
      </c>
      <c r="H948" s="5">
        <f t="shared" si="91"/>
        <v>584.75414181848953</v>
      </c>
      <c r="I948" s="5">
        <f t="shared" si="92"/>
        <v>57056.755757055907</v>
      </c>
    </row>
    <row r="949" spans="1:9" x14ac:dyDescent="0.25">
      <c r="A949">
        <v>945</v>
      </c>
      <c r="B949">
        <f t="shared" si="87"/>
        <v>945</v>
      </c>
      <c r="C949" s="5">
        <f t="shared" si="90"/>
        <v>57056.755757055907</v>
      </c>
      <c r="D949" s="5">
        <f t="shared" si="89"/>
        <v>1000</v>
      </c>
      <c r="E949" s="4">
        <f t="shared" si="88"/>
        <v>56056.755757055907</v>
      </c>
      <c r="F949" s="5">
        <f>IF(C949=0,0,IF(I948+G949&lt;=Summary!$C$20,'Loan Sch - With Offset'!I948+G949,Summary!$C$20))</f>
        <v>628.21560806781815</v>
      </c>
      <c r="G949" s="4">
        <f>IF(E949&lt;=0,0,E949*Summary!$B$7/Summary!$B$10)</f>
        <v>43.01277989820251</v>
      </c>
      <c r="H949" s="5">
        <f t="shared" si="91"/>
        <v>585.2028281696156</v>
      </c>
      <c r="I949" s="5">
        <f t="shared" si="92"/>
        <v>56471.552928886289</v>
      </c>
    </row>
    <row r="950" spans="1:9" x14ac:dyDescent="0.25">
      <c r="A950">
        <v>946</v>
      </c>
      <c r="B950">
        <f t="shared" si="87"/>
        <v>946</v>
      </c>
      <c r="C950" s="5">
        <f t="shared" si="90"/>
        <v>56471.552928886289</v>
      </c>
      <c r="D950" s="5">
        <f t="shared" si="89"/>
        <v>1000</v>
      </c>
      <c r="E950" s="4">
        <f t="shared" si="88"/>
        <v>55471.552928886289</v>
      </c>
      <c r="F950" s="5">
        <f>IF(C950=0,0,IF(I949+G950&lt;=Summary!$C$20,'Loan Sch - With Offset'!I949+G950,Summary!$C$20))</f>
        <v>628.21560806781815</v>
      </c>
      <c r="G950" s="4">
        <f>IF(E950&lt;=0,0,E950*Summary!$B$7/Summary!$B$10)</f>
        <v>42.563749266587749</v>
      </c>
      <c r="H950" s="5">
        <f t="shared" si="91"/>
        <v>585.65185880123045</v>
      </c>
      <c r="I950" s="5">
        <f t="shared" si="92"/>
        <v>55885.901070085056</v>
      </c>
    </row>
    <row r="951" spans="1:9" x14ac:dyDescent="0.25">
      <c r="A951">
        <v>947</v>
      </c>
      <c r="B951">
        <f t="shared" si="87"/>
        <v>947</v>
      </c>
      <c r="C951" s="5">
        <f t="shared" si="90"/>
        <v>55885.901070085056</v>
      </c>
      <c r="D951" s="5">
        <f t="shared" si="89"/>
        <v>1000</v>
      </c>
      <c r="E951" s="4">
        <f t="shared" si="88"/>
        <v>54885.901070085056</v>
      </c>
      <c r="F951" s="5">
        <f>IF(C951=0,0,IF(I950+G951&lt;=Summary!$C$20,'Loan Sch - With Offset'!I950+G951,Summary!$C$20))</f>
        <v>628.21560806781815</v>
      </c>
      <c r="G951" s="4">
        <f>IF(E951&lt;=0,0,E951*Summary!$B$7/Summary!$B$10)</f>
        <v>42.114374090315259</v>
      </c>
      <c r="H951" s="5">
        <f t="shared" si="91"/>
        <v>586.10123397750294</v>
      </c>
      <c r="I951" s="5">
        <f t="shared" si="92"/>
        <v>55299.799836107552</v>
      </c>
    </row>
    <row r="952" spans="1:9" x14ac:dyDescent="0.25">
      <c r="A952">
        <v>948</v>
      </c>
      <c r="B952">
        <f t="shared" si="87"/>
        <v>948</v>
      </c>
      <c r="C952" s="5">
        <f t="shared" si="90"/>
        <v>55299.799836107552</v>
      </c>
      <c r="D952" s="5">
        <f t="shared" si="89"/>
        <v>1000</v>
      </c>
      <c r="E952" s="4">
        <f t="shared" si="88"/>
        <v>54299.799836107552</v>
      </c>
      <c r="F952" s="5">
        <f>IF(C952=0,0,IF(I951+G952&lt;=Summary!$C$20,'Loan Sch - With Offset'!I951+G952,Summary!$C$20))</f>
        <v>628.21560806781815</v>
      </c>
      <c r="G952" s="4">
        <f>IF(E952&lt;=0,0,E952*Summary!$B$7/Summary!$B$10)</f>
        <v>41.664654105013291</v>
      </c>
      <c r="H952" s="5">
        <f t="shared" si="91"/>
        <v>586.5509539628049</v>
      </c>
      <c r="I952" s="5">
        <f t="shared" si="92"/>
        <v>54713.248882144748</v>
      </c>
    </row>
    <row r="953" spans="1:9" x14ac:dyDescent="0.25">
      <c r="A953">
        <v>949</v>
      </c>
      <c r="B953">
        <f t="shared" si="87"/>
        <v>949</v>
      </c>
      <c r="C953" s="5">
        <f t="shared" si="90"/>
        <v>54713.248882144748</v>
      </c>
      <c r="D953" s="5">
        <f t="shared" si="89"/>
        <v>1000</v>
      </c>
      <c r="E953" s="4">
        <f t="shared" si="88"/>
        <v>53713.248882144748</v>
      </c>
      <c r="F953" s="5">
        <f>IF(C953=0,0,IF(I952+G953&lt;=Summary!$C$20,'Loan Sch - With Offset'!I952+G953,Summary!$C$20))</f>
        <v>628.21560806781815</v>
      </c>
      <c r="G953" s="4">
        <f>IF(E953&lt;=0,0,E953*Summary!$B$7/Summary!$B$10)</f>
        <v>41.214589046107221</v>
      </c>
      <c r="H953" s="5">
        <f t="shared" si="91"/>
        <v>587.00101902171093</v>
      </c>
      <c r="I953" s="5">
        <f t="shared" si="92"/>
        <v>54126.247863123033</v>
      </c>
    </row>
    <row r="954" spans="1:9" x14ac:dyDescent="0.25">
      <c r="A954">
        <v>950</v>
      </c>
      <c r="B954">
        <f t="shared" si="87"/>
        <v>950</v>
      </c>
      <c r="C954" s="5">
        <f t="shared" si="90"/>
        <v>54126.247863123033</v>
      </c>
      <c r="D954" s="5">
        <f t="shared" si="89"/>
        <v>1000</v>
      </c>
      <c r="E954" s="4">
        <f t="shared" si="88"/>
        <v>53126.247863123033</v>
      </c>
      <c r="F954" s="5">
        <f>IF(C954=0,0,IF(I953+G954&lt;=Summary!$C$20,'Loan Sch - With Offset'!I953+G954,Summary!$C$20))</f>
        <v>628.21560806781815</v>
      </c>
      <c r="G954" s="4">
        <f>IF(E954&lt;=0,0,E954*Summary!$B$7/Summary!$B$10)</f>
        <v>40.764178648819403</v>
      </c>
      <c r="H954" s="5">
        <f t="shared" si="91"/>
        <v>587.45142941899871</v>
      </c>
      <c r="I954" s="5">
        <f t="shared" si="92"/>
        <v>53538.796433704032</v>
      </c>
    </row>
    <row r="955" spans="1:9" x14ac:dyDescent="0.25">
      <c r="A955">
        <v>951</v>
      </c>
      <c r="B955">
        <f t="shared" si="87"/>
        <v>951</v>
      </c>
      <c r="C955" s="5">
        <f t="shared" si="90"/>
        <v>53538.796433704032</v>
      </c>
      <c r="D955" s="5">
        <f t="shared" si="89"/>
        <v>1000</v>
      </c>
      <c r="E955" s="4">
        <f t="shared" si="88"/>
        <v>52538.796433704032</v>
      </c>
      <c r="F955" s="5">
        <f>IF(C955=0,0,IF(I954+G955&lt;=Summary!$C$20,'Loan Sch - With Offset'!I954+G955,Summary!$C$20))</f>
        <v>628.21560806781815</v>
      </c>
      <c r="G955" s="4">
        <f>IF(E955&lt;=0,0,E955*Summary!$B$7/Summary!$B$10)</f>
        <v>40.313422648169052</v>
      </c>
      <c r="H955" s="5">
        <f t="shared" si="91"/>
        <v>587.90218541964907</v>
      </c>
      <c r="I955" s="5">
        <f t="shared" si="92"/>
        <v>52950.894248284385</v>
      </c>
    </row>
    <row r="956" spans="1:9" x14ac:dyDescent="0.25">
      <c r="A956">
        <v>952</v>
      </c>
      <c r="B956">
        <f t="shared" si="87"/>
        <v>952</v>
      </c>
      <c r="C956" s="5">
        <f t="shared" si="90"/>
        <v>52950.894248284385</v>
      </c>
      <c r="D956" s="5">
        <f t="shared" si="89"/>
        <v>1000</v>
      </c>
      <c r="E956" s="4">
        <f t="shared" si="88"/>
        <v>51950.894248284385</v>
      </c>
      <c r="F956" s="5">
        <f>IF(C956=0,0,IF(I955+G956&lt;=Summary!$C$20,'Loan Sch - With Offset'!I955+G956,Summary!$C$20))</f>
        <v>628.21560806781815</v>
      </c>
      <c r="G956" s="4">
        <f>IF(E956&lt;=0,0,E956*Summary!$B$7/Summary!$B$10)</f>
        <v>39.862320778972055</v>
      </c>
      <c r="H956" s="5">
        <f t="shared" si="91"/>
        <v>588.3532872888461</v>
      </c>
      <c r="I956" s="5">
        <f t="shared" si="92"/>
        <v>52362.540960995539</v>
      </c>
    </row>
    <row r="957" spans="1:9" x14ac:dyDescent="0.25">
      <c r="A957">
        <v>953</v>
      </c>
      <c r="B957">
        <f t="shared" si="87"/>
        <v>953</v>
      </c>
      <c r="C957" s="5">
        <f t="shared" si="90"/>
        <v>52362.540960995539</v>
      </c>
      <c r="D957" s="5">
        <f t="shared" si="89"/>
        <v>1000</v>
      </c>
      <c r="E957" s="4">
        <f t="shared" si="88"/>
        <v>51362.540960995539</v>
      </c>
      <c r="F957" s="5">
        <f>IF(C957=0,0,IF(I956+G957&lt;=Summary!$C$20,'Loan Sch - With Offset'!I956+G957,Summary!$C$20))</f>
        <v>628.21560806781815</v>
      </c>
      <c r="G957" s="4">
        <f>IF(E957&lt;=0,0,E957*Summary!$B$7/Summary!$B$10)</f>
        <v>39.410872775840808</v>
      </c>
      <c r="H957" s="5">
        <f t="shared" si="91"/>
        <v>588.80473529197729</v>
      </c>
      <c r="I957" s="5">
        <f t="shared" si="92"/>
        <v>51773.736225703564</v>
      </c>
    </row>
    <row r="958" spans="1:9" x14ac:dyDescent="0.25">
      <c r="A958">
        <v>954</v>
      </c>
      <c r="B958">
        <f t="shared" si="87"/>
        <v>954</v>
      </c>
      <c r="C958" s="5">
        <f t="shared" si="90"/>
        <v>51773.736225703564</v>
      </c>
      <c r="D958" s="5">
        <f t="shared" si="89"/>
        <v>1000</v>
      </c>
      <c r="E958" s="4">
        <f t="shared" si="88"/>
        <v>50773.736225703564</v>
      </c>
      <c r="F958" s="5">
        <f>IF(C958=0,0,IF(I957+G958&lt;=Summary!$C$20,'Loan Sch - With Offset'!I957+G958,Summary!$C$20))</f>
        <v>628.21560806781815</v>
      </c>
      <c r="G958" s="4">
        <f>IF(E958&lt;=0,0,E958*Summary!$B$7/Summary!$B$10)</f>
        <v>38.959078373184077</v>
      </c>
      <c r="H958" s="5">
        <f t="shared" si="91"/>
        <v>589.25652969463408</v>
      </c>
      <c r="I958" s="5">
        <f t="shared" si="92"/>
        <v>51184.47969600893</v>
      </c>
    </row>
    <row r="959" spans="1:9" x14ac:dyDescent="0.25">
      <c r="A959">
        <v>955</v>
      </c>
      <c r="B959">
        <f t="shared" si="87"/>
        <v>955</v>
      </c>
      <c r="C959" s="5">
        <f t="shared" si="90"/>
        <v>51184.47969600893</v>
      </c>
      <c r="D959" s="5">
        <f t="shared" si="89"/>
        <v>1000</v>
      </c>
      <c r="E959" s="4">
        <f t="shared" si="88"/>
        <v>50184.47969600893</v>
      </c>
      <c r="F959" s="5">
        <f>IF(C959=0,0,IF(I958+G959&lt;=Summary!$C$20,'Loan Sch - With Offset'!I958+G959,Summary!$C$20))</f>
        <v>628.21560806781815</v>
      </c>
      <c r="G959" s="4">
        <f>IF(E959&lt;=0,0,E959*Summary!$B$7/Summary!$B$10)</f>
        <v>38.506937305206847</v>
      </c>
      <c r="H959" s="5">
        <f t="shared" si="91"/>
        <v>589.70867076261129</v>
      </c>
      <c r="I959" s="5">
        <f t="shared" si="92"/>
        <v>50594.771025246315</v>
      </c>
    </row>
    <row r="960" spans="1:9" x14ac:dyDescent="0.25">
      <c r="A960">
        <v>956</v>
      </c>
      <c r="B960">
        <f t="shared" si="87"/>
        <v>956</v>
      </c>
      <c r="C960" s="5">
        <f t="shared" si="90"/>
        <v>50594.771025246315</v>
      </c>
      <c r="D960" s="5">
        <f t="shared" si="89"/>
        <v>1000</v>
      </c>
      <c r="E960" s="4">
        <f t="shared" si="88"/>
        <v>49594.771025246315</v>
      </c>
      <c r="F960" s="5">
        <f>IF(C960=0,0,IF(I959+G960&lt;=Summary!$C$20,'Loan Sch - With Offset'!I959+G960,Summary!$C$20))</f>
        <v>628.21560806781815</v>
      </c>
      <c r="G960" s="4">
        <f>IF(E960&lt;=0,0,E960*Summary!$B$7/Summary!$B$10)</f>
        <v>38.054449305910154</v>
      </c>
      <c r="H960" s="5">
        <f t="shared" si="91"/>
        <v>590.16115876190804</v>
      </c>
      <c r="I960" s="5">
        <f t="shared" si="92"/>
        <v>50004.60986648441</v>
      </c>
    </row>
    <row r="961" spans="1:9" x14ac:dyDescent="0.25">
      <c r="A961">
        <v>957</v>
      </c>
      <c r="B961">
        <f t="shared" si="87"/>
        <v>957</v>
      </c>
      <c r="C961" s="5">
        <f t="shared" si="90"/>
        <v>50004.60986648441</v>
      </c>
      <c r="D961" s="5">
        <f t="shared" si="89"/>
        <v>1000</v>
      </c>
      <c r="E961" s="4">
        <f t="shared" si="88"/>
        <v>49004.60986648441</v>
      </c>
      <c r="F961" s="5">
        <f>IF(C961=0,0,IF(I960+G961&lt;=Summary!$C$20,'Loan Sch - With Offset'!I960+G961,Summary!$C$20))</f>
        <v>628.21560806781815</v>
      </c>
      <c r="G961" s="4">
        <f>IF(E961&lt;=0,0,E961*Summary!$B$7/Summary!$B$10)</f>
        <v>37.601614109090924</v>
      </c>
      <c r="H961" s="5">
        <f t="shared" si="91"/>
        <v>590.61399395872718</v>
      </c>
      <c r="I961" s="5">
        <f t="shared" si="92"/>
        <v>49413.99587252568</v>
      </c>
    </row>
    <row r="962" spans="1:9" x14ac:dyDescent="0.25">
      <c r="A962">
        <v>958</v>
      </c>
      <c r="B962">
        <f t="shared" si="87"/>
        <v>958</v>
      </c>
      <c r="C962" s="5">
        <f t="shared" si="90"/>
        <v>49413.99587252568</v>
      </c>
      <c r="D962" s="5">
        <f t="shared" si="89"/>
        <v>1000</v>
      </c>
      <c r="E962" s="4">
        <f t="shared" si="88"/>
        <v>48413.99587252568</v>
      </c>
      <c r="F962" s="5">
        <f>IF(C962=0,0,IF(I961+G962&lt;=Summary!$C$20,'Loan Sch - With Offset'!I961+G962,Summary!$C$20))</f>
        <v>628.21560806781815</v>
      </c>
      <c r="G962" s="4">
        <f>IF(E962&lt;=0,0,E962*Summary!$B$7/Summary!$B$10)</f>
        <v>37.148431448341817</v>
      </c>
      <c r="H962" s="5">
        <f t="shared" si="91"/>
        <v>591.0671766194763</v>
      </c>
      <c r="I962" s="5">
        <f t="shared" si="92"/>
        <v>48822.928695906201</v>
      </c>
    </row>
    <row r="963" spans="1:9" x14ac:dyDescent="0.25">
      <c r="A963">
        <v>959</v>
      </c>
      <c r="B963">
        <f t="shared" si="87"/>
        <v>959</v>
      </c>
      <c r="C963" s="5">
        <f t="shared" si="90"/>
        <v>48822.928695906201</v>
      </c>
      <c r="D963" s="5">
        <f t="shared" si="89"/>
        <v>1000</v>
      </c>
      <c r="E963" s="4">
        <f t="shared" si="88"/>
        <v>47822.928695906201</v>
      </c>
      <c r="F963" s="5">
        <f>IF(C963=0,0,IF(I962+G963&lt;=Summary!$C$20,'Loan Sch - With Offset'!I962+G963,Summary!$C$20))</f>
        <v>628.21560806781815</v>
      </c>
      <c r="G963" s="4">
        <f>IF(E963&lt;=0,0,E963*Summary!$B$7/Summary!$B$10)</f>
        <v>36.694901057051098</v>
      </c>
      <c r="H963" s="5">
        <f t="shared" si="91"/>
        <v>591.52070701076707</v>
      </c>
      <c r="I963" s="5">
        <f t="shared" si="92"/>
        <v>48231.407988895437</v>
      </c>
    </row>
    <row r="964" spans="1:9" x14ac:dyDescent="0.25">
      <c r="A964">
        <v>960</v>
      </c>
      <c r="B964">
        <f t="shared" si="87"/>
        <v>960</v>
      </c>
      <c r="C964" s="5">
        <f t="shared" si="90"/>
        <v>48231.407988895437</v>
      </c>
      <c r="D964" s="5">
        <f t="shared" si="89"/>
        <v>1000</v>
      </c>
      <c r="E964" s="4">
        <f t="shared" si="88"/>
        <v>47231.407988895437</v>
      </c>
      <c r="F964" s="5">
        <f>IF(C964=0,0,IF(I963+G964&lt;=Summary!$C$20,'Loan Sch - With Offset'!I963+G964,Summary!$C$20))</f>
        <v>628.21560806781815</v>
      </c>
      <c r="G964" s="4">
        <f>IF(E964&lt;=0,0,E964*Summary!$B$7/Summary!$B$10)</f>
        <v>36.241022668402458</v>
      </c>
      <c r="H964" s="5">
        <f t="shared" si="91"/>
        <v>591.97458539941567</v>
      </c>
      <c r="I964" s="5">
        <f t="shared" si="92"/>
        <v>47639.433403496019</v>
      </c>
    </row>
    <row r="965" spans="1:9" x14ac:dyDescent="0.25">
      <c r="A965">
        <v>961</v>
      </c>
      <c r="B965">
        <f t="shared" si="87"/>
        <v>961</v>
      </c>
      <c r="C965" s="5">
        <f t="shared" si="90"/>
        <v>47639.433403496019</v>
      </c>
      <c r="D965" s="5">
        <f t="shared" si="89"/>
        <v>1000</v>
      </c>
      <c r="E965" s="4">
        <f t="shared" si="88"/>
        <v>46639.433403496019</v>
      </c>
      <c r="F965" s="5">
        <f>IF(C965=0,0,IF(I964+G965&lt;=Summary!$C$20,'Loan Sch - With Offset'!I964+G965,Summary!$C$20))</f>
        <v>628.21560806781815</v>
      </c>
      <c r="G965" s="4">
        <f>IF(E965&lt;=0,0,E965*Summary!$B$7/Summary!$B$10)</f>
        <v>35.786796015374826</v>
      </c>
      <c r="H965" s="5">
        <f t="shared" si="91"/>
        <v>592.42881205244328</v>
      </c>
      <c r="I965" s="5">
        <f t="shared" si="92"/>
        <v>47047.004591443576</v>
      </c>
    </row>
    <row r="966" spans="1:9" x14ac:dyDescent="0.25">
      <c r="A966">
        <v>962</v>
      </c>
      <c r="B966">
        <f t="shared" ref="B966:B1029" si="93">IF(C966=0,0,A966)</f>
        <v>962</v>
      </c>
      <c r="C966" s="5">
        <f t="shared" si="90"/>
        <v>47047.004591443576</v>
      </c>
      <c r="D966" s="5">
        <f t="shared" si="89"/>
        <v>1000</v>
      </c>
      <c r="E966" s="4">
        <f t="shared" ref="E966:E1029" si="94">C966-D966</f>
        <v>46047.004591443576</v>
      </c>
      <c r="F966" s="5">
        <f>IF(C966=0,0,IF(I965+G966&lt;=Summary!$C$20,'Loan Sch - With Offset'!I965+G966,Summary!$C$20))</f>
        <v>628.21560806781815</v>
      </c>
      <c r="G966" s="4">
        <f>IF(E966&lt;=0,0,E966*Summary!$B$7/Summary!$B$10)</f>
        <v>35.33222083074228</v>
      </c>
      <c r="H966" s="5">
        <f t="shared" si="91"/>
        <v>592.88338723707591</v>
      </c>
      <c r="I966" s="5">
        <f t="shared" si="92"/>
        <v>46454.121204206502</v>
      </c>
    </row>
    <row r="967" spans="1:9" x14ac:dyDescent="0.25">
      <c r="A967">
        <v>963</v>
      </c>
      <c r="B967">
        <f t="shared" si="93"/>
        <v>963</v>
      </c>
      <c r="C967" s="5">
        <f t="shared" si="90"/>
        <v>46454.121204206502</v>
      </c>
      <c r="D967" s="5">
        <f t="shared" ref="D967:D1030" si="95">IF(C967=0,0,D966)</f>
        <v>1000</v>
      </c>
      <c r="E967" s="4">
        <f t="shared" si="94"/>
        <v>45454.121204206502</v>
      </c>
      <c r="F967" s="5">
        <f>IF(C967=0,0,IF(I966+G967&lt;=Summary!$C$20,'Loan Sch - With Offset'!I966+G967,Summary!$C$20))</f>
        <v>628.21560806781815</v>
      </c>
      <c r="G967" s="4">
        <f>IF(E967&lt;=0,0,E967*Summary!$B$7/Summary!$B$10)</f>
        <v>34.877296847073836</v>
      </c>
      <c r="H967" s="5">
        <f t="shared" si="91"/>
        <v>593.33831122074434</v>
      </c>
      <c r="I967" s="5">
        <f t="shared" si="92"/>
        <v>45860.782892985757</v>
      </c>
    </row>
    <row r="968" spans="1:9" x14ac:dyDescent="0.25">
      <c r="A968">
        <v>964</v>
      </c>
      <c r="B968">
        <f t="shared" si="93"/>
        <v>964</v>
      </c>
      <c r="C968" s="5">
        <f t="shared" ref="C968:C1031" si="96">I967</f>
        <v>45860.782892985757</v>
      </c>
      <c r="D968" s="5">
        <f t="shared" si="95"/>
        <v>1000</v>
      </c>
      <c r="E968" s="4">
        <f t="shared" si="94"/>
        <v>44860.782892985757</v>
      </c>
      <c r="F968" s="5">
        <f>IF(C968=0,0,IF(I967+G968&lt;=Summary!$C$20,'Loan Sch - With Offset'!I967+G968,Summary!$C$20))</f>
        <v>628.21560806781815</v>
      </c>
      <c r="G968" s="4">
        <f>IF(E968&lt;=0,0,E968*Summary!$B$7/Summary!$B$10)</f>
        <v>34.422023796733299</v>
      </c>
      <c r="H968" s="5">
        <f t="shared" ref="H968:H1031" si="97">F968-G968</f>
        <v>593.79358427108491</v>
      </c>
      <c r="I968" s="5">
        <f t="shared" ref="I968:I1031" si="98">IF(ROUND(C968-H968,0)=0,0,C968-H968)</f>
        <v>45266.98930871467</v>
      </c>
    </row>
    <row r="969" spans="1:9" x14ac:dyDescent="0.25">
      <c r="A969">
        <v>965</v>
      </c>
      <c r="B969">
        <f t="shared" si="93"/>
        <v>965</v>
      </c>
      <c r="C969" s="5">
        <f t="shared" si="96"/>
        <v>45266.98930871467</v>
      </c>
      <c r="D969" s="5">
        <f t="shared" si="95"/>
        <v>1000</v>
      </c>
      <c r="E969" s="4">
        <f t="shared" si="94"/>
        <v>44266.98930871467</v>
      </c>
      <c r="F969" s="5">
        <f>IF(C969=0,0,IF(I968+G969&lt;=Summary!$C$20,'Loan Sch - With Offset'!I968+G969,Summary!$C$20))</f>
        <v>628.21560806781815</v>
      </c>
      <c r="G969" s="4">
        <f>IF(E969&lt;=0,0,E969*Summary!$B$7/Summary!$B$10)</f>
        <v>33.96640141187914</v>
      </c>
      <c r="H969" s="5">
        <f t="shared" si="97"/>
        <v>594.24920665593902</v>
      </c>
      <c r="I969" s="5">
        <f t="shared" si="98"/>
        <v>44672.740102058728</v>
      </c>
    </row>
    <row r="970" spans="1:9" x14ac:dyDescent="0.25">
      <c r="A970">
        <v>966</v>
      </c>
      <c r="B970">
        <f t="shared" si="93"/>
        <v>966</v>
      </c>
      <c r="C970" s="5">
        <f t="shared" si="96"/>
        <v>44672.740102058728</v>
      </c>
      <c r="D970" s="5">
        <f t="shared" si="95"/>
        <v>1000</v>
      </c>
      <c r="E970" s="4">
        <f t="shared" si="94"/>
        <v>43672.740102058728</v>
      </c>
      <c r="F970" s="5">
        <f>IF(C970=0,0,IF(I969+G970&lt;=Summary!$C$20,'Loan Sch - With Offset'!I969+G970,Summary!$C$20))</f>
        <v>628.21560806781815</v>
      </c>
      <c r="G970" s="4">
        <f>IF(E970&lt;=0,0,E970*Summary!$B$7/Summary!$B$10)</f>
        <v>33.510429424464292</v>
      </c>
      <c r="H970" s="5">
        <f t="shared" si="97"/>
        <v>594.70517864335386</v>
      </c>
      <c r="I970" s="5">
        <f t="shared" si="98"/>
        <v>44078.034923415376</v>
      </c>
    </row>
    <row r="971" spans="1:9" x14ac:dyDescent="0.25">
      <c r="A971">
        <v>967</v>
      </c>
      <c r="B971">
        <f t="shared" si="93"/>
        <v>967</v>
      </c>
      <c r="C971" s="5">
        <f t="shared" si="96"/>
        <v>44078.034923415376</v>
      </c>
      <c r="D971" s="5">
        <f t="shared" si="95"/>
        <v>1000</v>
      </c>
      <c r="E971" s="4">
        <f t="shared" si="94"/>
        <v>43078.034923415376</v>
      </c>
      <c r="F971" s="5">
        <f>IF(C971=0,0,IF(I970+G971&lt;=Summary!$C$20,'Loan Sch - With Offset'!I970+G971,Summary!$C$20))</f>
        <v>628.21560806781815</v>
      </c>
      <c r="G971" s="4">
        <f>IF(E971&lt;=0,0,E971*Summary!$B$7/Summary!$B$10)</f>
        <v>33.054107566236027</v>
      </c>
      <c r="H971" s="5">
        <f t="shared" si="97"/>
        <v>595.16150050158217</v>
      </c>
      <c r="I971" s="5">
        <f t="shared" si="98"/>
        <v>43482.873422913792</v>
      </c>
    </row>
    <row r="972" spans="1:9" x14ac:dyDescent="0.25">
      <c r="A972">
        <v>968</v>
      </c>
      <c r="B972">
        <f t="shared" si="93"/>
        <v>968</v>
      </c>
      <c r="C972" s="5">
        <f t="shared" si="96"/>
        <v>43482.873422913792</v>
      </c>
      <c r="D972" s="5">
        <f t="shared" si="95"/>
        <v>1000</v>
      </c>
      <c r="E972" s="4">
        <f t="shared" si="94"/>
        <v>42482.873422913792</v>
      </c>
      <c r="F972" s="5">
        <f>IF(C972=0,0,IF(I971+G972&lt;=Summary!$C$20,'Loan Sch - With Offset'!I971+G972,Summary!$C$20))</f>
        <v>628.21560806781815</v>
      </c>
      <c r="G972" s="4">
        <f>IF(E972&lt;=0,0,E972*Summary!$B$7/Summary!$B$10)</f>
        <v>32.597435568735776</v>
      </c>
      <c r="H972" s="5">
        <f t="shared" si="97"/>
        <v>595.61817249908233</v>
      </c>
      <c r="I972" s="5">
        <f t="shared" si="98"/>
        <v>42887.25525041471</v>
      </c>
    </row>
    <row r="973" spans="1:9" x14ac:dyDescent="0.25">
      <c r="A973">
        <v>969</v>
      </c>
      <c r="B973">
        <f t="shared" si="93"/>
        <v>969</v>
      </c>
      <c r="C973" s="5">
        <f t="shared" si="96"/>
        <v>42887.25525041471</v>
      </c>
      <c r="D973" s="5">
        <f t="shared" si="95"/>
        <v>1000</v>
      </c>
      <c r="E973" s="4">
        <f t="shared" si="94"/>
        <v>41887.25525041471</v>
      </c>
      <c r="F973" s="5">
        <f>IF(C973=0,0,IF(I972+G973&lt;=Summary!$C$20,'Loan Sch - With Offset'!I972+G973,Summary!$C$20))</f>
        <v>628.21560806781815</v>
      </c>
      <c r="G973" s="4">
        <f>IF(E973&lt;=0,0,E973*Summary!$B$7/Summary!$B$10)</f>
        <v>32.14041316329898</v>
      </c>
      <c r="H973" s="5">
        <f t="shared" si="97"/>
        <v>596.07519490451921</v>
      </c>
      <c r="I973" s="5">
        <f t="shared" si="98"/>
        <v>42291.180055510187</v>
      </c>
    </row>
    <row r="974" spans="1:9" x14ac:dyDescent="0.25">
      <c r="A974">
        <v>970</v>
      </c>
      <c r="B974">
        <f t="shared" si="93"/>
        <v>970</v>
      </c>
      <c r="C974" s="5">
        <f t="shared" si="96"/>
        <v>42291.180055510187</v>
      </c>
      <c r="D974" s="5">
        <f t="shared" si="95"/>
        <v>1000</v>
      </c>
      <c r="E974" s="4">
        <f t="shared" si="94"/>
        <v>41291.180055510187</v>
      </c>
      <c r="F974" s="5">
        <f>IF(C974=0,0,IF(I973+G974&lt;=Summary!$C$20,'Loan Sch - With Offset'!I973+G974,Summary!$C$20))</f>
        <v>628.21560806781815</v>
      </c>
      <c r="G974" s="4">
        <f>IF(E974&lt;=0,0,E974*Summary!$B$7/Summary!$B$10)</f>
        <v>31.68304008105493</v>
      </c>
      <c r="H974" s="5">
        <f t="shared" si="97"/>
        <v>596.53256798676318</v>
      </c>
      <c r="I974" s="5">
        <f t="shared" si="98"/>
        <v>41694.647487523427</v>
      </c>
    </row>
    <row r="975" spans="1:9" x14ac:dyDescent="0.25">
      <c r="A975">
        <v>971</v>
      </c>
      <c r="B975">
        <f t="shared" si="93"/>
        <v>971</v>
      </c>
      <c r="C975" s="5">
        <f t="shared" si="96"/>
        <v>41694.647487523427</v>
      </c>
      <c r="D975" s="5">
        <f t="shared" si="95"/>
        <v>1000</v>
      </c>
      <c r="E975" s="4">
        <f t="shared" si="94"/>
        <v>40694.647487523427</v>
      </c>
      <c r="F975" s="5">
        <f>IF(C975=0,0,IF(I974+G975&lt;=Summary!$C$20,'Loan Sch - With Offset'!I974+G975,Summary!$C$20))</f>
        <v>628.21560806781815</v>
      </c>
      <c r="G975" s="4">
        <f>IF(E975&lt;=0,0,E975*Summary!$B$7/Summary!$B$10)</f>
        <v>31.225316052926626</v>
      </c>
      <c r="H975" s="5">
        <f t="shared" si="97"/>
        <v>596.99029201489157</v>
      </c>
      <c r="I975" s="5">
        <f t="shared" si="98"/>
        <v>41097.657195508538</v>
      </c>
    </row>
    <row r="976" spans="1:9" x14ac:dyDescent="0.25">
      <c r="A976">
        <v>972</v>
      </c>
      <c r="B976">
        <f t="shared" si="93"/>
        <v>972</v>
      </c>
      <c r="C976" s="5">
        <f t="shared" si="96"/>
        <v>41097.657195508538</v>
      </c>
      <c r="D976" s="5">
        <f t="shared" si="95"/>
        <v>1000</v>
      </c>
      <c r="E976" s="4">
        <f t="shared" si="94"/>
        <v>40097.657195508538</v>
      </c>
      <c r="F976" s="5">
        <f>IF(C976=0,0,IF(I975+G976&lt;=Summary!$C$20,'Loan Sch - With Offset'!I975+G976,Summary!$C$20))</f>
        <v>628.21560806781815</v>
      </c>
      <c r="G976" s="4">
        <f>IF(E976&lt;=0,0,E976*Summary!$B$7/Summary!$B$10)</f>
        <v>30.767240809630589</v>
      </c>
      <c r="H976" s="5">
        <f t="shared" si="97"/>
        <v>597.44836725818755</v>
      </c>
      <c r="I976" s="5">
        <f t="shared" si="98"/>
        <v>40500.208828250354</v>
      </c>
    </row>
    <row r="977" spans="1:9" x14ac:dyDescent="0.25">
      <c r="A977">
        <v>973</v>
      </c>
      <c r="B977">
        <f t="shared" si="93"/>
        <v>973</v>
      </c>
      <c r="C977" s="5">
        <f t="shared" si="96"/>
        <v>40500.208828250354</v>
      </c>
      <c r="D977" s="5">
        <f t="shared" si="95"/>
        <v>1000</v>
      </c>
      <c r="E977" s="4">
        <f t="shared" si="94"/>
        <v>39500.208828250354</v>
      </c>
      <c r="F977" s="5">
        <f>IF(C977=0,0,IF(I976+G977&lt;=Summary!$C$20,'Loan Sch - With Offset'!I976+G977,Summary!$C$20))</f>
        <v>628.21560806781815</v>
      </c>
      <c r="G977" s="4">
        <f>IF(E977&lt;=0,0,E977*Summary!$B$7/Summary!$B$10)</f>
        <v>30.308814081676715</v>
      </c>
      <c r="H977" s="5">
        <f t="shared" si="97"/>
        <v>597.90679398614145</v>
      </c>
      <c r="I977" s="5">
        <f t="shared" si="98"/>
        <v>39902.302034264212</v>
      </c>
    </row>
    <row r="978" spans="1:9" x14ac:dyDescent="0.25">
      <c r="A978">
        <v>974</v>
      </c>
      <c r="B978">
        <f t="shared" si="93"/>
        <v>974</v>
      </c>
      <c r="C978" s="5">
        <f t="shared" si="96"/>
        <v>39902.302034264212</v>
      </c>
      <c r="D978" s="5">
        <f t="shared" si="95"/>
        <v>1000</v>
      </c>
      <c r="E978" s="4">
        <f t="shared" si="94"/>
        <v>38902.302034264212</v>
      </c>
      <c r="F978" s="5">
        <f>IF(C978=0,0,IF(I977+G978&lt;=Summary!$C$20,'Loan Sch - With Offset'!I977+G978,Summary!$C$20))</f>
        <v>628.21560806781815</v>
      </c>
      <c r="G978" s="4">
        <f>IF(E978&lt;=0,0,E978*Summary!$B$7/Summary!$B$10)</f>
        <v>29.850035599368116</v>
      </c>
      <c r="H978" s="5">
        <f t="shared" si="97"/>
        <v>598.36557246845007</v>
      </c>
      <c r="I978" s="5">
        <f t="shared" si="98"/>
        <v>39303.936461795762</v>
      </c>
    </row>
    <row r="979" spans="1:9" x14ac:dyDescent="0.25">
      <c r="A979">
        <v>975</v>
      </c>
      <c r="B979">
        <f t="shared" si="93"/>
        <v>975</v>
      </c>
      <c r="C979" s="5">
        <f t="shared" si="96"/>
        <v>39303.936461795762</v>
      </c>
      <c r="D979" s="5">
        <f t="shared" si="95"/>
        <v>1000</v>
      </c>
      <c r="E979" s="4">
        <f t="shared" si="94"/>
        <v>38303.936461795762</v>
      </c>
      <c r="F979" s="5">
        <f>IF(C979=0,0,IF(I978+G979&lt;=Summary!$C$20,'Loan Sch - With Offset'!I978+G979,Summary!$C$20))</f>
        <v>628.21560806781815</v>
      </c>
      <c r="G979" s="4">
        <f>IF(E979&lt;=0,0,E979*Summary!$B$7/Summary!$B$10)</f>
        <v>29.390905092800974</v>
      </c>
      <c r="H979" s="5">
        <f t="shared" si="97"/>
        <v>598.8247029750172</v>
      </c>
      <c r="I979" s="5">
        <f t="shared" si="98"/>
        <v>38705.111758820742</v>
      </c>
    </row>
    <row r="980" spans="1:9" x14ac:dyDescent="0.25">
      <c r="A980">
        <v>976</v>
      </c>
      <c r="B980">
        <f t="shared" si="93"/>
        <v>976</v>
      </c>
      <c r="C980" s="5">
        <f t="shared" si="96"/>
        <v>38705.111758820742</v>
      </c>
      <c r="D980" s="5">
        <f t="shared" si="95"/>
        <v>1000</v>
      </c>
      <c r="E980" s="4">
        <f t="shared" si="94"/>
        <v>37705.111758820742</v>
      </c>
      <c r="F980" s="5">
        <f>IF(C980=0,0,IF(I979+G980&lt;=Summary!$C$20,'Loan Sch - With Offset'!I979+G980,Summary!$C$20))</f>
        <v>628.21560806781815</v>
      </c>
      <c r="G980" s="4">
        <f>IF(E980&lt;=0,0,E980*Summary!$B$7/Summary!$B$10)</f>
        <v>28.931422291864376</v>
      </c>
      <c r="H980" s="5">
        <f t="shared" si="97"/>
        <v>599.2841857759538</v>
      </c>
      <c r="I980" s="5">
        <f t="shared" si="98"/>
        <v>38105.827573044786</v>
      </c>
    </row>
    <row r="981" spans="1:9" x14ac:dyDescent="0.25">
      <c r="A981">
        <v>977</v>
      </c>
      <c r="B981">
        <f t="shared" si="93"/>
        <v>977</v>
      </c>
      <c r="C981" s="5">
        <f t="shared" si="96"/>
        <v>38105.827573044786</v>
      </c>
      <c r="D981" s="5">
        <f t="shared" si="95"/>
        <v>1000</v>
      </c>
      <c r="E981" s="4">
        <f t="shared" si="94"/>
        <v>37105.827573044786</v>
      </c>
      <c r="F981" s="5">
        <f>IF(C981=0,0,IF(I980+G981&lt;=Summary!$C$20,'Loan Sch - With Offset'!I980+G981,Summary!$C$20))</f>
        <v>628.21560806781815</v>
      </c>
      <c r="G981" s="4">
        <f>IF(E981&lt;=0,0,E981*Summary!$B$7/Summary!$B$10)</f>
        <v>28.471586926240132</v>
      </c>
      <c r="H981" s="5">
        <f t="shared" si="97"/>
        <v>599.74402114157806</v>
      </c>
      <c r="I981" s="5">
        <f t="shared" si="98"/>
        <v>37506.083551903204</v>
      </c>
    </row>
    <row r="982" spans="1:9" x14ac:dyDescent="0.25">
      <c r="A982">
        <v>978</v>
      </c>
      <c r="B982">
        <f t="shared" si="93"/>
        <v>978</v>
      </c>
      <c r="C982" s="5">
        <f t="shared" si="96"/>
        <v>37506.083551903204</v>
      </c>
      <c r="D982" s="5">
        <f t="shared" si="95"/>
        <v>1000</v>
      </c>
      <c r="E982" s="4">
        <f t="shared" si="94"/>
        <v>36506.083551903204</v>
      </c>
      <c r="F982" s="5">
        <f>IF(C982=0,0,IF(I981+G982&lt;=Summary!$C$20,'Loan Sch - With Offset'!I981+G982,Summary!$C$20))</f>
        <v>628.21560806781815</v>
      </c>
      <c r="G982" s="4">
        <f>IF(E982&lt;=0,0,E982*Summary!$B$7/Summary!$B$10)</f>
        <v>28.01139872540265</v>
      </c>
      <c r="H982" s="5">
        <f t="shared" si="97"/>
        <v>600.20420934241554</v>
      </c>
      <c r="I982" s="5">
        <f t="shared" si="98"/>
        <v>36905.879342560787</v>
      </c>
    </row>
    <row r="983" spans="1:9" x14ac:dyDescent="0.25">
      <c r="A983">
        <v>979</v>
      </c>
      <c r="B983">
        <f t="shared" si="93"/>
        <v>979</v>
      </c>
      <c r="C983" s="5">
        <f t="shared" si="96"/>
        <v>36905.879342560787</v>
      </c>
      <c r="D983" s="5">
        <f t="shared" si="95"/>
        <v>1000</v>
      </c>
      <c r="E983" s="4">
        <f t="shared" si="94"/>
        <v>35905.879342560787</v>
      </c>
      <c r="F983" s="5">
        <f>IF(C983=0,0,IF(I982+G983&lt;=Summary!$C$20,'Loan Sch - With Offset'!I982+G983,Summary!$C$20))</f>
        <v>628.21560806781815</v>
      </c>
      <c r="G983" s="4">
        <f>IF(E983&lt;=0,0,E983*Summary!$B$7/Summary!$B$10)</f>
        <v>27.550857418618758</v>
      </c>
      <c r="H983" s="5">
        <f t="shared" si="97"/>
        <v>600.66475064919939</v>
      </c>
      <c r="I983" s="5">
        <f t="shared" si="98"/>
        <v>36305.214591911586</v>
      </c>
    </row>
    <row r="984" spans="1:9" x14ac:dyDescent="0.25">
      <c r="A984">
        <v>980</v>
      </c>
      <c r="B984">
        <f t="shared" si="93"/>
        <v>980</v>
      </c>
      <c r="C984" s="5">
        <f t="shared" si="96"/>
        <v>36305.214591911586</v>
      </c>
      <c r="D984" s="5">
        <f t="shared" si="95"/>
        <v>1000</v>
      </c>
      <c r="E984" s="4">
        <f t="shared" si="94"/>
        <v>35305.214591911586</v>
      </c>
      <c r="F984" s="5">
        <f>IF(C984=0,0,IF(I983+G984&lt;=Summary!$C$20,'Loan Sch - With Offset'!I983+G984,Summary!$C$20))</f>
        <v>628.21560806781815</v>
      </c>
      <c r="G984" s="4">
        <f>IF(E984&lt;=0,0,E984*Summary!$B$7/Summary!$B$10)</f>
        <v>27.089962734947544</v>
      </c>
      <c r="H984" s="5">
        <f t="shared" si="97"/>
        <v>601.12564533287059</v>
      </c>
      <c r="I984" s="5">
        <f t="shared" si="98"/>
        <v>35704.088946578719</v>
      </c>
    </row>
    <row r="985" spans="1:9" x14ac:dyDescent="0.25">
      <c r="A985">
        <v>981</v>
      </c>
      <c r="B985">
        <f t="shared" si="93"/>
        <v>981</v>
      </c>
      <c r="C985" s="5">
        <f t="shared" si="96"/>
        <v>35704.088946578719</v>
      </c>
      <c r="D985" s="5">
        <f t="shared" si="95"/>
        <v>1000</v>
      </c>
      <c r="E985" s="4">
        <f t="shared" si="94"/>
        <v>34704.088946578719</v>
      </c>
      <c r="F985" s="5">
        <f>IF(C985=0,0,IF(I984+G985&lt;=Summary!$C$20,'Loan Sch - With Offset'!I984+G985,Summary!$C$20))</f>
        <v>628.21560806781815</v>
      </c>
      <c r="G985" s="4">
        <f>IF(E985&lt;=0,0,E985*Summary!$B$7/Summary!$B$10)</f>
        <v>26.628714403240206</v>
      </c>
      <c r="H985" s="5">
        <f t="shared" si="97"/>
        <v>601.58689366457793</v>
      </c>
      <c r="I985" s="5">
        <f t="shared" si="98"/>
        <v>35102.50205291414</v>
      </c>
    </row>
    <row r="986" spans="1:9" x14ac:dyDescent="0.25">
      <c r="A986">
        <v>982</v>
      </c>
      <c r="B986">
        <f t="shared" si="93"/>
        <v>982</v>
      </c>
      <c r="C986" s="5">
        <f t="shared" si="96"/>
        <v>35102.50205291414</v>
      </c>
      <c r="D986" s="5">
        <f t="shared" si="95"/>
        <v>1000</v>
      </c>
      <c r="E986" s="4">
        <f t="shared" si="94"/>
        <v>34102.50205291414</v>
      </c>
      <c r="F986" s="5">
        <f>IF(C986=0,0,IF(I985+G986&lt;=Summary!$C$20,'Loan Sch - With Offset'!I985+G986,Summary!$C$20))</f>
        <v>628.21560806781815</v>
      </c>
      <c r="G986" s="4">
        <f>IF(E986&lt;=0,0,E986*Summary!$B$7/Summary!$B$10)</f>
        <v>26.167112152139886</v>
      </c>
      <c r="H986" s="5">
        <f t="shared" si="97"/>
        <v>602.04849591567825</v>
      </c>
      <c r="I986" s="5">
        <f t="shared" si="98"/>
        <v>34500.453556998466</v>
      </c>
    </row>
    <row r="987" spans="1:9" x14ac:dyDescent="0.25">
      <c r="A987">
        <v>983</v>
      </c>
      <c r="B987">
        <f t="shared" si="93"/>
        <v>983</v>
      </c>
      <c r="C987" s="5">
        <f t="shared" si="96"/>
        <v>34500.453556998466</v>
      </c>
      <c r="D987" s="5">
        <f t="shared" si="95"/>
        <v>1000</v>
      </c>
      <c r="E987" s="4">
        <f t="shared" si="94"/>
        <v>33500.453556998466</v>
      </c>
      <c r="F987" s="5">
        <f>IF(C987=0,0,IF(I986+G987&lt;=Summary!$C$20,'Loan Sch - With Offset'!I986+G987,Summary!$C$20))</f>
        <v>628.21560806781815</v>
      </c>
      <c r="G987" s="4">
        <f>IF(E987&lt;=0,0,E987*Summary!$B$7/Summary!$B$10)</f>
        <v>25.705155710081513</v>
      </c>
      <c r="H987" s="5">
        <f t="shared" si="97"/>
        <v>602.51045235773665</v>
      </c>
      <c r="I987" s="5">
        <f t="shared" si="98"/>
        <v>33897.943104640726</v>
      </c>
    </row>
    <row r="988" spans="1:9" x14ac:dyDescent="0.25">
      <c r="A988">
        <v>984</v>
      </c>
      <c r="B988">
        <f t="shared" si="93"/>
        <v>984</v>
      </c>
      <c r="C988" s="5">
        <f t="shared" si="96"/>
        <v>33897.943104640726</v>
      </c>
      <c r="D988" s="5">
        <f t="shared" si="95"/>
        <v>1000</v>
      </c>
      <c r="E988" s="4">
        <f t="shared" si="94"/>
        <v>32897.943104640726</v>
      </c>
      <c r="F988" s="5">
        <f>IF(C988=0,0,IF(I987+G988&lt;=Summary!$C$20,'Loan Sch - With Offset'!I987+G988,Summary!$C$20))</f>
        <v>628.21560806781815</v>
      </c>
      <c r="G988" s="4">
        <f>IF(E988&lt;=0,0,E988*Summary!$B$7/Summary!$B$10)</f>
        <v>25.242844805291632</v>
      </c>
      <c r="H988" s="5">
        <f t="shared" si="97"/>
        <v>602.97276326252654</v>
      </c>
      <c r="I988" s="5">
        <f t="shared" si="98"/>
        <v>33294.970341378197</v>
      </c>
    </row>
    <row r="989" spans="1:9" x14ac:dyDescent="0.25">
      <c r="A989">
        <v>985</v>
      </c>
      <c r="B989">
        <f t="shared" si="93"/>
        <v>985</v>
      </c>
      <c r="C989" s="5">
        <f t="shared" si="96"/>
        <v>33294.970341378197</v>
      </c>
      <c r="D989" s="5">
        <f t="shared" si="95"/>
        <v>1000</v>
      </c>
      <c r="E989" s="4">
        <f t="shared" si="94"/>
        <v>32294.970341378197</v>
      </c>
      <c r="F989" s="5">
        <f>IF(C989=0,0,IF(I988+G989&lt;=Summary!$C$20,'Loan Sch - With Offset'!I988+G989,Summary!$C$20))</f>
        <v>628.21560806781815</v>
      </c>
      <c r="G989" s="4">
        <f>IF(E989&lt;=0,0,E989*Summary!$B$7/Summary!$B$10)</f>
        <v>24.780179165788272</v>
      </c>
      <c r="H989" s="5">
        <f t="shared" si="97"/>
        <v>603.43542890202991</v>
      </c>
      <c r="I989" s="5">
        <f t="shared" si="98"/>
        <v>32691.534912476167</v>
      </c>
    </row>
    <row r="990" spans="1:9" x14ac:dyDescent="0.25">
      <c r="A990">
        <v>986</v>
      </c>
      <c r="B990">
        <f t="shared" si="93"/>
        <v>986</v>
      </c>
      <c r="C990" s="5">
        <f t="shared" si="96"/>
        <v>32691.534912476167</v>
      </c>
      <c r="D990" s="5">
        <f t="shared" si="95"/>
        <v>1000</v>
      </c>
      <c r="E990" s="4">
        <f t="shared" si="94"/>
        <v>31691.534912476167</v>
      </c>
      <c r="F990" s="5">
        <f>IF(C990=0,0,IF(I989+G990&lt;=Summary!$C$20,'Loan Sch - With Offset'!I989+G990,Summary!$C$20))</f>
        <v>628.21560806781815</v>
      </c>
      <c r="G990" s="4">
        <f>IF(E990&lt;=0,0,E990*Summary!$B$7/Summary!$B$10)</f>
        <v>24.317158519380751</v>
      </c>
      <c r="H990" s="5">
        <f t="shared" si="97"/>
        <v>603.89844954843738</v>
      </c>
      <c r="I990" s="5">
        <f t="shared" si="98"/>
        <v>32087.63646292773</v>
      </c>
    </row>
    <row r="991" spans="1:9" x14ac:dyDescent="0.25">
      <c r="A991">
        <v>987</v>
      </c>
      <c r="B991">
        <f t="shared" si="93"/>
        <v>987</v>
      </c>
      <c r="C991" s="5">
        <f t="shared" si="96"/>
        <v>32087.63646292773</v>
      </c>
      <c r="D991" s="5">
        <f t="shared" si="95"/>
        <v>1000</v>
      </c>
      <c r="E991" s="4">
        <f t="shared" si="94"/>
        <v>31087.63646292773</v>
      </c>
      <c r="F991" s="5">
        <f>IF(C991=0,0,IF(I990+G991&lt;=Summary!$C$20,'Loan Sch - With Offset'!I990+G991,Summary!$C$20))</f>
        <v>628.21560806781815</v>
      </c>
      <c r="G991" s="4">
        <f>IF(E991&lt;=0,0,E991*Summary!$B$7/Summary!$B$10)</f>
        <v>23.853782593669546</v>
      </c>
      <c r="H991" s="5">
        <f t="shared" si="97"/>
        <v>604.36182547414865</v>
      </c>
      <c r="I991" s="5">
        <f t="shared" si="98"/>
        <v>31483.274637453582</v>
      </c>
    </row>
    <row r="992" spans="1:9" x14ac:dyDescent="0.25">
      <c r="A992">
        <v>988</v>
      </c>
      <c r="B992">
        <f t="shared" si="93"/>
        <v>988</v>
      </c>
      <c r="C992" s="5">
        <f t="shared" si="96"/>
        <v>31483.274637453582</v>
      </c>
      <c r="D992" s="5">
        <f t="shared" si="95"/>
        <v>1000</v>
      </c>
      <c r="E992" s="4">
        <f t="shared" si="94"/>
        <v>30483.274637453582</v>
      </c>
      <c r="F992" s="5">
        <f>IF(C992=0,0,IF(I991+G992&lt;=Summary!$C$20,'Loan Sch - With Offset'!I991+G992,Summary!$C$20))</f>
        <v>628.21560806781815</v>
      </c>
      <c r="G992" s="4">
        <f>IF(E992&lt;=0,0,E992*Summary!$B$7/Summary!$B$10)</f>
        <v>23.390051116046113</v>
      </c>
      <c r="H992" s="5">
        <f t="shared" si="97"/>
        <v>604.825556951772</v>
      </c>
      <c r="I992" s="5">
        <f t="shared" si="98"/>
        <v>30878.44908050181</v>
      </c>
    </row>
    <row r="993" spans="1:9" x14ac:dyDescent="0.25">
      <c r="A993">
        <v>989</v>
      </c>
      <c r="B993">
        <f t="shared" si="93"/>
        <v>989</v>
      </c>
      <c r="C993" s="5">
        <f t="shared" si="96"/>
        <v>30878.44908050181</v>
      </c>
      <c r="D993" s="5">
        <f t="shared" si="95"/>
        <v>1000</v>
      </c>
      <c r="E993" s="4">
        <f t="shared" si="94"/>
        <v>29878.44908050181</v>
      </c>
      <c r="F993" s="5">
        <f>IF(C993=0,0,IF(I992+G993&lt;=Summary!$C$20,'Loan Sch - With Offset'!I992+G993,Summary!$C$20))</f>
        <v>628.21560806781815</v>
      </c>
      <c r="G993" s="4">
        <f>IF(E993&lt;=0,0,E993*Summary!$B$7/Summary!$B$10)</f>
        <v>22.925963813692736</v>
      </c>
      <c r="H993" s="5">
        <f t="shared" si="97"/>
        <v>605.28964425412539</v>
      </c>
      <c r="I993" s="5">
        <f t="shared" si="98"/>
        <v>30273.159436247686</v>
      </c>
    </row>
    <row r="994" spans="1:9" x14ac:dyDescent="0.25">
      <c r="A994">
        <v>990</v>
      </c>
      <c r="B994">
        <f t="shared" si="93"/>
        <v>990</v>
      </c>
      <c r="C994" s="5">
        <f t="shared" si="96"/>
        <v>30273.159436247686</v>
      </c>
      <c r="D994" s="5">
        <f t="shared" si="95"/>
        <v>1000</v>
      </c>
      <c r="E994" s="4">
        <f t="shared" si="94"/>
        <v>29273.159436247686</v>
      </c>
      <c r="F994" s="5">
        <f>IF(C994=0,0,IF(I993+G994&lt;=Summary!$C$20,'Loan Sch - With Offset'!I993+G994,Summary!$C$20))</f>
        <v>628.21560806781815</v>
      </c>
      <c r="G994" s="4">
        <f>IF(E994&lt;=0,0,E994*Summary!$B$7/Summary!$B$10)</f>
        <v>22.46152041358236</v>
      </c>
      <c r="H994" s="5">
        <f t="shared" si="97"/>
        <v>605.75408765423583</v>
      </c>
      <c r="I994" s="5">
        <f t="shared" si="98"/>
        <v>29667.405348593449</v>
      </c>
    </row>
    <row r="995" spans="1:9" x14ac:dyDescent="0.25">
      <c r="A995">
        <v>991</v>
      </c>
      <c r="B995">
        <f t="shared" si="93"/>
        <v>991</v>
      </c>
      <c r="C995" s="5">
        <f t="shared" si="96"/>
        <v>29667.405348593449</v>
      </c>
      <c r="D995" s="5">
        <f t="shared" si="95"/>
        <v>1000</v>
      </c>
      <c r="E995" s="4">
        <f t="shared" si="94"/>
        <v>28667.405348593449</v>
      </c>
      <c r="F995" s="5">
        <f>IF(C995=0,0,IF(I994+G995&lt;=Summary!$C$20,'Loan Sch - With Offset'!I994+G995,Summary!$C$20))</f>
        <v>628.21560806781815</v>
      </c>
      <c r="G995" s="4">
        <f>IF(E995&lt;=0,0,E995*Summary!$B$7/Summary!$B$10)</f>
        <v>21.996720642478433</v>
      </c>
      <c r="H995" s="5">
        <f t="shared" si="97"/>
        <v>606.21888742533974</v>
      </c>
      <c r="I995" s="5">
        <f t="shared" si="98"/>
        <v>29061.186461168109</v>
      </c>
    </row>
    <row r="996" spans="1:9" x14ac:dyDescent="0.25">
      <c r="A996">
        <v>992</v>
      </c>
      <c r="B996">
        <f t="shared" si="93"/>
        <v>992</v>
      </c>
      <c r="C996" s="5">
        <f t="shared" si="96"/>
        <v>29061.186461168109</v>
      </c>
      <c r="D996" s="5">
        <f t="shared" si="95"/>
        <v>1000</v>
      </c>
      <c r="E996" s="4">
        <f t="shared" si="94"/>
        <v>28061.186461168109</v>
      </c>
      <c r="F996" s="5">
        <f>IF(C996=0,0,IF(I995+G996&lt;=Summary!$C$20,'Loan Sch - With Offset'!I995+G996,Summary!$C$20))</f>
        <v>628.21560806781815</v>
      </c>
      <c r="G996" s="4">
        <f>IF(E996&lt;=0,0,E996*Summary!$B$7/Summary!$B$10)</f>
        <v>21.531564226934758</v>
      </c>
      <c r="H996" s="5">
        <f t="shared" si="97"/>
        <v>606.68404384088342</v>
      </c>
      <c r="I996" s="5">
        <f t="shared" si="98"/>
        <v>28454.502417327225</v>
      </c>
    </row>
    <row r="997" spans="1:9" x14ac:dyDescent="0.25">
      <c r="A997">
        <v>993</v>
      </c>
      <c r="B997">
        <f t="shared" si="93"/>
        <v>993</v>
      </c>
      <c r="C997" s="5">
        <f t="shared" si="96"/>
        <v>28454.502417327225</v>
      </c>
      <c r="D997" s="5">
        <f t="shared" si="95"/>
        <v>1000</v>
      </c>
      <c r="E997" s="4">
        <f t="shared" si="94"/>
        <v>27454.502417327225</v>
      </c>
      <c r="F997" s="5">
        <f>IF(C997=0,0,IF(I996+G997&lt;=Summary!$C$20,'Loan Sch - With Offset'!I996+G997,Summary!$C$20))</f>
        <v>628.21560806781815</v>
      </c>
      <c r="G997" s="4">
        <f>IF(E997&lt;=0,0,E997*Summary!$B$7/Summary!$B$10)</f>
        <v>21.066050893295312</v>
      </c>
      <c r="H997" s="5">
        <f t="shared" si="97"/>
        <v>607.1495571745229</v>
      </c>
      <c r="I997" s="5">
        <f t="shared" si="98"/>
        <v>27847.352860152703</v>
      </c>
    </row>
    <row r="998" spans="1:9" x14ac:dyDescent="0.25">
      <c r="A998">
        <v>994</v>
      </c>
      <c r="B998">
        <f t="shared" si="93"/>
        <v>994</v>
      </c>
      <c r="C998" s="5">
        <f t="shared" si="96"/>
        <v>27847.352860152703</v>
      </c>
      <c r="D998" s="5">
        <f t="shared" si="95"/>
        <v>1000</v>
      </c>
      <c r="E998" s="4">
        <f t="shared" si="94"/>
        <v>26847.352860152703</v>
      </c>
      <c r="F998" s="5">
        <f>IF(C998=0,0,IF(I997+G998&lt;=Summary!$C$20,'Loan Sch - With Offset'!I997+G998,Summary!$C$20))</f>
        <v>628.21560806781815</v>
      </c>
      <c r="G998" s="4">
        <f>IF(E998&lt;=0,0,E998*Summary!$B$7/Summary!$B$10)</f>
        <v>20.60018036769409</v>
      </c>
      <c r="H998" s="5">
        <f t="shared" si="97"/>
        <v>607.61542770012409</v>
      </c>
      <c r="I998" s="5">
        <f t="shared" si="98"/>
        <v>27239.737432452581</v>
      </c>
    </row>
    <row r="999" spans="1:9" x14ac:dyDescent="0.25">
      <c r="A999">
        <v>995</v>
      </c>
      <c r="B999">
        <f t="shared" si="93"/>
        <v>995</v>
      </c>
      <c r="C999" s="5">
        <f t="shared" si="96"/>
        <v>27239.737432452581</v>
      </c>
      <c r="D999" s="5">
        <f t="shared" si="95"/>
        <v>1000</v>
      </c>
      <c r="E999" s="4">
        <f t="shared" si="94"/>
        <v>26239.737432452581</v>
      </c>
      <c r="F999" s="5">
        <f>IF(C999=0,0,IF(I998+G999&lt;=Summary!$C$20,'Loan Sch - With Offset'!I998+G999,Summary!$C$20))</f>
        <v>628.21560806781815</v>
      </c>
      <c r="G999" s="4">
        <f>IF(E999&lt;=0,0,E999*Summary!$B$7/Summary!$B$10)</f>
        <v>20.13395237605496</v>
      </c>
      <c r="H999" s="5">
        <f t="shared" si="97"/>
        <v>608.08165569176322</v>
      </c>
      <c r="I999" s="5">
        <f t="shared" si="98"/>
        <v>26631.655776760817</v>
      </c>
    </row>
    <row r="1000" spans="1:9" x14ac:dyDescent="0.25">
      <c r="A1000">
        <v>996</v>
      </c>
      <c r="B1000">
        <f t="shared" si="93"/>
        <v>996</v>
      </c>
      <c r="C1000" s="5">
        <f t="shared" si="96"/>
        <v>26631.655776760817</v>
      </c>
      <c r="D1000" s="5">
        <f t="shared" si="95"/>
        <v>1000</v>
      </c>
      <c r="E1000" s="4">
        <f t="shared" si="94"/>
        <v>25631.655776760817</v>
      </c>
      <c r="F1000" s="5">
        <f>IF(C1000=0,0,IF(I999+G1000&lt;=Summary!$C$20,'Loan Sch - With Offset'!I999+G1000,Summary!$C$20))</f>
        <v>628.21560806781815</v>
      </c>
      <c r="G1000" s="4">
        <f>IF(E1000&lt;=0,0,E1000*Summary!$B$7/Summary!$B$10)</f>
        <v>19.667366644091473</v>
      </c>
      <c r="H1000" s="5">
        <f t="shared" si="97"/>
        <v>608.54824142372672</v>
      </c>
      <c r="I1000" s="5">
        <f t="shared" si="98"/>
        <v>26023.107535337091</v>
      </c>
    </row>
    <row r="1001" spans="1:9" x14ac:dyDescent="0.25">
      <c r="A1001">
        <v>997</v>
      </c>
      <c r="B1001">
        <f t="shared" si="93"/>
        <v>997</v>
      </c>
      <c r="C1001" s="5">
        <f t="shared" si="96"/>
        <v>26023.107535337091</v>
      </c>
      <c r="D1001" s="5">
        <f t="shared" si="95"/>
        <v>1000</v>
      </c>
      <c r="E1001" s="4">
        <f t="shared" si="94"/>
        <v>25023.107535337091</v>
      </c>
      <c r="F1001" s="5">
        <f>IF(C1001=0,0,IF(I1000+G1001&lt;=Summary!$C$20,'Loan Sch - With Offset'!I1000+G1001,Summary!$C$20))</f>
        <v>628.21560806781815</v>
      </c>
      <c r="G1001" s="4">
        <f>IF(E1001&lt;=0,0,E1001*Summary!$B$7/Summary!$B$10)</f>
        <v>19.20042289730673</v>
      </c>
      <c r="H1001" s="5">
        <f t="shared" si="97"/>
        <v>609.01518517051147</v>
      </c>
      <c r="I1001" s="5">
        <f t="shared" si="98"/>
        <v>25414.092350166578</v>
      </c>
    </row>
    <row r="1002" spans="1:9" x14ac:dyDescent="0.25">
      <c r="A1002">
        <v>998</v>
      </c>
      <c r="B1002">
        <f t="shared" si="93"/>
        <v>998</v>
      </c>
      <c r="C1002" s="5">
        <f t="shared" si="96"/>
        <v>25414.092350166578</v>
      </c>
      <c r="D1002" s="5">
        <f t="shared" si="95"/>
        <v>1000</v>
      </c>
      <c r="E1002" s="4">
        <f t="shared" si="94"/>
        <v>24414.092350166578</v>
      </c>
      <c r="F1002" s="5">
        <f>IF(C1002=0,0,IF(I1001+G1002&lt;=Summary!$C$20,'Loan Sch - With Offset'!I1001+G1002,Summary!$C$20))</f>
        <v>628.21560806781815</v>
      </c>
      <c r="G1002" s="4">
        <f>IF(E1002&lt;=0,0,E1002*Summary!$B$7/Summary!$B$10)</f>
        <v>18.7331208609932</v>
      </c>
      <c r="H1002" s="5">
        <f t="shared" si="97"/>
        <v>609.482487206825</v>
      </c>
      <c r="I1002" s="5">
        <f t="shared" si="98"/>
        <v>24804.609862959755</v>
      </c>
    </row>
    <row r="1003" spans="1:9" x14ac:dyDescent="0.25">
      <c r="A1003">
        <v>999</v>
      </c>
      <c r="B1003">
        <f t="shared" si="93"/>
        <v>999</v>
      </c>
      <c r="C1003" s="5">
        <f t="shared" si="96"/>
        <v>24804.609862959755</v>
      </c>
      <c r="D1003" s="5">
        <f t="shared" si="95"/>
        <v>1000</v>
      </c>
      <c r="E1003" s="4">
        <f t="shared" si="94"/>
        <v>23804.609862959755</v>
      </c>
      <c r="F1003" s="5">
        <f>IF(C1003=0,0,IF(I1002+G1003&lt;=Summary!$C$20,'Loan Sch - With Offset'!I1002+G1003,Summary!$C$20))</f>
        <v>628.21560806781815</v>
      </c>
      <c r="G1003" s="4">
        <f>IF(E1003&lt;=0,0,E1003*Summary!$B$7/Summary!$B$10)</f>
        <v>18.26546026023258</v>
      </c>
      <c r="H1003" s="5">
        <f t="shared" si="97"/>
        <v>609.95014780758561</v>
      </c>
      <c r="I1003" s="5">
        <f t="shared" si="98"/>
        <v>24194.659715152167</v>
      </c>
    </row>
    <row r="1004" spans="1:9" x14ac:dyDescent="0.25">
      <c r="A1004">
        <v>1000</v>
      </c>
      <c r="B1004">
        <f t="shared" si="93"/>
        <v>1000</v>
      </c>
      <c r="C1004" s="5">
        <f t="shared" si="96"/>
        <v>24194.659715152167</v>
      </c>
      <c r="D1004" s="5">
        <f t="shared" si="95"/>
        <v>1000</v>
      </c>
      <c r="E1004" s="4">
        <f t="shared" si="94"/>
        <v>23194.659715152167</v>
      </c>
      <c r="F1004" s="5">
        <f>IF(C1004=0,0,IF(I1003+G1004&lt;=Summary!$C$20,'Loan Sch - With Offset'!I1003+G1004,Summary!$C$20))</f>
        <v>628.21560806781815</v>
      </c>
      <c r="G1004" s="4">
        <f>IF(E1004&lt;=0,0,E1004*Summary!$B$7/Summary!$B$10)</f>
        <v>17.797440819895606</v>
      </c>
      <c r="H1004" s="5">
        <f t="shared" si="97"/>
        <v>610.4181672479225</v>
      </c>
      <c r="I1004" s="5">
        <f t="shared" si="98"/>
        <v>23584.241547904247</v>
      </c>
    </row>
    <row r="1005" spans="1:9" x14ac:dyDescent="0.25">
      <c r="A1005">
        <v>1001</v>
      </c>
      <c r="B1005">
        <f t="shared" si="93"/>
        <v>1001</v>
      </c>
      <c r="C1005" s="5">
        <f t="shared" si="96"/>
        <v>23584.241547904247</v>
      </c>
      <c r="D1005" s="5">
        <f t="shared" si="95"/>
        <v>1000</v>
      </c>
      <c r="E1005" s="4">
        <f t="shared" si="94"/>
        <v>22584.241547904247</v>
      </c>
      <c r="F1005" s="5">
        <f>IF(C1005=0,0,IF(I1004+G1005&lt;=Summary!$C$20,'Loan Sch - With Offset'!I1004+G1005,Summary!$C$20))</f>
        <v>628.21560806781815</v>
      </c>
      <c r="G1005" s="4">
        <f>IF(E1005&lt;=0,0,E1005*Summary!$B$7/Summary!$B$10)</f>
        <v>17.329062264641912</v>
      </c>
      <c r="H1005" s="5">
        <f t="shared" si="97"/>
        <v>610.8865458031762</v>
      </c>
      <c r="I1005" s="5">
        <f t="shared" si="98"/>
        <v>22973.355002101071</v>
      </c>
    </row>
    <row r="1006" spans="1:9" x14ac:dyDescent="0.25">
      <c r="A1006">
        <v>1002</v>
      </c>
      <c r="B1006">
        <f t="shared" si="93"/>
        <v>1002</v>
      </c>
      <c r="C1006" s="5">
        <f t="shared" si="96"/>
        <v>22973.355002101071</v>
      </c>
      <c r="D1006" s="5">
        <f t="shared" si="95"/>
        <v>1000</v>
      </c>
      <c r="E1006" s="4">
        <f t="shared" si="94"/>
        <v>21973.355002101071</v>
      </c>
      <c r="F1006" s="5">
        <f>IF(C1006=0,0,IF(I1005+G1006&lt;=Summary!$C$20,'Loan Sch - With Offset'!I1005+G1006,Summary!$C$20))</f>
        <v>628.21560806781815</v>
      </c>
      <c r="G1006" s="4">
        <f>IF(E1006&lt;=0,0,E1006*Summary!$B$7/Summary!$B$10)</f>
        <v>16.860324318919858</v>
      </c>
      <c r="H1006" s="5">
        <f t="shared" si="97"/>
        <v>611.35528374889827</v>
      </c>
      <c r="I1006" s="5">
        <f t="shared" si="98"/>
        <v>22361.999718352174</v>
      </c>
    </row>
    <row r="1007" spans="1:9" x14ac:dyDescent="0.25">
      <c r="A1007">
        <v>1003</v>
      </c>
      <c r="B1007">
        <f t="shared" si="93"/>
        <v>1003</v>
      </c>
      <c r="C1007" s="5">
        <f t="shared" si="96"/>
        <v>22361.999718352174</v>
      </c>
      <c r="D1007" s="5">
        <f t="shared" si="95"/>
        <v>1000</v>
      </c>
      <c r="E1007" s="4">
        <f t="shared" si="94"/>
        <v>21361.999718352174</v>
      </c>
      <c r="F1007" s="5">
        <f>IF(C1007=0,0,IF(I1006+G1007&lt;=Summary!$C$20,'Loan Sch - With Offset'!I1006+G1007,Summary!$C$20))</f>
        <v>628.21560806781815</v>
      </c>
      <c r="G1007" s="4">
        <f>IF(E1007&lt;=0,0,E1007*Summary!$B$7/Summary!$B$10)</f>
        <v>16.391226706966378</v>
      </c>
      <c r="H1007" s="5">
        <f t="shared" si="97"/>
        <v>611.82438136085182</v>
      </c>
      <c r="I1007" s="5">
        <f t="shared" si="98"/>
        <v>21750.17533699132</v>
      </c>
    </row>
    <row r="1008" spans="1:9" x14ac:dyDescent="0.25">
      <c r="A1008">
        <v>1004</v>
      </c>
      <c r="B1008">
        <f t="shared" si="93"/>
        <v>1004</v>
      </c>
      <c r="C1008" s="5">
        <f t="shared" si="96"/>
        <v>21750.17533699132</v>
      </c>
      <c r="D1008" s="5">
        <f t="shared" si="95"/>
        <v>1000</v>
      </c>
      <c r="E1008" s="4">
        <f t="shared" si="94"/>
        <v>20750.17533699132</v>
      </c>
      <c r="F1008" s="5">
        <f>IF(C1008=0,0,IF(I1007+G1008&lt;=Summary!$C$20,'Loan Sch - With Offset'!I1007+G1008,Summary!$C$20))</f>
        <v>628.21560806781815</v>
      </c>
      <c r="G1008" s="4">
        <f>IF(E1008&lt;=0,0,E1008*Summary!$B$7/Summary!$B$10)</f>
        <v>15.921769152806801</v>
      </c>
      <c r="H1008" s="5">
        <f t="shared" si="97"/>
        <v>612.29383891501141</v>
      </c>
      <c r="I1008" s="5">
        <f t="shared" si="98"/>
        <v>21137.881498076309</v>
      </c>
    </row>
    <row r="1009" spans="1:9" x14ac:dyDescent="0.25">
      <c r="A1009">
        <v>1005</v>
      </c>
      <c r="B1009">
        <f t="shared" si="93"/>
        <v>1005</v>
      </c>
      <c r="C1009" s="5">
        <f t="shared" si="96"/>
        <v>21137.881498076309</v>
      </c>
      <c r="D1009" s="5">
        <f t="shared" si="95"/>
        <v>1000</v>
      </c>
      <c r="E1009" s="4">
        <f t="shared" si="94"/>
        <v>20137.881498076309</v>
      </c>
      <c r="F1009" s="5">
        <f>IF(C1009=0,0,IF(I1008+G1009&lt;=Summary!$C$20,'Loan Sch - With Offset'!I1008+G1009,Summary!$C$20))</f>
        <v>628.21560806781815</v>
      </c>
      <c r="G1009" s="4">
        <f>IF(E1009&lt;=0,0,E1009*Summary!$B$7/Summary!$B$10)</f>
        <v>15.451951380254705</v>
      </c>
      <c r="H1009" s="5">
        <f t="shared" si="97"/>
        <v>612.76365668756341</v>
      </c>
      <c r="I1009" s="5">
        <f t="shared" si="98"/>
        <v>20525.117841388746</v>
      </c>
    </row>
    <row r="1010" spans="1:9" x14ac:dyDescent="0.25">
      <c r="A1010">
        <v>1006</v>
      </c>
      <c r="B1010">
        <f t="shared" si="93"/>
        <v>1006</v>
      </c>
      <c r="C1010" s="5">
        <f t="shared" si="96"/>
        <v>20525.117841388746</v>
      </c>
      <c r="D1010" s="5">
        <f t="shared" si="95"/>
        <v>1000</v>
      </c>
      <c r="E1010" s="4">
        <f t="shared" si="94"/>
        <v>19525.117841388746</v>
      </c>
      <c r="F1010" s="5">
        <f>IF(C1010=0,0,IF(I1009+G1010&lt;=Summary!$C$20,'Loan Sch - With Offset'!I1009+G1010,Summary!$C$20))</f>
        <v>628.21560806781815</v>
      </c>
      <c r="G1010" s="4">
        <f>IF(E1010&lt;=0,0,E1010*Summary!$B$7/Summary!$B$10)</f>
        <v>14.98177311291175</v>
      </c>
      <c r="H1010" s="5">
        <f t="shared" si="97"/>
        <v>613.23383495490646</v>
      </c>
      <c r="I1010" s="5">
        <f t="shared" si="98"/>
        <v>19911.88400643384</v>
      </c>
    </row>
    <row r="1011" spans="1:9" x14ac:dyDescent="0.25">
      <c r="A1011">
        <v>1007</v>
      </c>
      <c r="B1011">
        <f t="shared" si="93"/>
        <v>1007</v>
      </c>
      <c r="C1011" s="5">
        <f t="shared" si="96"/>
        <v>19911.88400643384</v>
      </c>
      <c r="D1011" s="5">
        <f t="shared" si="95"/>
        <v>1000</v>
      </c>
      <c r="E1011" s="4">
        <f t="shared" si="94"/>
        <v>18911.88400643384</v>
      </c>
      <c r="F1011" s="5">
        <f>IF(C1011=0,0,IF(I1010+G1011&lt;=Summary!$C$20,'Loan Sch - With Offset'!I1010+G1011,Summary!$C$20))</f>
        <v>628.21560806781815</v>
      </c>
      <c r="G1011" s="4">
        <f>IF(E1011&lt;=0,0,E1011*Summary!$B$7/Summary!$B$10)</f>
        <v>14.511234074167504</v>
      </c>
      <c r="H1011" s="5">
        <f t="shared" si="97"/>
        <v>613.70437399365062</v>
      </c>
      <c r="I1011" s="5">
        <f t="shared" si="98"/>
        <v>19298.179632440191</v>
      </c>
    </row>
    <row r="1012" spans="1:9" x14ac:dyDescent="0.25">
      <c r="A1012">
        <v>1008</v>
      </c>
      <c r="B1012">
        <f t="shared" si="93"/>
        <v>1008</v>
      </c>
      <c r="C1012" s="5">
        <f t="shared" si="96"/>
        <v>19298.179632440191</v>
      </c>
      <c r="D1012" s="5">
        <f t="shared" si="95"/>
        <v>1000</v>
      </c>
      <c r="E1012" s="4">
        <f t="shared" si="94"/>
        <v>18298.179632440191</v>
      </c>
      <c r="F1012" s="5">
        <f>IF(C1012=0,0,IF(I1011+G1012&lt;=Summary!$C$20,'Loan Sch - With Offset'!I1011+G1012,Summary!$C$20))</f>
        <v>628.21560806781815</v>
      </c>
      <c r="G1012" s="4">
        <f>IF(E1012&lt;=0,0,E1012*Summary!$B$7/Summary!$B$10)</f>
        <v>14.0403339871993</v>
      </c>
      <c r="H1012" s="5">
        <f t="shared" si="97"/>
        <v>614.17527408061881</v>
      </c>
      <c r="I1012" s="5">
        <f t="shared" si="98"/>
        <v>18684.004358359573</v>
      </c>
    </row>
    <row r="1013" spans="1:9" x14ac:dyDescent="0.25">
      <c r="A1013">
        <v>1009</v>
      </c>
      <c r="B1013">
        <f t="shared" si="93"/>
        <v>1009</v>
      </c>
      <c r="C1013" s="5">
        <f t="shared" si="96"/>
        <v>18684.004358359573</v>
      </c>
      <c r="D1013" s="5">
        <f t="shared" si="95"/>
        <v>1000</v>
      </c>
      <c r="E1013" s="4">
        <f t="shared" si="94"/>
        <v>17684.004358359573</v>
      </c>
      <c r="F1013" s="5">
        <f>IF(C1013=0,0,IF(I1012+G1013&lt;=Summary!$C$20,'Loan Sch - With Offset'!I1012+G1013,Summary!$C$20))</f>
        <v>628.21560806781815</v>
      </c>
      <c r="G1013" s="4">
        <f>IF(E1013&lt;=0,0,E1013*Summary!$B$7/Summary!$B$10)</f>
        <v>13.569072574972056</v>
      </c>
      <c r="H1013" s="5">
        <f t="shared" si="97"/>
        <v>614.64653549284606</v>
      </c>
      <c r="I1013" s="5">
        <f t="shared" si="98"/>
        <v>18069.357822866725</v>
      </c>
    </row>
    <row r="1014" spans="1:9" x14ac:dyDescent="0.25">
      <c r="A1014">
        <v>1010</v>
      </c>
      <c r="B1014">
        <f t="shared" si="93"/>
        <v>1010</v>
      </c>
      <c r="C1014" s="5">
        <f t="shared" si="96"/>
        <v>18069.357822866725</v>
      </c>
      <c r="D1014" s="5">
        <f t="shared" si="95"/>
        <v>1000</v>
      </c>
      <c r="E1014" s="4">
        <f t="shared" si="94"/>
        <v>17069.357822866725</v>
      </c>
      <c r="F1014" s="5">
        <f>IF(C1014=0,0,IF(I1013+G1014&lt;=Summary!$C$20,'Loan Sch - With Offset'!I1013+G1014,Summary!$C$20))</f>
        <v>628.21560806781815</v>
      </c>
      <c r="G1014" s="4">
        <f>IF(E1014&lt;=0,0,E1014*Summary!$B$7/Summary!$B$10)</f>
        <v>13.09744956023812</v>
      </c>
      <c r="H1014" s="5">
        <f t="shared" si="97"/>
        <v>615.11815850758001</v>
      </c>
      <c r="I1014" s="5">
        <f t="shared" si="98"/>
        <v>17454.239664359146</v>
      </c>
    </row>
    <row r="1015" spans="1:9" x14ac:dyDescent="0.25">
      <c r="A1015">
        <v>1011</v>
      </c>
      <c r="B1015">
        <f t="shared" si="93"/>
        <v>1011</v>
      </c>
      <c r="C1015" s="5">
        <f t="shared" si="96"/>
        <v>17454.239664359146</v>
      </c>
      <c r="D1015" s="5">
        <f t="shared" si="95"/>
        <v>1000</v>
      </c>
      <c r="E1015" s="4">
        <f t="shared" si="94"/>
        <v>16454.239664359146</v>
      </c>
      <c r="F1015" s="5">
        <f>IF(C1015=0,0,IF(I1014+G1015&lt;=Summary!$C$20,'Loan Sch - With Offset'!I1014+G1015,Summary!$C$20))</f>
        <v>628.21560806781815</v>
      </c>
      <c r="G1015" s="4">
        <f>IF(E1015&lt;=0,0,E1015*Summary!$B$7/Summary!$B$10)</f>
        <v>12.625464665537113</v>
      </c>
      <c r="H1015" s="5">
        <f t="shared" si="97"/>
        <v>615.590143402281</v>
      </c>
      <c r="I1015" s="5">
        <f t="shared" si="98"/>
        <v>16838.649520956864</v>
      </c>
    </row>
    <row r="1016" spans="1:9" x14ac:dyDescent="0.25">
      <c r="A1016">
        <v>1012</v>
      </c>
      <c r="B1016">
        <f t="shared" si="93"/>
        <v>1012</v>
      </c>
      <c r="C1016" s="5">
        <f t="shared" si="96"/>
        <v>16838.649520956864</v>
      </c>
      <c r="D1016" s="5">
        <f t="shared" si="95"/>
        <v>1000</v>
      </c>
      <c r="E1016" s="4">
        <f t="shared" si="94"/>
        <v>15838.649520956864</v>
      </c>
      <c r="F1016" s="5">
        <f>IF(C1016=0,0,IF(I1015+G1016&lt;=Summary!$C$20,'Loan Sch - With Offset'!I1015+G1016,Summary!$C$20))</f>
        <v>628.21560806781815</v>
      </c>
      <c r="G1016" s="4">
        <f>IF(E1016&lt;=0,0,E1016*Summary!$B$7/Summary!$B$10)</f>
        <v>12.153117613195747</v>
      </c>
      <c r="H1016" s="5">
        <f t="shared" si="97"/>
        <v>616.06249045462243</v>
      </c>
      <c r="I1016" s="5">
        <f t="shared" si="98"/>
        <v>16222.587030502242</v>
      </c>
    </row>
    <row r="1017" spans="1:9" x14ac:dyDescent="0.25">
      <c r="A1017">
        <v>1013</v>
      </c>
      <c r="B1017">
        <f t="shared" si="93"/>
        <v>1013</v>
      </c>
      <c r="C1017" s="5">
        <f t="shared" si="96"/>
        <v>16222.587030502242</v>
      </c>
      <c r="D1017" s="5">
        <f t="shared" si="95"/>
        <v>1000</v>
      </c>
      <c r="E1017" s="4">
        <f t="shared" si="94"/>
        <v>15222.587030502242</v>
      </c>
      <c r="F1017" s="5">
        <f>IF(C1017=0,0,IF(I1016+G1017&lt;=Summary!$C$20,'Loan Sch - With Offset'!I1016+G1017,Summary!$C$20))</f>
        <v>628.21560806781815</v>
      </c>
      <c r="G1017" s="4">
        <f>IF(E1017&lt;=0,0,E1017*Summary!$B$7/Summary!$B$10)</f>
        <v>11.680408125327681</v>
      </c>
      <c r="H1017" s="5">
        <f t="shared" si="97"/>
        <v>616.53519994249052</v>
      </c>
      <c r="I1017" s="5">
        <f t="shared" si="98"/>
        <v>15606.051830559751</v>
      </c>
    </row>
    <row r="1018" spans="1:9" x14ac:dyDescent="0.25">
      <c r="A1018">
        <v>1014</v>
      </c>
      <c r="B1018">
        <f t="shared" si="93"/>
        <v>1014</v>
      </c>
      <c r="C1018" s="5">
        <f t="shared" si="96"/>
        <v>15606.051830559751</v>
      </c>
      <c r="D1018" s="5">
        <f t="shared" si="95"/>
        <v>1000</v>
      </c>
      <c r="E1018" s="4">
        <f t="shared" si="94"/>
        <v>14606.051830559751</v>
      </c>
      <c r="F1018" s="5">
        <f>IF(C1018=0,0,IF(I1017+G1018&lt;=Summary!$C$20,'Loan Sch - With Offset'!I1017+G1018,Summary!$C$20))</f>
        <v>628.21560806781815</v>
      </c>
      <c r="G1018" s="4">
        <f>IF(E1018&lt;=0,0,E1018*Summary!$B$7/Summary!$B$10)</f>
        <v>11.207335923833348</v>
      </c>
      <c r="H1018" s="5">
        <f t="shared" si="97"/>
        <v>617.00827214398475</v>
      </c>
      <c r="I1018" s="5">
        <f t="shared" si="98"/>
        <v>14989.043558415766</v>
      </c>
    </row>
    <row r="1019" spans="1:9" x14ac:dyDescent="0.25">
      <c r="A1019">
        <v>1015</v>
      </c>
      <c r="B1019">
        <f t="shared" si="93"/>
        <v>1015</v>
      </c>
      <c r="C1019" s="5">
        <f t="shared" si="96"/>
        <v>14989.043558415766</v>
      </c>
      <c r="D1019" s="5">
        <f t="shared" si="95"/>
        <v>1000</v>
      </c>
      <c r="E1019" s="4">
        <f t="shared" si="94"/>
        <v>13989.043558415766</v>
      </c>
      <c r="F1019" s="5">
        <f>IF(C1019=0,0,IF(I1018+G1019&lt;=Summary!$C$20,'Loan Sch - With Offset'!I1018+G1019,Summary!$C$20))</f>
        <v>628.21560806781815</v>
      </c>
      <c r="G1019" s="4">
        <f>IF(E1019&lt;=0,0,E1019*Summary!$B$7/Summary!$B$10)</f>
        <v>10.733900730399789</v>
      </c>
      <c r="H1019" s="5">
        <f t="shared" si="97"/>
        <v>617.48170733741836</v>
      </c>
      <c r="I1019" s="5">
        <f t="shared" si="98"/>
        <v>14371.561851078348</v>
      </c>
    </row>
    <row r="1020" spans="1:9" x14ac:dyDescent="0.25">
      <c r="A1020">
        <v>1016</v>
      </c>
      <c r="B1020">
        <f t="shared" si="93"/>
        <v>1016</v>
      </c>
      <c r="C1020" s="5">
        <f t="shared" si="96"/>
        <v>14371.561851078348</v>
      </c>
      <c r="D1020" s="5">
        <f t="shared" si="95"/>
        <v>1000</v>
      </c>
      <c r="E1020" s="4">
        <f t="shared" si="94"/>
        <v>13371.561851078348</v>
      </c>
      <c r="F1020" s="5">
        <f>IF(C1020=0,0,IF(I1019+G1020&lt;=Summary!$C$20,'Loan Sch - With Offset'!I1019+G1020,Summary!$C$20))</f>
        <v>628.21560806781815</v>
      </c>
      <c r="G1020" s="4">
        <f>IF(E1020&lt;=0,0,E1020*Summary!$B$7/Summary!$B$10)</f>
        <v>10.2601022665005</v>
      </c>
      <c r="H1020" s="5">
        <f t="shared" si="97"/>
        <v>617.9555058013176</v>
      </c>
      <c r="I1020" s="5">
        <f t="shared" si="98"/>
        <v>13753.60634527703</v>
      </c>
    </row>
    <row r="1021" spans="1:9" x14ac:dyDescent="0.25">
      <c r="A1021">
        <v>1017</v>
      </c>
      <c r="B1021">
        <f t="shared" si="93"/>
        <v>1017</v>
      </c>
      <c r="C1021" s="5">
        <f t="shared" si="96"/>
        <v>13753.60634527703</v>
      </c>
      <c r="D1021" s="5">
        <f t="shared" si="95"/>
        <v>1000</v>
      </c>
      <c r="E1021" s="4">
        <f t="shared" si="94"/>
        <v>12753.60634527703</v>
      </c>
      <c r="F1021" s="5">
        <f>IF(C1021=0,0,IF(I1020+G1021&lt;=Summary!$C$20,'Loan Sch - With Offset'!I1020+G1021,Summary!$C$20))</f>
        <v>628.21560806781815</v>
      </c>
      <c r="G1021" s="4">
        <f>IF(E1021&lt;=0,0,E1021*Summary!$B$7/Summary!$B$10)</f>
        <v>9.7859402533952604</v>
      </c>
      <c r="H1021" s="5">
        <f t="shared" si="97"/>
        <v>618.42966781442294</v>
      </c>
      <c r="I1021" s="5">
        <f t="shared" si="98"/>
        <v>13135.176677462607</v>
      </c>
    </row>
    <row r="1022" spans="1:9" x14ac:dyDescent="0.25">
      <c r="A1022">
        <v>1018</v>
      </c>
      <c r="B1022">
        <f t="shared" si="93"/>
        <v>1018</v>
      </c>
      <c r="C1022" s="5">
        <f t="shared" si="96"/>
        <v>13135.176677462607</v>
      </c>
      <c r="D1022" s="5">
        <f t="shared" si="95"/>
        <v>1000</v>
      </c>
      <c r="E1022" s="4">
        <f t="shared" si="94"/>
        <v>12135.176677462607</v>
      </c>
      <c r="F1022" s="5">
        <f>IF(C1022=0,0,IF(I1021+G1022&lt;=Summary!$C$20,'Loan Sch - With Offset'!I1021+G1022,Summary!$C$20))</f>
        <v>628.21560806781815</v>
      </c>
      <c r="G1022" s="4">
        <f>IF(E1022&lt;=0,0,E1022*Summary!$B$7/Summary!$B$10)</f>
        <v>9.3114144121299613</v>
      </c>
      <c r="H1022" s="5">
        <f t="shared" si="97"/>
        <v>618.90419365568823</v>
      </c>
      <c r="I1022" s="5">
        <f t="shared" si="98"/>
        <v>12516.272483806919</v>
      </c>
    </row>
    <row r="1023" spans="1:9" x14ac:dyDescent="0.25">
      <c r="A1023">
        <v>1019</v>
      </c>
      <c r="B1023">
        <f t="shared" si="93"/>
        <v>1019</v>
      </c>
      <c r="C1023" s="5">
        <f t="shared" si="96"/>
        <v>12516.272483806919</v>
      </c>
      <c r="D1023" s="5">
        <f t="shared" si="95"/>
        <v>1000</v>
      </c>
      <c r="E1023" s="4">
        <f t="shared" si="94"/>
        <v>11516.272483806919</v>
      </c>
      <c r="F1023" s="5">
        <f>IF(C1023=0,0,IF(I1022+G1023&lt;=Summary!$C$20,'Loan Sch - With Offset'!I1022+G1023,Summary!$C$20))</f>
        <v>628.21560806781815</v>
      </c>
      <c r="G1023" s="4">
        <f>IF(E1023&lt;=0,0,E1023*Summary!$B$7/Summary!$B$10)</f>
        <v>8.8365244635364615</v>
      </c>
      <c r="H1023" s="5">
        <f t="shared" si="97"/>
        <v>619.37908360428173</v>
      </c>
      <c r="I1023" s="5">
        <f t="shared" si="98"/>
        <v>11896.893400202636</v>
      </c>
    </row>
    <row r="1024" spans="1:9" x14ac:dyDescent="0.25">
      <c r="A1024">
        <v>1020</v>
      </c>
      <c r="B1024">
        <f t="shared" si="93"/>
        <v>1020</v>
      </c>
      <c r="C1024" s="5">
        <f t="shared" si="96"/>
        <v>11896.893400202636</v>
      </c>
      <c r="D1024" s="5">
        <f t="shared" si="95"/>
        <v>1000</v>
      </c>
      <c r="E1024" s="4">
        <f t="shared" si="94"/>
        <v>10896.893400202636</v>
      </c>
      <c r="F1024" s="5">
        <f>IF(C1024=0,0,IF(I1023+G1024&lt;=Summary!$C$20,'Loan Sch - With Offset'!I1023+G1024,Summary!$C$20))</f>
        <v>628.21560806781815</v>
      </c>
      <c r="G1024" s="4">
        <f>IF(E1024&lt;=0,0,E1024*Summary!$B$7/Summary!$B$10)</f>
        <v>8.3612701282324071</v>
      </c>
      <c r="H1024" s="5">
        <f t="shared" si="97"/>
        <v>619.85433793958578</v>
      </c>
      <c r="I1024" s="5">
        <f t="shared" si="98"/>
        <v>11277.039062263051</v>
      </c>
    </row>
    <row r="1025" spans="1:9" x14ac:dyDescent="0.25">
      <c r="A1025">
        <v>1021</v>
      </c>
      <c r="B1025">
        <f t="shared" si="93"/>
        <v>1021</v>
      </c>
      <c r="C1025" s="5">
        <f t="shared" si="96"/>
        <v>11277.039062263051</v>
      </c>
      <c r="D1025" s="5">
        <f t="shared" si="95"/>
        <v>1000</v>
      </c>
      <c r="E1025" s="4">
        <f t="shared" si="94"/>
        <v>10277.039062263051</v>
      </c>
      <c r="F1025" s="5">
        <f>IF(C1025=0,0,IF(I1024+G1025&lt;=Summary!$C$20,'Loan Sch - With Offset'!I1024+G1025,Summary!$C$20))</f>
        <v>628.21560806781815</v>
      </c>
      <c r="G1025" s="4">
        <f>IF(E1025&lt;=0,0,E1025*Summary!$B$7/Summary!$B$10)</f>
        <v>7.8856511266210711</v>
      </c>
      <c r="H1025" s="5">
        <f t="shared" si="97"/>
        <v>620.32995694119711</v>
      </c>
      <c r="I1025" s="5">
        <f t="shared" si="98"/>
        <v>10656.709105321854</v>
      </c>
    </row>
    <row r="1026" spans="1:9" x14ac:dyDescent="0.25">
      <c r="A1026">
        <v>1022</v>
      </c>
      <c r="B1026">
        <f t="shared" si="93"/>
        <v>1022</v>
      </c>
      <c r="C1026" s="5">
        <f t="shared" si="96"/>
        <v>10656.709105321854</v>
      </c>
      <c r="D1026" s="5">
        <f t="shared" si="95"/>
        <v>1000</v>
      </c>
      <c r="E1026" s="4">
        <f t="shared" si="94"/>
        <v>9656.7091053218537</v>
      </c>
      <c r="F1026" s="5">
        <f>IF(C1026=0,0,IF(I1025+G1026&lt;=Summary!$C$20,'Loan Sch - With Offset'!I1025+G1026,Summary!$C$20))</f>
        <v>628.21560806781815</v>
      </c>
      <c r="G1026" s="4">
        <f>IF(E1026&lt;=0,0,E1026*Summary!$B$7/Summary!$B$10)</f>
        <v>7.4096671788911914</v>
      </c>
      <c r="H1026" s="5">
        <f t="shared" si="97"/>
        <v>620.80594088892701</v>
      </c>
      <c r="I1026" s="5">
        <f t="shared" si="98"/>
        <v>10035.903164432926</v>
      </c>
    </row>
    <row r="1027" spans="1:9" x14ac:dyDescent="0.25">
      <c r="A1027">
        <v>1023</v>
      </c>
      <c r="B1027">
        <f t="shared" si="93"/>
        <v>1023</v>
      </c>
      <c r="C1027" s="5">
        <f t="shared" si="96"/>
        <v>10035.903164432926</v>
      </c>
      <c r="D1027" s="5">
        <f t="shared" si="95"/>
        <v>1000</v>
      </c>
      <c r="E1027" s="4">
        <f t="shared" si="94"/>
        <v>9035.9031644329261</v>
      </c>
      <c r="F1027" s="5">
        <f>IF(C1027=0,0,IF(I1026+G1027&lt;=Summary!$C$20,'Loan Sch - With Offset'!I1026+G1027,Summary!$C$20))</f>
        <v>628.21560806781815</v>
      </c>
      <c r="G1027" s="4">
        <f>IF(E1027&lt;=0,0,E1027*Summary!$B$7/Summary!$B$10)</f>
        <v>6.933318005016802</v>
      </c>
      <c r="H1027" s="5">
        <f t="shared" si="97"/>
        <v>621.28229006280139</v>
      </c>
      <c r="I1027" s="5">
        <f t="shared" si="98"/>
        <v>9414.6208743701245</v>
      </c>
    </row>
    <row r="1028" spans="1:9" x14ac:dyDescent="0.25">
      <c r="A1028">
        <v>1024</v>
      </c>
      <c r="B1028">
        <f t="shared" si="93"/>
        <v>1024</v>
      </c>
      <c r="C1028" s="5">
        <f t="shared" si="96"/>
        <v>9414.6208743701245</v>
      </c>
      <c r="D1028" s="5">
        <f t="shared" si="95"/>
        <v>1000</v>
      </c>
      <c r="E1028" s="4">
        <f t="shared" si="94"/>
        <v>8414.6208743701245</v>
      </c>
      <c r="F1028" s="5">
        <f>IF(C1028=0,0,IF(I1027+G1028&lt;=Summary!$C$20,'Loan Sch - With Offset'!I1027+G1028,Summary!$C$20))</f>
        <v>628.21560806781815</v>
      </c>
      <c r="G1028" s="4">
        <f>IF(E1028&lt;=0,0,E1028*Summary!$B$7/Summary!$B$10)</f>
        <v>6.4566033247570767</v>
      </c>
      <c r="H1028" s="5">
        <f t="shared" si="97"/>
        <v>621.75900474306104</v>
      </c>
      <c r="I1028" s="5">
        <f t="shared" si="98"/>
        <v>8792.8618696270642</v>
      </c>
    </row>
    <row r="1029" spans="1:9" x14ac:dyDescent="0.25">
      <c r="A1029">
        <v>1025</v>
      </c>
      <c r="B1029">
        <f t="shared" si="93"/>
        <v>1025</v>
      </c>
      <c r="C1029" s="5">
        <f t="shared" si="96"/>
        <v>8792.8618696270642</v>
      </c>
      <c r="D1029" s="5">
        <f t="shared" si="95"/>
        <v>1000</v>
      </c>
      <c r="E1029" s="4">
        <f t="shared" si="94"/>
        <v>7792.8618696270642</v>
      </c>
      <c r="F1029" s="5">
        <f>IF(C1029=0,0,IF(I1028+G1029&lt;=Summary!$C$20,'Loan Sch - With Offset'!I1028+G1029,Summary!$C$20))</f>
        <v>628.21560806781815</v>
      </c>
      <c r="G1029" s="4">
        <f>IF(E1029&lt;=0,0,E1029*Summary!$B$7/Summary!$B$10)</f>
        <v>5.9795228576561508</v>
      </c>
      <c r="H1029" s="5">
        <f t="shared" si="97"/>
        <v>622.23608521016195</v>
      </c>
      <c r="I1029" s="5">
        <f t="shared" si="98"/>
        <v>8170.6257844169022</v>
      </c>
    </row>
    <row r="1030" spans="1:9" x14ac:dyDescent="0.25">
      <c r="A1030">
        <v>1026</v>
      </c>
      <c r="B1030">
        <f t="shared" ref="B1030:B1093" si="99">IF(C1030=0,0,A1030)</f>
        <v>1026</v>
      </c>
      <c r="C1030" s="5">
        <f t="shared" si="96"/>
        <v>8170.6257844169022</v>
      </c>
      <c r="D1030" s="5">
        <f t="shared" si="95"/>
        <v>1000</v>
      </c>
      <c r="E1030" s="4">
        <f t="shared" ref="E1030:E1093" si="100">C1030-D1030</f>
        <v>7170.6257844169022</v>
      </c>
      <c r="F1030" s="5">
        <f>IF(C1030=0,0,IF(I1029+G1030&lt;=Summary!$C$20,'Loan Sch - With Offset'!I1029+G1030,Summary!$C$20))</f>
        <v>628.21560806781815</v>
      </c>
      <c r="G1030" s="4">
        <f>IF(E1030&lt;=0,0,E1030*Summary!$B$7/Summary!$B$10)</f>
        <v>5.502076323042969</v>
      </c>
      <c r="H1030" s="5">
        <f t="shared" si="97"/>
        <v>622.7135317447752</v>
      </c>
      <c r="I1030" s="5">
        <f t="shared" si="98"/>
        <v>7547.9122526721267</v>
      </c>
    </row>
    <row r="1031" spans="1:9" x14ac:dyDescent="0.25">
      <c r="A1031">
        <v>1027</v>
      </c>
      <c r="B1031">
        <f t="shared" si="99"/>
        <v>1027</v>
      </c>
      <c r="C1031" s="5">
        <f t="shared" si="96"/>
        <v>7547.9122526721267</v>
      </c>
      <c r="D1031" s="5">
        <f t="shared" ref="D1031:D1094" si="101">IF(C1031=0,0,D1030)</f>
        <v>1000</v>
      </c>
      <c r="E1031" s="4">
        <f t="shared" si="100"/>
        <v>6547.9122526721267</v>
      </c>
      <c r="F1031" s="5">
        <f>IF(C1031=0,0,IF(I1030+G1031&lt;=Summary!$C$20,'Loan Sch - With Offset'!I1030+G1031,Summary!$C$20))</f>
        <v>628.21560806781815</v>
      </c>
      <c r="G1031" s="4">
        <f>IF(E1031&lt;=0,0,E1031*Summary!$B$7/Summary!$B$10)</f>
        <v>5.0242634400311124</v>
      </c>
      <c r="H1031" s="5">
        <f t="shared" si="97"/>
        <v>623.19134462778709</v>
      </c>
      <c r="I1031" s="5">
        <f t="shared" si="98"/>
        <v>6924.7209080443399</v>
      </c>
    </row>
    <row r="1032" spans="1:9" x14ac:dyDescent="0.25">
      <c r="A1032">
        <v>1028</v>
      </c>
      <c r="B1032">
        <f t="shared" si="99"/>
        <v>1028</v>
      </c>
      <c r="C1032" s="5">
        <f t="shared" ref="C1032:C1095" si="102">I1031</f>
        <v>6924.7209080443399</v>
      </c>
      <c r="D1032" s="5">
        <f t="shared" si="101"/>
        <v>1000</v>
      </c>
      <c r="E1032" s="4">
        <f t="shared" si="100"/>
        <v>5924.7209080443399</v>
      </c>
      <c r="F1032" s="5">
        <f>IF(C1032=0,0,IF(I1031+G1032&lt;=Summary!$C$20,'Loan Sch - With Offset'!I1031+G1032,Summary!$C$20))</f>
        <v>628.21560806781815</v>
      </c>
      <c r="G1032" s="4">
        <f>IF(E1032&lt;=0,0,E1032*Summary!$B$7/Summary!$B$10)</f>
        <v>4.5460839275186373</v>
      </c>
      <c r="H1032" s="5">
        <f t="shared" ref="H1032:H1095" si="103">F1032-G1032</f>
        <v>623.66952414029947</v>
      </c>
      <c r="I1032" s="5">
        <f t="shared" ref="I1032:I1095" si="104">IF(ROUND(C1032-H1032,0)=0,0,C1032-H1032)</f>
        <v>6301.0513839040404</v>
      </c>
    </row>
    <row r="1033" spans="1:9" x14ac:dyDescent="0.25">
      <c r="A1033">
        <v>1029</v>
      </c>
      <c r="B1033">
        <f t="shared" si="99"/>
        <v>1029</v>
      </c>
      <c r="C1033" s="5">
        <f t="shared" si="102"/>
        <v>6301.0513839040404</v>
      </c>
      <c r="D1033" s="5">
        <f t="shared" si="101"/>
        <v>1000</v>
      </c>
      <c r="E1033" s="4">
        <f t="shared" si="100"/>
        <v>5301.0513839040404</v>
      </c>
      <c r="F1033" s="5">
        <f>IF(C1033=0,0,IF(I1032+G1033&lt;=Summary!$C$20,'Loan Sch - With Offset'!I1032+G1033,Summary!$C$20))</f>
        <v>628.21560806781815</v>
      </c>
      <c r="G1033" s="4">
        <f>IF(E1033&lt;=0,0,E1033*Summary!$B$7/Summary!$B$10)</f>
        <v>4.067537504187908</v>
      </c>
      <c r="H1033" s="5">
        <f t="shared" si="103"/>
        <v>624.1480705636302</v>
      </c>
      <c r="I1033" s="5">
        <f t="shared" si="104"/>
        <v>5676.90331334041</v>
      </c>
    </row>
    <row r="1034" spans="1:9" x14ac:dyDescent="0.25">
      <c r="A1034">
        <v>1030</v>
      </c>
      <c r="B1034">
        <f t="shared" si="99"/>
        <v>1030</v>
      </c>
      <c r="C1034" s="5">
        <f t="shared" si="102"/>
        <v>5676.90331334041</v>
      </c>
      <c r="D1034" s="5">
        <f t="shared" si="101"/>
        <v>1000</v>
      </c>
      <c r="E1034" s="4">
        <f t="shared" si="100"/>
        <v>4676.90331334041</v>
      </c>
      <c r="F1034" s="5">
        <f>IF(C1034=0,0,IF(I1033+G1034&lt;=Summary!$C$20,'Loan Sch - With Offset'!I1033+G1034,Summary!$C$20))</f>
        <v>628.21560806781815</v>
      </c>
      <c r="G1034" s="4">
        <f>IF(E1034&lt;=0,0,E1034*Summary!$B$7/Summary!$B$10)</f>
        <v>3.5886238885054302</v>
      </c>
      <c r="H1034" s="5">
        <f t="shared" si="103"/>
        <v>624.62698417931267</v>
      </c>
      <c r="I1034" s="5">
        <f t="shared" si="104"/>
        <v>5052.2763291610972</v>
      </c>
    </row>
    <row r="1035" spans="1:9" x14ac:dyDescent="0.25">
      <c r="A1035">
        <v>1031</v>
      </c>
      <c r="B1035">
        <f t="shared" si="99"/>
        <v>1031</v>
      </c>
      <c r="C1035" s="5">
        <f t="shared" si="102"/>
        <v>5052.2763291610972</v>
      </c>
      <c r="D1035" s="5">
        <f t="shared" si="101"/>
        <v>1000</v>
      </c>
      <c r="E1035" s="4">
        <f t="shared" si="100"/>
        <v>4052.2763291610972</v>
      </c>
      <c r="F1035" s="5">
        <f>IF(C1035=0,0,IF(I1034+G1035&lt;=Summary!$C$20,'Loan Sch - With Offset'!I1034+G1035,Summary!$C$20))</f>
        <v>628.21560806781815</v>
      </c>
      <c r="G1035" s="4">
        <f>IF(E1035&lt;=0,0,E1035*Summary!$B$7/Summary!$B$10)</f>
        <v>3.1093427987216882</v>
      </c>
      <c r="H1035" s="5">
        <f t="shared" si="103"/>
        <v>625.10626526909641</v>
      </c>
      <c r="I1035" s="5">
        <f t="shared" si="104"/>
        <v>4427.1700638920011</v>
      </c>
    </row>
    <row r="1036" spans="1:9" x14ac:dyDescent="0.25">
      <c r="A1036">
        <v>1032</v>
      </c>
      <c r="B1036">
        <f t="shared" si="99"/>
        <v>1032</v>
      </c>
      <c r="C1036" s="5">
        <f t="shared" si="102"/>
        <v>4427.1700638920011</v>
      </c>
      <c r="D1036" s="5">
        <f t="shared" si="101"/>
        <v>1000</v>
      </c>
      <c r="E1036" s="4">
        <f t="shared" si="100"/>
        <v>3427.1700638920011</v>
      </c>
      <c r="F1036" s="5">
        <f>IF(C1036=0,0,IF(I1035+G1036&lt;=Summary!$C$20,'Loan Sch - With Offset'!I1035+G1036,Summary!$C$20))</f>
        <v>628.21560806781815</v>
      </c>
      <c r="G1036" s="4">
        <f>IF(E1036&lt;=0,0,E1036*Summary!$B$7/Summary!$B$10)</f>
        <v>2.6296939528709777</v>
      </c>
      <c r="H1036" s="5">
        <f t="shared" si="103"/>
        <v>625.58591411494717</v>
      </c>
      <c r="I1036" s="5">
        <f t="shared" si="104"/>
        <v>3801.5841497770539</v>
      </c>
    </row>
    <row r="1037" spans="1:9" x14ac:dyDescent="0.25">
      <c r="A1037">
        <v>1033</v>
      </c>
      <c r="B1037">
        <f t="shared" si="99"/>
        <v>1033</v>
      </c>
      <c r="C1037" s="5">
        <f t="shared" si="102"/>
        <v>3801.5841497770539</v>
      </c>
      <c r="D1037" s="5">
        <f t="shared" si="101"/>
        <v>1000</v>
      </c>
      <c r="E1037" s="4">
        <f t="shared" si="100"/>
        <v>2801.5841497770539</v>
      </c>
      <c r="F1037" s="5">
        <f>IF(C1037=0,0,IF(I1036+G1037&lt;=Summary!$C$20,'Loan Sch - With Offset'!I1036+G1037,Summary!$C$20))</f>
        <v>628.21560806781815</v>
      </c>
      <c r="G1037" s="4">
        <f>IF(E1037&lt;=0,0,E1037*Summary!$B$7/Summary!$B$10)</f>
        <v>2.1496770687712394</v>
      </c>
      <c r="H1037" s="5">
        <f t="shared" si="103"/>
        <v>626.06593099904694</v>
      </c>
      <c r="I1037" s="5">
        <f t="shared" si="104"/>
        <v>3175.5182187780069</v>
      </c>
    </row>
    <row r="1038" spans="1:9" x14ac:dyDescent="0.25">
      <c r="A1038">
        <v>1034</v>
      </c>
      <c r="B1038">
        <f t="shared" si="99"/>
        <v>1034</v>
      </c>
      <c r="C1038" s="5">
        <f t="shared" si="102"/>
        <v>3175.5182187780069</v>
      </c>
      <c r="D1038" s="5">
        <f t="shared" si="101"/>
        <v>1000</v>
      </c>
      <c r="E1038" s="4">
        <f t="shared" si="100"/>
        <v>2175.5182187780069</v>
      </c>
      <c r="F1038" s="5">
        <f>IF(C1038=0,0,IF(I1037+G1038&lt;=Summary!$C$20,'Loan Sch - With Offset'!I1037+G1038,Summary!$C$20))</f>
        <v>628.21560806781815</v>
      </c>
      <c r="G1038" s="4">
        <f>IF(E1038&lt;=0,0,E1038*Summary!$B$7/Summary!$B$10)</f>
        <v>1.6692918640238936</v>
      </c>
      <c r="H1038" s="5">
        <f t="shared" si="103"/>
        <v>626.54631620379428</v>
      </c>
      <c r="I1038" s="5">
        <f t="shared" si="104"/>
        <v>2548.9719025742124</v>
      </c>
    </row>
    <row r="1039" spans="1:9" x14ac:dyDescent="0.25">
      <c r="A1039">
        <v>1035</v>
      </c>
      <c r="B1039">
        <f t="shared" si="99"/>
        <v>1035</v>
      </c>
      <c r="C1039" s="5">
        <f t="shared" si="102"/>
        <v>2548.9719025742124</v>
      </c>
      <c r="D1039" s="5">
        <f t="shared" si="101"/>
        <v>1000</v>
      </c>
      <c r="E1039" s="4">
        <f t="shared" si="100"/>
        <v>1548.9719025742124</v>
      </c>
      <c r="F1039" s="5">
        <f>IF(C1039=0,0,IF(I1038+G1039&lt;=Summary!$C$20,'Loan Sch - With Offset'!I1038+G1039,Summary!$C$20))</f>
        <v>628.21560806781815</v>
      </c>
      <c r="G1039" s="4">
        <f>IF(E1039&lt;=0,0,E1039*Summary!$B$7/Summary!$B$10)</f>
        <v>1.1885380560136745</v>
      </c>
      <c r="H1039" s="5">
        <f t="shared" si="103"/>
        <v>627.02707001180443</v>
      </c>
      <c r="I1039" s="5">
        <f t="shared" si="104"/>
        <v>1921.944832562408</v>
      </c>
    </row>
    <row r="1040" spans="1:9" x14ac:dyDescent="0.25">
      <c r="A1040">
        <v>1036</v>
      </c>
      <c r="B1040">
        <f t="shared" si="99"/>
        <v>1036</v>
      </c>
      <c r="C1040" s="5">
        <f t="shared" si="102"/>
        <v>1921.944832562408</v>
      </c>
      <c r="D1040" s="5">
        <f t="shared" si="101"/>
        <v>1000</v>
      </c>
      <c r="E1040" s="4">
        <f t="shared" si="100"/>
        <v>921.94483256240801</v>
      </c>
      <c r="F1040" s="5">
        <f>IF(C1040=0,0,IF(I1039+G1040&lt;=Summary!$C$20,'Loan Sch - With Offset'!I1039+G1040,Summary!$C$20))</f>
        <v>628.21560806781815</v>
      </c>
      <c r="G1040" s="4">
        <f>IF(E1040&lt;=0,0,E1040*Summary!$B$7/Summary!$B$10)</f>
        <v>0.7074153619084631</v>
      </c>
      <c r="H1040" s="5">
        <f t="shared" si="103"/>
        <v>627.50819270590966</v>
      </c>
      <c r="I1040" s="5">
        <f t="shared" si="104"/>
        <v>1294.4366398564985</v>
      </c>
    </row>
    <row r="1041" spans="1:9" x14ac:dyDescent="0.25">
      <c r="A1041">
        <v>1037</v>
      </c>
      <c r="B1041">
        <f t="shared" si="99"/>
        <v>1037</v>
      </c>
      <c r="C1041" s="5">
        <f t="shared" si="102"/>
        <v>1294.4366398564985</v>
      </c>
      <c r="D1041" s="5">
        <f t="shared" si="101"/>
        <v>1000</v>
      </c>
      <c r="E1041" s="4">
        <f t="shared" si="100"/>
        <v>294.43663985649846</v>
      </c>
      <c r="F1041" s="5">
        <f>IF(C1041=0,0,IF(I1040+G1041&lt;=Summary!$C$20,'Loan Sch - With Offset'!I1040+G1041,Summary!$C$20))</f>
        <v>628.21560806781815</v>
      </c>
      <c r="G1041" s="4">
        <f>IF(E1041&lt;=0,0,E1041*Summary!$B$7/Summary!$B$10)</f>
        <v>0.22592349865912092</v>
      </c>
      <c r="H1041" s="5">
        <f t="shared" si="103"/>
        <v>627.98968456915907</v>
      </c>
      <c r="I1041" s="5">
        <f t="shared" si="104"/>
        <v>666.44695528733939</v>
      </c>
    </row>
    <row r="1042" spans="1:9" x14ac:dyDescent="0.25">
      <c r="A1042">
        <v>1038</v>
      </c>
      <c r="B1042">
        <f t="shared" si="99"/>
        <v>1038</v>
      </c>
      <c r="C1042" s="5">
        <f t="shared" si="102"/>
        <v>666.44695528733939</v>
      </c>
      <c r="D1042" s="5">
        <f t="shared" si="101"/>
        <v>1000</v>
      </c>
      <c r="E1042" s="4">
        <f t="shared" si="100"/>
        <v>-333.55304471266061</v>
      </c>
      <c r="F1042" s="5">
        <f>IF(C1042=0,0,IF(I1041+G1042&lt;=Summary!$C$20,'Loan Sch - With Offset'!I1041+G1042,Summary!$C$20))</f>
        <v>628.21560806781815</v>
      </c>
      <c r="G1042" s="4">
        <f>IF(E1042&lt;=0,0,E1042*Summary!$B$7/Summary!$B$10)</f>
        <v>0</v>
      </c>
      <c r="H1042" s="5">
        <f t="shared" si="103"/>
        <v>628.21560806781815</v>
      </c>
      <c r="I1042" s="5">
        <f t="shared" si="104"/>
        <v>38.23134721952124</v>
      </c>
    </row>
    <row r="1043" spans="1:9" x14ac:dyDescent="0.25">
      <c r="A1043">
        <v>1039</v>
      </c>
      <c r="B1043">
        <f t="shared" si="99"/>
        <v>1039</v>
      </c>
      <c r="C1043" s="5">
        <f t="shared" si="102"/>
        <v>38.23134721952124</v>
      </c>
      <c r="D1043" s="5">
        <f t="shared" si="101"/>
        <v>1000</v>
      </c>
      <c r="E1043" s="4">
        <f t="shared" si="100"/>
        <v>-961.76865278047876</v>
      </c>
      <c r="F1043" s="5">
        <f>IF(C1043=0,0,IF(I1042+G1043&lt;=Summary!$C$20,'Loan Sch - With Offset'!I1042+G1043,Summary!$C$20))</f>
        <v>38.23134721952124</v>
      </c>
      <c r="G1043" s="4">
        <f>IF(E1043&lt;=0,0,E1043*Summary!$B$7/Summary!$B$10)</f>
        <v>0</v>
      </c>
      <c r="H1043" s="5">
        <f t="shared" si="103"/>
        <v>38.23134721952124</v>
      </c>
      <c r="I1043" s="5">
        <f t="shared" si="104"/>
        <v>0</v>
      </c>
    </row>
    <row r="1044" spans="1:9" x14ac:dyDescent="0.25">
      <c r="A1044">
        <v>1040</v>
      </c>
      <c r="B1044">
        <f t="shared" si="99"/>
        <v>0</v>
      </c>
      <c r="C1044" s="5">
        <f t="shared" si="102"/>
        <v>0</v>
      </c>
      <c r="D1044" s="5">
        <f t="shared" si="101"/>
        <v>0</v>
      </c>
      <c r="E1044" s="4">
        <f t="shared" si="100"/>
        <v>0</v>
      </c>
      <c r="F1044" s="5">
        <f>IF(C1044=0,0,IF(I1043+G1044&lt;=Summary!$C$20,'Loan Sch - With Offset'!I1043+G1044,Summary!$C$20))</f>
        <v>0</v>
      </c>
      <c r="G1044" s="4">
        <f>IF(E1044&lt;=0,0,E1044*Summary!$B$7/Summary!$B$10)</f>
        <v>0</v>
      </c>
      <c r="H1044" s="5">
        <f t="shared" si="103"/>
        <v>0</v>
      </c>
      <c r="I1044" s="5">
        <f t="shared" si="104"/>
        <v>0</v>
      </c>
    </row>
    <row r="1045" spans="1:9" x14ac:dyDescent="0.25">
      <c r="A1045">
        <v>1041</v>
      </c>
      <c r="B1045">
        <f t="shared" si="99"/>
        <v>0</v>
      </c>
      <c r="C1045" s="5">
        <f t="shared" si="102"/>
        <v>0</v>
      </c>
      <c r="D1045" s="5">
        <f t="shared" si="101"/>
        <v>0</v>
      </c>
      <c r="E1045" s="4">
        <f t="shared" si="100"/>
        <v>0</v>
      </c>
      <c r="F1045" s="5">
        <f>IF(C1045=0,0,IF(I1044+G1045&lt;=Summary!$C$20,'Loan Sch - With Offset'!I1044+G1045,Summary!$C$20))</f>
        <v>0</v>
      </c>
      <c r="G1045" s="4">
        <f>IF(E1045&lt;=0,0,E1045*Summary!$B$7/Summary!$B$10)</f>
        <v>0</v>
      </c>
      <c r="H1045" s="5">
        <f t="shared" si="103"/>
        <v>0</v>
      </c>
      <c r="I1045" s="5">
        <f t="shared" si="104"/>
        <v>0</v>
      </c>
    </row>
    <row r="1046" spans="1:9" x14ac:dyDescent="0.25">
      <c r="A1046">
        <v>1042</v>
      </c>
      <c r="B1046">
        <f t="shared" si="99"/>
        <v>0</v>
      </c>
      <c r="C1046" s="5">
        <f t="shared" si="102"/>
        <v>0</v>
      </c>
      <c r="D1046" s="5">
        <f t="shared" si="101"/>
        <v>0</v>
      </c>
      <c r="E1046" s="4">
        <f t="shared" si="100"/>
        <v>0</v>
      </c>
      <c r="F1046" s="5">
        <f>IF(C1046=0,0,IF(I1045+G1046&lt;=Summary!$C$20,'Loan Sch - With Offset'!I1045+G1046,Summary!$C$20))</f>
        <v>0</v>
      </c>
      <c r="G1046" s="4">
        <f>IF(E1046&lt;=0,0,E1046*Summary!$B$7/Summary!$B$10)</f>
        <v>0</v>
      </c>
      <c r="H1046" s="5">
        <f t="shared" si="103"/>
        <v>0</v>
      </c>
      <c r="I1046" s="5">
        <f t="shared" si="104"/>
        <v>0</v>
      </c>
    </row>
    <row r="1047" spans="1:9" x14ac:dyDescent="0.25">
      <c r="A1047">
        <v>1043</v>
      </c>
      <c r="B1047">
        <f t="shared" si="99"/>
        <v>0</v>
      </c>
      <c r="C1047" s="5">
        <f t="shared" si="102"/>
        <v>0</v>
      </c>
      <c r="D1047" s="5">
        <f t="shared" si="101"/>
        <v>0</v>
      </c>
      <c r="E1047" s="4">
        <f t="shared" si="100"/>
        <v>0</v>
      </c>
      <c r="F1047" s="5">
        <f>IF(C1047=0,0,IF(I1046+G1047&lt;=Summary!$C$20,'Loan Sch - With Offset'!I1046+G1047,Summary!$C$20))</f>
        <v>0</v>
      </c>
      <c r="G1047" s="4">
        <f>IF(E1047&lt;=0,0,E1047*Summary!$B$7/Summary!$B$10)</f>
        <v>0</v>
      </c>
      <c r="H1047" s="5">
        <f t="shared" si="103"/>
        <v>0</v>
      </c>
      <c r="I1047" s="5">
        <f t="shared" si="104"/>
        <v>0</v>
      </c>
    </row>
    <row r="1048" spans="1:9" x14ac:dyDescent="0.25">
      <c r="A1048">
        <v>1044</v>
      </c>
      <c r="B1048">
        <f t="shared" si="99"/>
        <v>0</v>
      </c>
      <c r="C1048" s="5">
        <f t="shared" si="102"/>
        <v>0</v>
      </c>
      <c r="D1048" s="5">
        <f t="shared" si="101"/>
        <v>0</v>
      </c>
      <c r="E1048" s="4">
        <f t="shared" si="100"/>
        <v>0</v>
      </c>
      <c r="F1048" s="5">
        <f>IF(C1048=0,0,IF(I1047+G1048&lt;=Summary!$C$20,'Loan Sch - With Offset'!I1047+G1048,Summary!$C$20))</f>
        <v>0</v>
      </c>
      <c r="G1048" s="4">
        <f>IF(E1048&lt;=0,0,E1048*Summary!$B$7/Summary!$B$10)</f>
        <v>0</v>
      </c>
      <c r="H1048" s="5">
        <f t="shared" si="103"/>
        <v>0</v>
      </c>
      <c r="I1048" s="5">
        <f t="shared" si="104"/>
        <v>0</v>
      </c>
    </row>
    <row r="1049" spans="1:9" x14ac:dyDescent="0.25">
      <c r="A1049">
        <v>1045</v>
      </c>
      <c r="B1049">
        <f t="shared" si="99"/>
        <v>0</v>
      </c>
      <c r="C1049" s="5">
        <f t="shared" si="102"/>
        <v>0</v>
      </c>
      <c r="D1049" s="5">
        <f t="shared" si="101"/>
        <v>0</v>
      </c>
      <c r="E1049" s="4">
        <f t="shared" si="100"/>
        <v>0</v>
      </c>
      <c r="F1049" s="5">
        <f>IF(C1049=0,0,IF(I1048+G1049&lt;=Summary!$C$20,'Loan Sch - With Offset'!I1048+G1049,Summary!$C$20))</f>
        <v>0</v>
      </c>
      <c r="G1049" s="4">
        <f>IF(E1049&lt;=0,0,E1049*Summary!$B$7/Summary!$B$10)</f>
        <v>0</v>
      </c>
      <c r="H1049" s="5">
        <f t="shared" si="103"/>
        <v>0</v>
      </c>
      <c r="I1049" s="5">
        <f t="shared" si="104"/>
        <v>0</v>
      </c>
    </row>
    <row r="1050" spans="1:9" x14ac:dyDescent="0.25">
      <c r="A1050">
        <v>1046</v>
      </c>
      <c r="B1050">
        <f t="shared" si="99"/>
        <v>0</v>
      </c>
      <c r="C1050" s="5">
        <f t="shared" si="102"/>
        <v>0</v>
      </c>
      <c r="D1050" s="5">
        <f t="shared" si="101"/>
        <v>0</v>
      </c>
      <c r="E1050" s="4">
        <f t="shared" si="100"/>
        <v>0</v>
      </c>
      <c r="F1050" s="5">
        <f>IF(C1050=0,0,IF(I1049+G1050&lt;=Summary!$C$20,'Loan Sch - With Offset'!I1049+G1050,Summary!$C$20))</f>
        <v>0</v>
      </c>
      <c r="G1050" s="4">
        <f>IF(E1050&lt;=0,0,E1050*Summary!$B$7/Summary!$B$10)</f>
        <v>0</v>
      </c>
      <c r="H1050" s="5">
        <f t="shared" si="103"/>
        <v>0</v>
      </c>
      <c r="I1050" s="5">
        <f t="shared" si="104"/>
        <v>0</v>
      </c>
    </row>
    <row r="1051" spans="1:9" x14ac:dyDescent="0.25">
      <c r="A1051">
        <v>1047</v>
      </c>
      <c r="B1051">
        <f t="shared" si="99"/>
        <v>0</v>
      </c>
      <c r="C1051" s="5">
        <f t="shared" si="102"/>
        <v>0</v>
      </c>
      <c r="D1051" s="5">
        <f t="shared" si="101"/>
        <v>0</v>
      </c>
      <c r="E1051" s="4">
        <f t="shared" si="100"/>
        <v>0</v>
      </c>
      <c r="F1051" s="5">
        <f>IF(C1051=0,0,IF(I1050+G1051&lt;=Summary!$C$20,'Loan Sch - With Offset'!I1050+G1051,Summary!$C$20))</f>
        <v>0</v>
      </c>
      <c r="G1051" s="4">
        <f>IF(E1051&lt;=0,0,E1051*Summary!$B$7/Summary!$B$10)</f>
        <v>0</v>
      </c>
      <c r="H1051" s="5">
        <f t="shared" si="103"/>
        <v>0</v>
      </c>
      <c r="I1051" s="5">
        <f t="shared" si="104"/>
        <v>0</v>
      </c>
    </row>
    <row r="1052" spans="1:9" x14ac:dyDescent="0.25">
      <c r="A1052">
        <v>1048</v>
      </c>
      <c r="B1052">
        <f t="shared" si="99"/>
        <v>0</v>
      </c>
      <c r="C1052" s="5">
        <f t="shared" si="102"/>
        <v>0</v>
      </c>
      <c r="D1052" s="5">
        <f t="shared" si="101"/>
        <v>0</v>
      </c>
      <c r="E1052" s="4">
        <f t="shared" si="100"/>
        <v>0</v>
      </c>
      <c r="F1052" s="5">
        <f>IF(C1052=0,0,IF(I1051+G1052&lt;=Summary!$C$20,'Loan Sch - With Offset'!I1051+G1052,Summary!$C$20))</f>
        <v>0</v>
      </c>
      <c r="G1052" s="4">
        <f>IF(E1052&lt;=0,0,E1052*Summary!$B$7/Summary!$B$10)</f>
        <v>0</v>
      </c>
      <c r="H1052" s="5">
        <f t="shared" si="103"/>
        <v>0</v>
      </c>
      <c r="I1052" s="5">
        <f t="shared" si="104"/>
        <v>0</v>
      </c>
    </row>
    <row r="1053" spans="1:9" x14ac:dyDescent="0.25">
      <c r="A1053">
        <v>1049</v>
      </c>
      <c r="B1053">
        <f t="shared" si="99"/>
        <v>0</v>
      </c>
      <c r="C1053" s="5">
        <f t="shared" si="102"/>
        <v>0</v>
      </c>
      <c r="D1053" s="5">
        <f t="shared" si="101"/>
        <v>0</v>
      </c>
      <c r="E1053" s="4">
        <f t="shared" si="100"/>
        <v>0</v>
      </c>
      <c r="F1053" s="5">
        <f>IF(C1053=0,0,IF(I1052+G1053&lt;=Summary!$C$20,'Loan Sch - With Offset'!I1052+G1053,Summary!$C$20))</f>
        <v>0</v>
      </c>
      <c r="G1053" s="4">
        <f>IF(E1053&lt;=0,0,E1053*Summary!$B$7/Summary!$B$10)</f>
        <v>0</v>
      </c>
      <c r="H1053" s="5">
        <f t="shared" si="103"/>
        <v>0</v>
      </c>
      <c r="I1053" s="5">
        <f t="shared" si="104"/>
        <v>0</v>
      </c>
    </row>
    <row r="1054" spans="1:9" x14ac:dyDescent="0.25">
      <c r="A1054">
        <v>1050</v>
      </c>
      <c r="B1054">
        <f t="shared" si="99"/>
        <v>0</v>
      </c>
      <c r="C1054" s="5">
        <f t="shared" si="102"/>
        <v>0</v>
      </c>
      <c r="D1054" s="5">
        <f t="shared" si="101"/>
        <v>0</v>
      </c>
      <c r="E1054" s="4">
        <f t="shared" si="100"/>
        <v>0</v>
      </c>
      <c r="F1054" s="5">
        <f>IF(C1054=0,0,IF(I1053+G1054&lt;=Summary!$C$20,'Loan Sch - With Offset'!I1053+G1054,Summary!$C$20))</f>
        <v>0</v>
      </c>
      <c r="G1054" s="4">
        <f>IF(E1054&lt;=0,0,E1054*Summary!$B$7/Summary!$B$10)</f>
        <v>0</v>
      </c>
      <c r="H1054" s="5">
        <f t="shared" si="103"/>
        <v>0</v>
      </c>
      <c r="I1054" s="5">
        <f t="shared" si="104"/>
        <v>0</v>
      </c>
    </row>
    <row r="1055" spans="1:9" x14ac:dyDescent="0.25">
      <c r="A1055">
        <v>1051</v>
      </c>
      <c r="B1055">
        <f t="shared" si="99"/>
        <v>0</v>
      </c>
      <c r="C1055" s="5">
        <f t="shared" si="102"/>
        <v>0</v>
      </c>
      <c r="D1055" s="5">
        <f t="shared" si="101"/>
        <v>0</v>
      </c>
      <c r="E1055" s="4">
        <f t="shared" si="100"/>
        <v>0</v>
      </c>
      <c r="F1055" s="5">
        <f>IF(C1055=0,0,IF(I1054+G1055&lt;=Summary!$C$20,'Loan Sch - With Offset'!I1054+G1055,Summary!$C$20))</f>
        <v>0</v>
      </c>
      <c r="G1055" s="4">
        <f>IF(E1055&lt;=0,0,E1055*Summary!$B$7/Summary!$B$10)</f>
        <v>0</v>
      </c>
      <c r="H1055" s="5">
        <f t="shared" si="103"/>
        <v>0</v>
      </c>
      <c r="I1055" s="5">
        <f t="shared" si="104"/>
        <v>0</v>
      </c>
    </row>
    <row r="1056" spans="1:9" x14ac:dyDescent="0.25">
      <c r="A1056">
        <v>1052</v>
      </c>
      <c r="B1056">
        <f t="shared" si="99"/>
        <v>0</v>
      </c>
      <c r="C1056" s="5">
        <f t="shared" si="102"/>
        <v>0</v>
      </c>
      <c r="D1056" s="5">
        <f t="shared" si="101"/>
        <v>0</v>
      </c>
      <c r="E1056" s="4">
        <f t="shared" si="100"/>
        <v>0</v>
      </c>
      <c r="F1056" s="5">
        <f>IF(C1056=0,0,IF(I1055+G1056&lt;=Summary!$C$20,'Loan Sch - With Offset'!I1055+G1056,Summary!$C$20))</f>
        <v>0</v>
      </c>
      <c r="G1056" s="4">
        <f>IF(E1056&lt;=0,0,E1056*Summary!$B$7/Summary!$B$10)</f>
        <v>0</v>
      </c>
      <c r="H1056" s="5">
        <f t="shared" si="103"/>
        <v>0</v>
      </c>
      <c r="I1056" s="5">
        <f t="shared" si="104"/>
        <v>0</v>
      </c>
    </row>
    <row r="1057" spans="1:9" x14ac:dyDescent="0.25">
      <c r="A1057">
        <v>1053</v>
      </c>
      <c r="B1057">
        <f t="shared" si="99"/>
        <v>0</v>
      </c>
      <c r="C1057" s="5">
        <f t="shared" si="102"/>
        <v>0</v>
      </c>
      <c r="D1057" s="5">
        <f t="shared" si="101"/>
        <v>0</v>
      </c>
      <c r="E1057" s="4">
        <f t="shared" si="100"/>
        <v>0</v>
      </c>
      <c r="F1057" s="5">
        <f>IF(C1057=0,0,IF(I1056+G1057&lt;=Summary!$C$20,'Loan Sch - With Offset'!I1056+G1057,Summary!$C$20))</f>
        <v>0</v>
      </c>
      <c r="G1057" s="4">
        <f>IF(E1057&lt;=0,0,E1057*Summary!$B$7/Summary!$B$10)</f>
        <v>0</v>
      </c>
      <c r="H1057" s="5">
        <f t="shared" si="103"/>
        <v>0</v>
      </c>
      <c r="I1057" s="5">
        <f t="shared" si="104"/>
        <v>0</v>
      </c>
    </row>
    <row r="1058" spans="1:9" x14ac:dyDescent="0.25">
      <c r="A1058">
        <v>1054</v>
      </c>
      <c r="B1058">
        <f t="shared" si="99"/>
        <v>0</v>
      </c>
      <c r="C1058" s="5">
        <f t="shared" si="102"/>
        <v>0</v>
      </c>
      <c r="D1058" s="5">
        <f t="shared" si="101"/>
        <v>0</v>
      </c>
      <c r="E1058" s="4">
        <f t="shared" si="100"/>
        <v>0</v>
      </c>
      <c r="F1058" s="5">
        <f>IF(C1058=0,0,IF(I1057+G1058&lt;=Summary!$C$20,'Loan Sch - With Offset'!I1057+G1058,Summary!$C$20))</f>
        <v>0</v>
      </c>
      <c r="G1058" s="4">
        <f>IF(E1058&lt;=0,0,E1058*Summary!$B$7/Summary!$B$10)</f>
        <v>0</v>
      </c>
      <c r="H1058" s="5">
        <f t="shared" si="103"/>
        <v>0</v>
      </c>
      <c r="I1058" s="5">
        <f t="shared" si="104"/>
        <v>0</v>
      </c>
    </row>
    <row r="1059" spans="1:9" x14ac:dyDescent="0.25">
      <c r="A1059">
        <v>1055</v>
      </c>
      <c r="B1059">
        <f t="shared" si="99"/>
        <v>0</v>
      </c>
      <c r="C1059" s="5">
        <f t="shared" si="102"/>
        <v>0</v>
      </c>
      <c r="D1059" s="5">
        <f t="shared" si="101"/>
        <v>0</v>
      </c>
      <c r="E1059" s="4">
        <f t="shared" si="100"/>
        <v>0</v>
      </c>
      <c r="F1059" s="5">
        <f>IF(C1059=0,0,IF(I1058+G1059&lt;=Summary!$C$20,'Loan Sch - With Offset'!I1058+G1059,Summary!$C$20))</f>
        <v>0</v>
      </c>
      <c r="G1059" s="4">
        <f>IF(E1059&lt;=0,0,E1059*Summary!$B$7/Summary!$B$10)</f>
        <v>0</v>
      </c>
      <c r="H1059" s="5">
        <f t="shared" si="103"/>
        <v>0</v>
      </c>
      <c r="I1059" s="5">
        <f t="shared" si="104"/>
        <v>0</v>
      </c>
    </row>
    <row r="1060" spans="1:9" x14ac:dyDescent="0.25">
      <c r="A1060">
        <v>1056</v>
      </c>
      <c r="B1060">
        <f t="shared" si="99"/>
        <v>0</v>
      </c>
      <c r="C1060" s="5">
        <f t="shared" si="102"/>
        <v>0</v>
      </c>
      <c r="D1060" s="5">
        <f t="shared" si="101"/>
        <v>0</v>
      </c>
      <c r="E1060" s="4">
        <f t="shared" si="100"/>
        <v>0</v>
      </c>
      <c r="F1060" s="5">
        <f>IF(C1060=0,0,IF(I1059+G1060&lt;=Summary!$C$20,'Loan Sch - With Offset'!I1059+G1060,Summary!$C$20))</f>
        <v>0</v>
      </c>
      <c r="G1060" s="4">
        <f>IF(E1060&lt;=0,0,E1060*Summary!$B$7/Summary!$B$10)</f>
        <v>0</v>
      </c>
      <c r="H1060" s="5">
        <f t="shared" si="103"/>
        <v>0</v>
      </c>
      <c r="I1060" s="5">
        <f t="shared" si="104"/>
        <v>0</v>
      </c>
    </row>
    <row r="1061" spans="1:9" x14ac:dyDescent="0.25">
      <c r="A1061">
        <v>1057</v>
      </c>
      <c r="B1061">
        <f t="shared" si="99"/>
        <v>0</v>
      </c>
      <c r="C1061" s="5">
        <f t="shared" si="102"/>
        <v>0</v>
      </c>
      <c r="D1061" s="5">
        <f t="shared" si="101"/>
        <v>0</v>
      </c>
      <c r="E1061" s="4">
        <f t="shared" si="100"/>
        <v>0</v>
      </c>
      <c r="F1061" s="5">
        <f>IF(C1061=0,0,IF(I1060+G1061&lt;=Summary!$C$20,'Loan Sch - With Offset'!I1060+G1061,Summary!$C$20))</f>
        <v>0</v>
      </c>
      <c r="G1061" s="4">
        <f>IF(E1061&lt;=0,0,E1061*Summary!$B$7/Summary!$B$10)</f>
        <v>0</v>
      </c>
      <c r="H1061" s="5">
        <f t="shared" si="103"/>
        <v>0</v>
      </c>
      <c r="I1061" s="5">
        <f t="shared" si="104"/>
        <v>0</v>
      </c>
    </row>
    <row r="1062" spans="1:9" x14ac:dyDescent="0.25">
      <c r="A1062">
        <v>1058</v>
      </c>
      <c r="B1062">
        <f t="shared" si="99"/>
        <v>0</v>
      </c>
      <c r="C1062" s="5">
        <f t="shared" si="102"/>
        <v>0</v>
      </c>
      <c r="D1062" s="5">
        <f t="shared" si="101"/>
        <v>0</v>
      </c>
      <c r="E1062" s="4">
        <f t="shared" si="100"/>
        <v>0</v>
      </c>
      <c r="F1062" s="5">
        <f>IF(C1062=0,0,IF(I1061+G1062&lt;=Summary!$C$20,'Loan Sch - With Offset'!I1061+G1062,Summary!$C$20))</f>
        <v>0</v>
      </c>
      <c r="G1062" s="4">
        <f>IF(E1062&lt;=0,0,E1062*Summary!$B$7/Summary!$B$10)</f>
        <v>0</v>
      </c>
      <c r="H1062" s="5">
        <f t="shared" si="103"/>
        <v>0</v>
      </c>
      <c r="I1062" s="5">
        <f t="shared" si="104"/>
        <v>0</v>
      </c>
    </row>
    <row r="1063" spans="1:9" x14ac:dyDescent="0.25">
      <c r="A1063">
        <v>1059</v>
      </c>
      <c r="B1063">
        <f t="shared" si="99"/>
        <v>0</v>
      </c>
      <c r="C1063" s="5">
        <f t="shared" si="102"/>
        <v>0</v>
      </c>
      <c r="D1063" s="5">
        <f t="shared" si="101"/>
        <v>0</v>
      </c>
      <c r="E1063" s="4">
        <f t="shared" si="100"/>
        <v>0</v>
      </c>
      <c r="F1063" s="5">
        <f>IF(C1063=0,0,IF(I1062+G1063&lt;=Summary!$C$20,'Loan Sch - With Offset'!I1062+G1063,Summary!$C$20))</f>
        <v>0</v>
      </c>
      <c r="G1063" s="4">
        <f>IF(E1063&lt;=0,0,E1063*Summary!$B$7/Summary!$B$10)</f>
        <v>0</v>
      </c>
      <c r="H1063" s="5">
        <f t="shared" si="103"/>
        <v>0</v>
      </c>
      <c r="I1063" s="5">
        <f t="shared" si="104"/>
        <v>0</v>
      </c>
    </row>
    <row r="1064" spans="1:9" x14ac:dyDescent="0.25">
      <c r="A1064">
        <v>1060</v>
      </c>
      <c r="B1064">
        <f t="shared" si="99"/>
        <v>0</v>
      </c>
      <c r="C1064" s="5">
        <f t="shared" si="102"/>
        <v>0</v>
      </c>
      <c r="D1064" s="5">
        <f t="shared" si="101"/>
        <v>0</v>
      </c>
      <c r="E1064" s="4">
        <f t="shared" si="100"/>
        <v>0</v>
      </c>
      <c r="F1064" s="5">
        <f>IF(C1064=0,0,IF(I1063+G1064&lt;=Summary!$C$20,'Loan Sch - With Offset'!I1063+G1064,Summary!$C$20))</f>
        <v>0</v>
      </c>
      <c r="G1064" s="4">
        <f>IF(E1064&lt;=0,0,E1064*Summary!$B$7/Summary!$B$10)</f>
        <v>0</v>
      </c>
      <c r="H1064" s="5">
        <f t="shared" si="103"/>
        <v>0</v>
      </c>
      <c r="I1064" s="5">
        <f t="shared" si="104"/>
        <v>0</v>
      </c>
    </row>
    <row r="1065" spans="1:9" x14ac:dyDescent="0.25">
      <c r="A1065">
        <v>1061</v>
      </c>
      <c r="B1065">
        <f t="shared" si="99"/>
        <v>0</v>
      </c>
      <c r="C1065" s="5">
        <f t="shared" si="102"/>
        <v>0</v>
      </c>
      <c r="D1065" s="5">
        <f t="shared" si="101"/>
        <v>0</v>
      </c>
      <c r="E1065" s="4">
        <f t="shared" si="100"/>
        <v>0</v>
      </c>
      <c r="F1065" s="5">
        <f>IF(C1065=0,0,IF(I1064+G1065&lt;=Summary!$C$20,'Loan Sch - With Offset'!I1064+G1065,Summary!$C$20))</f>
        <v>0</v>
      </c>
      <c r="G1065" s="4">
        <f>IF(E1065&lt;=0,0,E1065*Summary!$B$7/Summary!$B$10)</f>
        <v>0</v>
      </c>
      <c r="H1065" s="5">
        <f t="shared" si="103"/>
        <v>0</v>
      </c>
      <c r="I1065" s="5">
        <f t="shared" si="104"/>
        <v>0</v>
      </c>
    </row>
    <row r="1066" spans="1:9" x14ac:dyDescent="0.25">
      <c r="A1066">
        <v>1062</v>
      </c>
      <c r="B1066">
        <f t="shared" si="99"/>
        <v>0</v>
      </c>
      <c r="C1066" s="5">
        <f t="shared" si="102"/>
        <v>0</v>
      </c>
      <c r="D1066" s="5">
        <f t="shared" si="101"/>
        <v>0</v>
      </c>
      <c r="E1066" s="4">
        <f t="shared" si="100"/>
        <v>0</v>
      </c>
      <c r="F1066" s="5">
        <f>IF(C1066=0,0,IF(I1065+G1066&lt;=Summary!$C$20,'Loan Sch - With Offset'!I1065+G1066,Summary!$C$20))</f>
        <v>0</v>
      </c>
      <c r="G1066" s="4">
        <f>IF(E1066&lt;=0,0,E1066*Summary!$B$7/Summary!$B$10)</f>
        <v>0</v>
      </c>
      <c r="H1066" s="5">
        <f t="shared" si="103"/>
        <v>0</v>
      </c>
      <c r="I1066" s="5">
        <f t="shared" si="104"/>
        <v>0</v>
      </c>
    </row>
    <row r="1067" spans="1:9" x14ac:dyDescent="0.25">
      <c r="A1067">
        <v>1063</v>
      </c>
      <c r="B1067">
        <f t="shared" si="99"/>
        <v>0</v>
      </c>
      <c r="C1067" s="5">
        <f t="shared" si="102"/>
        <v>0</v>
      </c>
      <c r="D1067" s="5">
        <f t="shared" si="101"/>
        <v>0</v>
      </c>
      <c r="E1067" s="4">
        <f t="shared" si="100"/>
        <v>0</v>
      </c>
      <c r="F1067" s="5">
        <f>IF(C1067=0,0,IF(I1066+G1067&lt;=Summary!$C$20,'Loan Sch - With Offset'!I1066+G1067,Summary!$C$20))</f>
        <v>0</v>
      </c>
      <c r="G1067" s="4">
        <f>IF(E1067&lt;=0,0,E1067*Summary!$B$7/Summary!$B$10)</f>
        <v>0</v>
      </c>
      <c r="H1067" s="5">
        <f t="shared" si="103"/>
        <v>0</v>
      </c>
      <c r="I1067" s="5">
        <f t="shared" si="104"/>
        <v>0</v>
      </c>
    </row>
    <row r="1068" spans="1:9" x14ac:dyDescent="0.25">
      <c r="A1068">
        <v>1064</v>
      </c>
      <c r="B1068">
        <f t="shared" si="99"/>
        <v>0</v>
      </c>
      <c r="C1068" s="5">
        <f t="shared" si="102"/>
        <v>0</v>
      </c>
      <c r="D1068" s="5">
        <f t="shared" si="101"/>
        <v>0</v>
      </c>
      <c r="E1068" s="4">
        <f t="shared" si="100"/>
        <v>0</v>
      </c>
      <c r="F1068" s="5">
        <f>IF(C1068=0,0,IF(I1067+G1068&lt;=Summary!$C$20,'Loan Sch - With Offset'!I1067+G1068,Summary!$C$20))</f>
        <v>0</v>
      </c>
      <c r="G1068" s="4">
        <f>IF(E1068&lt;=0,0,E1068*Summary!$B$7/Summary!$B$10)</f>
        <v>0</v>
      </c>
      <c r="H1068" s="5">
        <f t="shared" si="103"/>
        <v>0</v>
      </c>
      <c r="I1068" s="5">
        <f t="shared" si="104"/>
        <v>0</v>
      </c>
    </row>
    <row r="1069" spans="1:9" x14ac:dyDescent="0.25">
      <c r="A1069">
        <v>1065</v>
      </c>
      <c r="B1069">
        <f t="shared" si="99"/>
        <v>0</v>
      </c>
      <c r="C1069" s="5">
        <f t="shared" si="102"/>
        <v>0</v>
      </c>
      <c r="D1069" s="5">
        <f t="shared" si="101"/>
        <v>0</v>
      </c>
      <c r="E1069" s="4">
        <f t="shared" si="100"/>
        <v>0</v>
      </c>
      <c r="F1069" s="5">
        <f>IF(C1069=0,0,IF(I1068+G1069&lt;=Summary!$C$20,'Loan Sch - With Offset'!I1068+G1069,Summary!$C$20))</f>
        <v>0</v>
      </c>
      <c r="G1069" s="4">
        <f>IF(E1069&lt;=0,0,E1069*Summary!$B$7/Summary!$B$10)</f>
        <v>0</v>
      </c>
      <c r="H1069" s="5">
        <f t="shared" si="103"/>
        <v>0</v>
      </c>
      <c r="I1069" s="5">
        <f t="shared" si="104"/>
        <v>0</v>
      </c>
    </row>
    <row r="1070" spans="1:9" x14ac:dyDescent="0.25">
      <c r="A1070">
        <v>1066</v>
      </c>
      <c r="B1070">
        <f t="shared" si="99"/>
        <v>0</v>
      </c>
      <c r="C1070" s="5">
        <f t="shared" si="102"/>
        <v>0</v>
      </c>
      <c r="D1070" s="5">
        <f t="shared" si="101"/>
        <v>0</v>
      </c>
      <c r="E1070" s="4">
        <f t="shared" si="100"/>
        <v>0</v>
      </c>
      <c r="F1070" s="5">
        <f>IF(C1070=0,0,IF(I1069+G1070&lt;=Summary!$C$20,'Loan Sch - With Offset'!I1069+G1070,Summary!$C$20))</f>
        <v>0</v>
      </c>
      <c r="G1070" s="4">
        <f>IF(E1070&lt;=0,0,E1070*Summary!$B$7/Summary!$B$10)</f>
        <v>0</v>
      </c>
      <c r="H1070" s="5">
        <f t="shared" si="103"/>
        <v>0</v>
      </c>
      <c r="I1070" s="5">
        <f t="shared" si="104"/>
        <v>0</v>
      </c>
    </row>
    <row r="1071" spans="1:9" x14ac:dyDescent="0.25">
      <c r="A1071">
        <v>1067</v>
      </c>
      <c r="B1071">
        <f t="shared" si="99"/>
        <v>0</v>
      </c>
      <c r="C1071" s="5">
        <f t="shared" si="102"/>
        <v>0</v>
      </c>
      <c r="D1071" s="5">
        <f t="shared" si="101"/>
        <v>0</v>
      </c>
      <c r="E1071" s="4">
        <f t="shared" si="100"/>
        <v>0</v>
      </c>
      <c r="F1071" s="5">
        <f>IF(C1071=0,0,IF(I1070+G1071&lt;=Summary!$C$20,'Loan Sch - With Offset'!I1070+G1071,Summary!$C$20))</f>
        <v>0</v>
      </c>
      <c r="G1071" s="4">
        <f>IF(E1071&lt;=0,0,E1071*Summary!$B$7/Summary!$B$10)</f>
        <v>0</v>
      </c>
      <c r="H1071" s="5">
        <f t="shared" si="103"/>
        <v>0</v>
      </c>
      <c r="I1071" s="5">
        <f t="shared" si="104"/>
        <v>0</v>
      </c>
    </row>
    <row r="1072" spans="1:9" x14ac:dyDescent="0.25">
      <c r="A1072">
        <v>1068</v>
      </c>
      <c r="B1072">
        <f t="shared" si="99"/>
        <v>0</v>
      </c>
      <c r="C1072" s="5">
        <f t="shared" si="102"/>
        <v>0</v>
      </c>
      <c r="D1072" s="5">
        <f t="shared" si="101"/>
        <v>0</v>
      </c>
      <c r="E1072" s="4">
        <f t="shared" si="100"/>
        <v>0</v>
      </c>
      <c r="F1072" s="5">
        <f>IF(C1072=0,0,IF(I1071+G1072&lt;=Summary!$C$20,'Loan Sch - With Offset'!I1071+G1072,Summary!$C$20))</f>
        <v>0</v>
      </c>
      <c r="G1072" s="4">
        <f>IF(E1072&lt;=0,0,E1072*Summary!$B$7/Summary!$B$10)</f>
        <v>0</v>
      </c>
      <c r="H1072" s="5">
        <f t="shared" si="103"/>
        <v>0</v>
      </c>
      <c r="I1072" s="5">
        <f t="shared" si="104"/>
        <v>0</v>
      </c>
    </row>
    <row r="1073" spans="1:9" x14ac:dyDescent="0.25">
      <c r="A1073">
        <v>1069</v>
      </c>
      <c r="B1073">
        <f t="shared" si="99"/>
        <v>0</v>
      </c>
      <c r="C1073" s="5">
        <f t="shared" si="102"/>
        <v>0</v>
      </c>
      <c r="D1073" s="5">
        <f t="shared" si="101"/>
        <v>0</v>
      </c>
      <c r="E1073" s="4">
        <f t="shared" si="100"/>
        <v>0</v>
      </c>
      <c r="F1073" s="5">
        <f>IF(C1073=0,0,IF(I1072+G1073&lt;=Summary!$C$20,'Loan Sch - With Offset'!I1072+G1073,Summary!$C$20))</f>
        <v>0</v>
      </c>
      <c r="G1073" s="4">
        <f>IF(E1073&lt;=0,0,E1073*Summary!$B$7/Summary!$B$10)</f>
        <v>0</v>
      </c>
      <c r="H1073" s="5">
        <f t="shared" si="103"/>
        <v>0</v>
      </c>
      <c r="I1073" s="5">
        <f t="shared" si="104"/>
        <v>0</v>
      </c>
    </row>
    <row r="1074" spans="1:9" x14ac:dyDescent="0.25">
      <c r="A1074">
        <v>1070</v>
      </c>
      <c r="B1074">
        <f t="shared" si="99"/>
        <v>0</v>
      </c>
      <c r="C1074" s="5">
        <f t="shared" si="102"/>
        <v>0</v>
      </c>
      <c r="D1074" s="5">
        <f t="shared" si="101"/>
        <v>0</v>
      </c>
      <c r="E1074" s="4">
        <f t="shared" si="100"/>
        <v>0</v>
      </c>
      <c r="F1074" s="5">
        <f>IF(C1074=0,0,IF(I1073+G1074&lt;=Summary!$C$20,'Loan Sch - With Offset'!I1073+G1074,Summary!$C$20))</f>
        <v>0</v>
      </c>
      <c r="G1074" s="4">
        <f>IF(E1074&lt;=0,0,E1074*Summary!$B$7/Summary!$B$10)</f>
        <v>0</v>
      </c>
      <c r="H1074" s="5">
        <f t="shared" si="103"/>
        <v>0</v>
      </c>
      <c r="I1074" s="5">
        <f t="shared" si="104"/>
        <v>0</v>
      </c>
    </row>
    <row r="1075" spans="1:9" x14ac:dyDescent="0.25">
      <c r="A1075">
        <v>1071</v>
      </c>
      <c r="B1075">
        <f t="shared" si="99"/>
        <v>0</v>
      </c>
      <c r="C1075" s="5">
        <f t="shared" si="102"/>
        <v>0</v>
      </c>
      <c r="D1075" s="5">
        <f t="shared" si="101"/>
        <v>0</v>
      </c>
      <c r="E1075" s="4">
        <f t="shared" si="100"/>
        <v>0</v>
      </c>
      <c r="F1075" s="5">
        <f>IF(C1075=0,0,IF(I1074+G1075&lt;=Summary!$C$20,'Loan Sch - With Offset'!I1074+G1075,Summary!$C$20))</f>
        <v>0</v>
      </c>
      <c r="G1075" s="4">
        <f>IF(E1075&lt;=0,0,E1075*Summary!$B$7/Summary!$B$10)</f>
        <v>0</v>
      </c>
      <c r="H1075" s="5">
        <f t="shared" si="103"/>
        <v>0</v>
      </c>
      <c r="I1075" s="5">
        <f t="shared" si="104"/>
        <v>0</v>
      </c>
    </row>
    <row r="1076" spans="1:9" x14ac:dyDescent="0.25">
      <c r="A1076">
        <v>1072</v>
      </c>
      <c r="B1076">
        <f t="shared" si="99"/>
        <v>0</v>
      </c>
      <c r="C1076" s="5">
        <f t="shared" si="102"/>
        <v>0</v>
      </c>
      <c r="D1076" s="5">
        <f t="shared" si="101"/>
        <v>0</v>
      </c>
      <c r="E1076" s="4">
        <f t="shared" si="100"/>
        <v>0</v>
      </c>
      <c r="F1076" s="5">
        <f>IF(C1076=0,0,IF(I1075+G1076&lt;=Summary!$C$20,'Loan Sch - With Offset'!I1075+G1076,Summary!$C$20))</f>
        <v>0</v>
      </c>
      <c r="G1076" s="4">
        <f>IF(E1076&lt;=0,0,E1076*Summary!$B$7/Summary!$B$10)</f>
        <v>0</v>
      </c>
      <c r="H1076" s="5">
        <f t="shared" si="103"/>
        <v>0</v>
      </c>
      <c r="I1076" s="5">
        <f t="shared" si="104"/>
        <v>0</v>
      </c>
    </row>
    <row r="1077" spans="1:9" x14ac:dyDescent="0.25">
      <c r="A1077">
        <v>1073</v>
      </c>
      <c r="B1077">
        <f t="shared" si="99"/>
        <v>0</v>
      </c>
      <c r="C1077" s="5">
        <f t="shared" si="102"/>
        <v>0</v>
      </c>
      <c r="D1077" s="5">
        <f t="shared" si="101"/>
        <v>0</v>
      </c>
      <c r="E1077" s="4">
        <f t="shared" si="100"/>
        <v>0</v>
      </c>
      <c r="F1077" s="5">
        <f>IF(C1077=0,0,IF(I1076+G1077&lt;=Summary!$C$20,'Loan Sch - With Offset'!I1076+G1077,Summary!$C$20))</f>
        <v>0</v>
      </c>
      <c r="G1077" s="4">
        <f>IF(E1077&lt;=0,0,E1077*Summary!$B$7/Summary!$B$10)</f>
        <v>0</v>
      </c>
      <c r="H1077" s="5">
        <f t="shared" si="103"/>
        <v>0</v>
      </c>
      <c r="I1077" s="5">
        <f t="shared" si="104"/>
        <v>0</v>
      </c>
    </row>
    <row r="1078" spans="1:9" x14ac:dyDescent="0.25">
      <c r="A1078">
        <v>1074</v>
      </c>
      <c r="B1078">
        <f t="shared" si="99"/>
        <v>0</v>
      </c>
      <c r="C1078" s="5">
        <f t="shared" si="102"/>
        <v>0</v>
      </c>
      <c r="D1078" s="5">
        <f t="shared" si="101"/>
        <v>0</v>
      </c>
      <c r="E1078" s="4">
        <f t="shared" si="100"/>
        <v>0</v>
      </c>
      <c r="F1078" s="5">
        <f>IF(C1078=0,0,IF(I1077+G1078&lt;=Summary!$C$20,'Loan Sch - With Offset'!I1077+G1078,Summary!$C$20))</f>
        <v>0</v>
      </c>
      <c r="G1078" s="4">
        <f>IF(E1078&lt;=0,0,E1078*Summary!$B$7/Summary!$B$10)</f>
        <v>0</v>
      </c>
      <c r="H1078" s="5">
        <f t="shared" si="103"/>
        <v>0</v>
      </c>
      <c r="I1078" s="5">
        <f t="shared" si="104"/>
        <v>0</v>
      </c>
    </row>
    <row r="1079" spans="1:9" x14ac:dyDescent="0.25">
      <c r="A1079">
        <v>1075</v>
      </c>
      <c r="B1079">
        <f t="shared" si="99"/>
        <v>0</v>
      </c>
      <c r="C1079" s="5">
        <f t="shared" si="102"/>
        <v>0</v>
      </c>
      <c r="D1079" s="5">
        <f t="shared" si="101"/>
        <v>0</v>
      </c>
      <c r="E1079" s="4">
        <f t="shared" si="100"/>
        <v>0</v>
      </c>
      <c r="F1079" s="5">
        <f>IF(C1079=0,0,IF(I1078+G1079&lt;=Summary!$C$20,'Loan Sch - With Offset'!I1078+G1079,Summary!$C$20))</f>
        <v>0</v>
      </c>
      <c r="G1079" s="4">
        <f>IF(E1079&lt;=0,0,E1079*Summary!$B$7/Summary!$B$10)</f>
        <v>0</v>
      </c>
      <c r="H1079" s="5">
        <f t="shared" si="103"/>
        <v>0</v>
      </c>
      <c r="I1079" s="5">
        <f t="shared" si="104"/>
        <v>0</v>
      </c>
    </row>
    <row r="1080" spans="1:9" x14ac:dyDescent="0.25">
      <c r="A1080">
        <v>1076</v>
      </c>
      <c r="B1080">
        <f t="shared" si="99"/>
        <v>0</v>
      </c>
      <c r="C1080" s="5">
        <f t="shared" si="102"/>
        <v>0</v>
      </c>
      <c r="D1080" s="5">
        <f t="shared" si="101"/>
        <v>0</v>
      </c>
      <c r="E1080" s="4">
        <f t="shared" si="100"/>
        <v>0</v>
      </c>
      <c r="F1080" s="5">
        <f>IF(C1080=0,0,IF(I1079+G1080&lt;=Summary!$C$20,'Loan Sch - With Offset'!I1079+G1080,Summary!$C$20))</f>
        <v>0</v>
      </c>
      <c r="G1080" s="4">
        <f>IF(E1080&lt;=0,0,E1080*Summary!$B$7/Summary!$B$10)</f>
        <v>0</v>
      </c>
      <c r="H1080" s="5">
        <f t="shared" si="103"/>
        <v>0</v>
      </c>
      <c r="I1080" s="5">
        <f t="shared" si="104"/>
        <v>0</v>
      </c>
    </row>
    <row r="1081" spans="1:9" x14ac:dyDescent="0.25">
      <c r="A1081">
        <v>1077</v>
      </c>
      <c r="B1081">
        <f t="shared" si="99"/>
        <v>0</v>
      </c>
      <c r="C1081" s="5">
        <f t="shared" si="102"/>
        <v>0</v>
      </c>
      <c r="D1081" s="5">
        <f t="shared" si="101"/>
        <v>0</v>
      </c>
      <c r="E1081" s="4">
        <f t="shared" si="100"/>
        <v>0</v>
      </c>
      <c r="F1081" s="5">
        <f>IF(C1081=0,0,IF(I1080+G1081&lt;=Summary!$C$20,'Loan Sch - With Offset'!I1080+G1081,Summary!$C$20))</f>
        <v>0</v>
      </c>
      <c r="G1081" s="4">
        <f>IF(E1081&lt;=0,0,E1081*Summary!$B$7/Summary!$B$10)</f>
        <v>0</v>
      </c>
      <c r="H1081" s="5">
        <f t="shared" si="103"/>
        <v>0</v>
      </c>
      <c r="I1081" s="5">
        <f t="shared" si="104"/>
        <v>0</v>
      </c>
    </row>
    <row r="1082" spans="1:9" x14ac:dyDescent="0.25">
      <c r="A1082">
        <v>1078</v>
      </c>
      <c r="B1082">
        <f t="shared" si="99"/>
        <v>0</v>
      </c>
      <c r="C1082" s="5">
        <f t="shared" si="102"/>
        <v>0</v>
      </c>
      <c r="D1082" s="5">
        <f t="shared" si="101"/>
        <v>0</v>
      </c>
      <c r="E1082" s="4">
        <f t="shared" si="100"/>
        <v>0</v>
      </c>
      <c r="F1082" s="5">
        <f>IF(C1082=0,0,IF(I1081+G1082&lt;=Summary!$C$20,'Loan Sch - With Offset'!I1081+G1082,Summary!$C$20))</f>
        <v>0</v>
      </c>
      <c r="G1082" s="4">
        <f>IF(E1082&lt;=0,0,E1082*Summary!$B$7/Summary!$B$10)</f>
        <v>0</v>
      </c>
      <c r="H1082" s="5">
        <f t="shared" si="103"/>
        <v>0</v>
      </c>
      <c r="I1082" s="5">
        <f t="shared" si="104"/>
        <v>0</v>
      </c>
    </row>
    <row r="1083" spans="1:9" x14ac:dyDescent="0.25">
      <c r="A1083">
        <v>1079</v>
      </c>
      <c r="B1083">
        <f t="shared" si="99"/>
        <v>0</v>
      </c>
      <c r="C1083" s="5">
        <f t="shared" si="102"/>
        <v>0</v>
      </c>
      <c r="D1083" s="5">
        <f t="shared" si="101"/>
        <v>0</v>
      </c>
      <c r="E1083" s="4">
        <f t="shared" si="100"/>
        <v>0</v>
      </c>
      <c r="F1083" s="5">
        <f>IF(C1083=0,0,IF(I1082+G1083&lt;=Summary!$C$20,'Loan Sch - With Offset'!I1082+G1083,Summary!$C$20))</f>
        <v>0</v>
      </c>
      <c r="G1083" s="4">
        <f>IF(E1083&lt;=0,0,E1083*Summary!$B$7/Summary!$B$10)</f>
        <v>0</v>
      </c>
      <c r="H1083" s="5">
        <f t="shared" si="103"/>
        <v>0</v>
      </c>
      <c r="I1083" s="5">
        <f t="shared" si="104"/>
        <v>0</v>
      </c>
    </row>
    <row r="1084" spans="1:9" x14ac:dyDescent="0.25">
      <c r="A1084">
        <v>1080</v>
      </c>
      <c r="B1084">
        <f t="shared" si="99"/>
        <v>0</v>
      </c>
      <c r="C1084" s="5">
        <f t="shared" si="102"/>
        <v>0</v>
      </c>
      <c r="D1084" s="5">
        <f t="shared" si="101"/>
        <v>0</v>
      </c>
      <c r="E1084" s="4">
        <f t="shared" si="100"/>
        <v>0</v>
      </c>
      <c r="F1084" s="5">
        <f>IF(C1084=0,0,IF(I1083+G1084&lt;=Summary!$C$20,'Loan Sch - With Offset'!I1083+G1084,Summary!$C$20))</f>
        <v>0</v>
      </c>
      <c r="G1084" s="4">
        <f>IF(E1084&lt;=0,0,E1084*Summary!$B$7/Summary!$B$10)</f>
        <v>0</v>
      </c>
      <c r="H1084" s="5">
        <f t="shared" si="103"/>
        <v>0</v>
      </c>
      <c r="I1084" s="5">
        <f t="shared" si="104"/>
        <v>0</v>
      </c>
    </row>
    <row r="1085" spans="1:9" x14ac:dyDescent="0.25">
      <c r="A1085">
        <v>1081</v>
      </c>
      <c r="B1085">
        <f t="shared" si="99"/>
        <v>0</v>
      </c>
      <c r="C1085" s="5">
        <f t="shared" si="102"/>
        <v>0</v>
      </c>
      <c r="D1085" s="5">
        <f t="shared" si="101"/>
        <v>0</v>
      </c>
      <c r="E1085" s="4">
        <f t="shared" si="100"/>
        <v>0</v>
      </c>
      <c r="F1085" s="5">
        <f>IF(C1085=0,0,IF(I1084+G1085&lt;=Summary!$C$20,'Loan Sch - With Offset'!I1084+G1085,Summary!$C$20))</f>
        <v>0</v>
      </c>
      <c r="G1085" s="4">
        <f>IF(E1085&lt;=0,0,E1085*Summary!$B$7/Summary!$B$10)</f>
        <v>0</v>
      </c>
      <c r="H1085" s="5">
        <f t="shared" si="103"/>
        <v>0</v>
      </c>
      <c r="I1085" s="5">
        <f t="shared" si="104"/>
        <v>0</v>
      </c>
    </row>
    <row r="1086" spans="1:9" x14ac:dyDescent="0.25">
      <c r="A1086">
        <v>1082</v>
      </c>
      <c r="B1086">
        <f t="shared" si="99"/>
        <v>0</v>
      </c>
      <c r="C1086" s="5">
        <f t="shared" si="102"/>
        <v>0</v>
      </c>
      <c r="D1086" s="5">
        <f t="shared" si="101"/>
        <v>0</v>
      </c>
      <c r="E1086" s="4">
        <f t="shared" si="100"/>
        <v>0</v>
      </c>
      <c r="F1086" s="5">
        <f>IF(C1086=0,0,IF(I1085+G1086&lt;=Summary!$C$20,'Loan Sch - With Offset'!I1085+G1086,Summary!$C$20))</f>
        <v>0</v>
      </c>
      <c r="G1086" s="4">
        <f>IF(E1086&lt;=0,0,E1086*Summary!$B$7/Summary!$B$10)</f>
        <v>0</v>
      </c>
      <c r="H1086" s="5">
        <f t="shared" si="103"/>
        <v>0</v>
      </c>
      <c r="I1086" s="5">
        <f t="shared" si="104"/>
        <v>0</v>
      </c>
    </row>
    <row r="1087" spans="1:9" x14ac:dyDescent="0.25">
      <c r="A1087">
        <v>1083</v>
      </c>
      <c r="B1087">
        <f t="shared" si="99"/>
        <v>0</v>
      </c>
      <c r="C1087" s="5">
        <f t="shared" si="102"/>
        <v>0</v>
      </c>
      <c r="D1087" s="5">
        <f t="shared" si="101"/>
        <v>0</v>
      </c>
      <c r="E1087" s="4">
        <f t="shared" si="100"/>
        <v>0</v>
      </c>
      <c r="F1087" s="5">
        <f>IF(C1087=0,0,IF(I1086+G1087&lt;=Summary!$C$20,'Loan Sch - With Offset'!I1086+G1087,Summary!$C$20))</f>
        <v>0</v>
      </c>
      <c r="G1087" s="4">
        <f>IF(E1087&lt;=0,0,E1087*Summary!$B$7/Summary!$B$10)</f>
        <v>0</v>
      </c>
      <c r="H1087" s="5">
        <f t="shared" si="103"/>
        <v>0</v>
      </c>
      <c r="I1087" s="5">
        <f t="shared" si="104"/>
        <v>0</v>
      </c>
    </row>
    <row r="1088" spans="1:9" x14ac:dyDescent="0.25">
      <c r="A1088">
        <v>1084</v>
      </c>
      <c r="B1088">
        <f t="shared" si="99"/>
        <v>0</v>
      </c>
      <c r="C1088" s="5">
        <f t="shared" si="102"/>
        <v>0</v>
      </c>
      <c r="D1088" s="5">
        <f t="shared" si="101"/>
        <v>0</v>
      </c>
      <c r="E1088" s="4">
        <f t="shared" si="100"/>
        <v>0</v>
      </c>
      <c r="F1088" s="5">
        <f>IF(C1088=0,0,IF(I1087+G1088&lt;=Summary!$C$20,'Loan Sch - With Offset'!I1087+G1088,Summary!$C$20))</f>
        <v>0</v>
      </c>
      <c r="G1088" s="4">
        <f>IF(E1088&lt;=0,0,E1088*Summary!$B$7/Summary!$B$10)</f>
        <v>0</v>
      </c>
      <c r="H1088" s="5">
        <f t="shared" si="103"/>
        <v>0</v>
      </c>
      <c r="I1088" s="5">
        <f t="shared" si="104"/>
        <v>0</v>
      </c>
    </row>
    <row r="1089" spans="1:9" x14ac:dyDescent="0.25">
      <c r="A1089">
        <v>1085</v>
      </c>
      <c r="B1089">
        <f t="shared" si="99"/>
        <v>0</v>
      </c>
      <c r="C1089" s="5">
        <f t="shared" si="102"/>
        <v>0</v>
      </c>
      <c r="D1089" s="5">
        <f t="shared" si="101"/>
        <v>0</v>
      </c>
      <c r="E1089" s="4">
        <f t="shared" si="100"/>
        <v>0</v>
      </c>
      <c r="F1089" s="5">
        <f>IF(C1089=0,0,IF(I1088+G1089&lt;=Summary!$C$20,'Loan Sch - With Offset'!I1088+G1089,Summary!$C$20))</f>
        <v>0</v>
      </c>
      <c r="G1089" s="4">
        <f>IF(E1089&lt;=0,0,E1089*Summary!$B$7/Summary!$B$10)</f>
        <v>0</v>
      </c>
      <c r="H1089" s="5">
        <f t="shared" si="103"/>
        <v>0</v>
      </c>
      <c r="I1089" s="5">
        <f t="shared" si="104"/>
        <v>0</v>
      </c>
    </row>
    <row r="1090" spans="1:9" x14ac:dyDescent="0.25">
      <c r="A1090">
        <v>1086</v>
      </c>
      <c r="B1090">
        <f t="shared" si="99"/>
        <v>0</v>
      </c>
      <c r="C1090" s="5">
        <f t="shared" si="102"/>
        <v>0</v>
      </c>
      <c r="D1090" s="5">
        <f t="shared" si="101"/>
        <v>0</v>
      </c>
      <c r="E1090" s="4">
        <f t="shared" si="100"/>
        <v>0</v>
      </c>
      <c r="F1090" s="5">
        <f>IF(C1090=0,0,IF(I1089+G1090&lt;=Summary!$C$20,'Loan Sch - With Offset'!I1089+G1090,Summary!$C$20))</f>
        <v>0</v>
      </c>
      <c r="G1090" s="4">
        <f>IF(E1090&lt;=0,0,E1090*Summary!$B$7/Summary!$B$10)</f>
        <v>0</v>
      </c>
      <c r="H1090" s="5">
        <f t="shared" si="103"/>
        <v>0</v>
      </c>
      <c r="I1090" s="5">
        <f t="shared" si="104"/>
        <v>0</v>
      </c>
    </row>
    <row r="1091" spans="1:9" x14ac:dyDescent="0.25">
      <c r="A1091">
        <v>1087</v>
      </c>
      <c r="B1091">
        <f t="shared" si="99"/>
        <v>0</v>
      </c>
      <c r="C1091" s="5">
        <f t="shared" si="102"/>
        <v>0</v>
      </c>
      <c r="D1091" s="5">
        <f t="shared" si="101"/>
        <v>0</v>
      </c>
      <c r="E1091" s="4">
        <f t="shared" si="100"/>
        <v>0</v>
      </c>
      <c r="F1091" s="5">
        <f>IF(C1091=0,0,IF(I1090+G1091&lt;=Summary!$C$20,'Loan Sch - With Offset'!I1090+G1091,Summary!$C$20))</f>
        <v>0</v>
      </c>
      <c r="G1091" s="4">
        <f>IF(E1091&lt;=0,0,E1091*Summary!$B$7/Summary!$B$10)</f>
        <v>0</v>
      </c>
      <c r="H1091" s="5">
        <f t="shared" si="103"/>
        <v>0</v>
      </c>
      <c r="I1091" s="5">
        <f t="shared" si="104"/>
        <v>0</v>
      </c>
    </row>
    <row r="1092" spans="1:9" x14ac:dyDescent="0.25">
      <c r="A1092">
        <v>1088</v>
      </c>
      <c r="B1092">
        <f t="shared" si="99"/>
        <v>0</v>
      </c>
      <c r="C1092" s="5">
        <f t="shared" si="102"/>
        <v>0</v>
      </c>
      <c r="D1092" s="5">
        <f t="shared" si="101"/>
        <v>0</v>
      </c>
      <c r="E1092" s="4">
        <f t="shared" si="100"/>
        <v>0</v>
      </c>
      <c r="F1092" s="5">
        <f>IF(C1092=0,0,IF(I1091+G1092&lt;=Summary!$C$20,'Loan Sch - With Offset'!I1091+G1092,Summary!$C$20))</f>
        <v>0</v>
      </c>
      <c r="G1092" s="4">
        <f>IF(E1092&lt;=0,0,E1092*Summary!$B$7/Summary!$B$10)</f>
        <v>0</v>
      </c>
      <c r="H1092" s="5">
        <f t="shared" si="103"/>
        <v>0</v>
      </c>
      <c r="I1092" s="5">
        <f t="shared" si="104"/>
        <v>0</v>
      </c>
    </row>
    <row r="1093" spans="1:9" x14ac:dyDescent="0.25">
      <c r="A1093">
        <v>1089</v>
      </c>
      <c r="B1093">
        <f t="shared" si="99"/>
        <v>0</v>
      </c>
      <c r="C1093" s="5">
        <f t="shared" si="102"/>
        <v>0</v>
      </c>
      <c r="D1093" s="5">
        <f t="shared" si="101"/>
        <v>0</v>
      </c>
      <c r="E1093" s="4">
        <f t="shared" si="100"/>
        <v>0</v>
      </c>
      <c r="F1093" s="5">
        <f>IF(C1093=0,0,IF(I1092+G1093&lt;=Summary!$C$20,'Loan Sch - With Offset'!I1092+G1093,Summary!$C$20))</f>
        <v>0</v>
      </c>
      <c r="G1093" s="4">
        <f>IF(E1093&lt;=0,0,E1093*Summary!$B$7/Summary!$B$10)</f>
        <v>0</v>
      </c>
      <c r="H1093" s="5">
        <f t="shared" si="103"/>
        <v>0</v>
      </c>
      <c r="I1093" s="5">
        <f t="shared" si="104"/>
        <v>0</v>
      </c>
    </row>
    <row r="1094" spans="1:9" x14ac:dyDescent="0.25">
      <c r="A1094">
        <v>1090</v>
      </c>
      <c r="B1094">
        <f t="shared" ref="B1094:B1157" si="105">IF(C1094=0,0,A1094)</f>
        <v>0</v>
      </c>
      <c r="C1094" s="5">
        <f t="shared" si="102"/>
        <v>0</v>
      </c>
      <c r="D1094" s="5">
        <f t="shared" si="101"/>
        <v>0</v>
      </c>
      <c r="E1094" s="4">
        <f t="shared" ref="E1094:E1157" si="106">C1094-D1094</f>
        <v>0</v>
      </c>
      <c r="F1094" s="5">
        <f>IF(C1094=0,0,IF(I1093+G1094&lt;=Summary!$C$20,'Loan Sch - With Offset'!I1093+G1094,Summary!$C$20))</f>
        <v>0</v>
      </c>
      <c r="G1094" s="4">
        <f>IF(E1094&lt;=0,0,E1094*Summary!$B$7/Summary!$B$10)</f>
        <v>0</v>
      </c>
      <c r="H1094" s="5">
        <f t="shared" si="103"/>
        <v>0</v>
      </c>
      <c r="I1094" s="5">
        <f t="shared" si="104"/>
        <v>0</v>
      </c>
    </row>
    <row r="1095" spans="1:9" x14ac:dyDescent="0.25">
      <c r="A1095">
        <v>1091</v>
      </c>
      <c r="B1095">
        <f t="shared" si="105"/>
        <v>0</v>
      </c>
      <c r="C1095" s="5">
        <f t="shared" si="102"/>
        <v>0</v>
      </c>
      <c r="D1095" s="5">
        <f t="shared" ref="D1095:D1158" si="107">IF(C1095=0,0,D1094)</f>
        <v>0</v>
      </c>
      <c r="E1095" s="4">
        <f t="shared" si="106"/>
        <v>0</v>
      </c>
      <c r="F1095" s="5">
        <f>IF(C1095=0,0,IF(I1094+G1095&lt;=Summary!$C$20,'Loan Sch - With Offset'!I1094+G1095,Summary!$C$20))</f>
        <v>0</v>
      </c>
      <c r="G1095" s="4">
        <f>IF(E1095&lt;=0,0,E1095*Summary!$B$7/Summary!$B$10)</f>
        <v>0</v>
      </c>
      <c r="H1095" s="5">
        <f t="shared" si="103"/>
        <v>0</v>
      </c>
      <c r="I1095" s="5">
        <f t="shared" si="104"/>
        <v>0</v>
      </c>
    </row>
    <row r="1096" spans="1:9" x14ac:dyDescent="0.25">
      <c r="A1096">
        <v>1092</v>
      </c>
      <c r="B1096">
        <f t="shared" si="105"/>
        <v>0</v>
      </c>
      <c r="C1096" s="5">
        <f t="shared" ref="C1096:C1159" si="108">I1095</f>
        <v>0</v>
      </c>
      <c r="D1096" s="5">
        <f t="shared" si="107"/>
        <v>0</v>
      </c>
      <c r="E1096" s="4">
        <f t="shared" si="106"/>
        <v>0</v>
      </c>
      <c r="F1096" s="5">
        <f>IF(C1096=0,0,IF(I1095+G1096&lt;=Summary!$C$20,'Loan Sch - With Offset'!I1095+G1096,Summary!$C$20))</f>
        <v>0</v>
      </c>
      <c r="G1096" s="4">
        <f>IF(E1096&lt;=0,0,E1096*Summary!$B$7/Summary!$B$10)</f>
        <v>0</v>
      </c>
      <c r="H1096" s="5">
        <f t="shared" ref="H1096:H1159" si="109">F1096-G1096</f>
        <v>0</v>
      </c>
      <c r="I1096" s="5">
        <f t="shared" ref="I1096:I1159" si="110">IF(ROUND(C1096-H1096,0)=0,0,C1096-H1096)</f>
        <v>0</v>
      </c>
    </row>
    <row r="1097" spans="1:9" x14ac:dyDescent="0.25">
      <c r="A1097">
        <v>1093</v>
      </c>
      <c r="B1097">
        <f t="shared" si="105"/>
        <v>0</v>
      </c>
      <c r="C1097" s="5">
        <f t="shared" si="108"/>
        <v>0</v>
      </c>
      <c r="D1097" s="5">
        <f t="shared" si="107"/>
        <v>0</v>
      </c>
      <c r="E1097" s="4">
        <f t="shared" si="106"/>
        <v>0</v>
      </c>
      <c r="F1097" s="5">
        <f>IF(C1097=0,0,IF(I1096+G1097&lt;=Summary!$C$20,'Loan Sch - With Offset'!I1096+G1097,Summary!$C$20))</f>
        <v>0</v>
      </c>
      <c r="G1097" s="4">
        <f>IF(E1097&lt;=0,0,E1097*Summary!$B$7/Summary!$B$10)</f>
        <v>0</v>
      </c>
      <c r="H1097" s="5">
        <f t="shared" si="109"/>
        <v>0</v>
      </c>
      <c r="I1097" s="5">
        <f t="shared" si="110"/>
        <v>0</v>
      </c>
    </row>
    <row r="1098" spans="1:9" x14ac:dyDescent="0.25">
      <c r="A1098">
        <v>1094</v>
      </c>
      <c r="B1098">
        <f t="shared" si="105"/>
        <v>0</v>
      </c>
      <c r="C1098" s="5">
        <f t="shared" si="108"/>
        <v>0</v>
      </c>
      <c r="D1098" s="5">
        <f t="shared" si="107"/>
        <v>0</v>
      </c>
      <c r="E1098" s="4">
        <f t="shared" si="106"/>
        <v>0</v>
      </c>
      <c r="F1098" s="5">
        <f>IF(C1098=0,0,IF(I1097+G1098&lt;=Summary!$C$20,'Loan Sch - With Offset'!I1097+G1098,Summary!$C$20))</f>
        <v>0</v>
      </c>
      <c r="G1098" s="4">
        <f>IF(E1098&lt;=0,0,E1098*Summary!$B$7/Summary!$B$10)</f>
        <v>0</v>
      </c>
      <c r="H1098" s="5">
        <f t="shared" si="109"/>
        <v>0</v>
      </c>
      <c r="I1098" s="5">
        <f t="shared" si="110"/>
        <v>0</v>
      </c>
    </row>
    <row r="1099" spans="1:9" x14ac:dyDescent="0.25">
      <c r="A1099">
        <v>1095</v>
      </c>
      <c r="B1099">
        <f t="shared" si="105"/>
        <v>0</v>
      </c>
      <c r="C1099" s="5">
        <f t="shared" si="108"/>
        <v>0</v>
      </c>
      <c r="D1099" s="5">
        <f t="shared" si="107"/>
        <v>0</v>
      </c>
      <c r="E1099" s="4">
        <f t="shared" si="106"/>
        <v>0</v>
      </c>
      <c r="F1099" s="5">
        <f>IF(C1099=0,0,IF(I1098+G1099&lt;=Summary!$C$20,'Loan Sch - With Offset'!I1098+G1099,Summary!$C$20))</f>
        <v>0</v>
      </c>
      <c r="G1099" s="4">
        <f>IF(E1099&lt;=0,0,E1099*Summary!$B$7/Summary!$B$10)</f>
        <v>0</v>
      </c>
      <c r="H1099" s="5">
        <f t="shared" si="109"/>
        <v>0</v>
      </c>
      <c r="I1099" s="5">
        <f t="shared" si="110"/>
        <v>0</v>
      </c>
    </row>
    <row r="1100" spans="1:9" x14ac:dyDescent="0.25">
      <c r="A1100">
        <v>1096</v>
      </c>
      <c r="B1100">
        <f t="shared" si="105"/>
        <v>0</v>
      </c>
      <c r="C1100" s="5">
        <f t="shared" si="108"/>
        <v>0</v>
      </c>
      <c r="D1100" s="5">
        <f t="shared" si="107"/>
        <v>0</v>
      </c>
      <c r="E1100" s="4">
        <f t="shared" si="106"/>
        <v>0</v>
      </c>
      <c r="F1100" s="5">
        <f>IF(C1100=0,0,IF(I1099+G1100&lt;=Summary!$C$20,'Loan Sch - With Offset'!I1099+G1100,Summary!$C$20))</f>
        <v>0</v>
      </c>
      <c r="G1100" s="4">
        <f>IF(E1100&lt;=0,0,E1100*Summary!$B$7/Summary!$B$10)</f>
        <v>0</v>
      </c>
      <c r="H1100" s="5">
        <f t="shared" si="109"/>
        <v>0</v>
      </c>
      <c r="I1100" s="5">
        <f t="shared" si="110"/>
        <v>0</v>
      </c>
    </row>
    <row r="1101" spans="1:9" x14ac:dyDescent="0.25">
      <c r="A1101">
        <v>1097</v>
      </c>
      <c r="B1101">
        <f t="shared" si="105"/>
        <v>0</v>
      </c>
      <c r="C1101" s="5">
        <f t="shared" si="108"/>
        <v>0</v>
      </c>
      <c r="D1101" s="5">
        <f t="shared" si="107"/>
        <v>0</v>
      </c>
      <c r="E1101" s="4">
        <f t="shared" si="106"/>
        <v>0</v>
      </c>
      <c r="F1101" s="5">
        <f>IF(C1101=0,0,IF(I1100+G1101&lt;=Summary!$C$20,'Loan Sch - With Offset'!I1100+G1101,Summary!$C$20))</f>
        <v>0</v>
      </c>
      <c r="G1101" s="4">
        <f>IF(E1101&lt;=0,0,E1101*Summary!$B$7/Summary!$B$10)</f>
        <v>0</v>
      </c>
      <c r="H1101" s="5">
        <f t="shared" si="109"/>
        <v>0</v>
      </c>
      <c r="I1101" s="5">
        <f t="shared" si="110"/>
        <v>0</v>
      </c>
    </row>
    <row r="1102" spans="1:9" x14ac:dyDescent="0.25">
      <c r="A1102">
        <v>1098</v>
      </c>
      <c r="B1102">
        <f t="shared" si="105"/>
        <v>0</v>
      </c>
      <c r="C1102" s="5">
        <f t="shared" si="108"/>
        <v>0</v>
      </c>
      <c r="D1102" s="5">
        <f t="shared" si="107"/>
        <v>0</v>
      </c>
      <c r="E1102" s="4">
        <f t="shared" si="106"/>
        <v>0</v>
      </c>
      <c r="F1102" s="5">
        <f>IF(C1102=0,0,IF(I1101+G1102&lt;=Summary!$C$20,'Loan Sch - With Offset'!I1101+G1102,Summary!$C$20))</f>
        <v>0</v>
      </c>
      <c r="G1102" s="4">
        <f>IF(E1102&lt;=0,0,E1102*Summary!$B$7/Summary!$B$10)</f>
        <v>0</v>
      </c>
      <c r="H1102" s="5">
        <f t="shared" si="109"/>
        <v>0</v>
      </c>
      <c r="I1102" s="5">
        <f t="shared" si="110"/>
        <v>0</v>
      </c>
    </row>
    <row r="1103" spans="1:9" x14ac:dyDescent="0.25">
      <c r="A1103">
        <v>1099</v>
      </c>
      <c r="B1103">
        <f t="shared" si="105"/>
        <v>0</v>
      </c>
      <c r="C1103" s="5">
        <f t="shared" si="108"/>
        <v>0</v>
      </c>
      <c r="D1103" s="5">
        <f t="shared" si="107"/>
        <v>0</v>
      </c>
      <c r="E1103" s="4">
        <f t="shared" si="106"/>
        <v>0</v>
      </c>
      <c r="F1103" s="5">
        <f>IF(C1103=0,0,IF(I1102+G1103&lt;=Summary!$C$20,'Loan Sch - With Offset'!I1102+G1103,Summary!$C$20))</f>
        <v>0</v>
      </c>
      <c r="G1103" s="4">
        <f>IF(E1103&lt;=0,0,E1103*Summary!$B$7/Summary!$B$10)</f>
        <v>0</v>
      </c>
      <c r="H1103" s="5">
        <f t="shared" si="109"/>
        <v>0</v>
      </c>
      <c r="I1103" s="5">
        <f t="shared" si="110"/>
        <v>0</v>
      </c>
    </row>
    <row r="1104" spans="1:9" x14ac:dyDescent="0.25">
      <c r="A1104">
        <v>1100</v>
      </c>
      <c r="B1104">
        <f t="shared" si="105"/>
        <v>0</v>
      </c>
      <c r="C1104" s="5">
        <f t="shared" si="108"/>
        <v>0</v>
      </c>
      <c r="D1104" s="5">
        <f t="shared" si="107"/>
        <v>0</v>
      </c>
      <c r="E1104" s="4">
        <f t="shared" si="106"/>
        <v>0</v>
      </c>
      <c r="F1104" s="5">
        <f>IF(C1104=0,0,IF(I1103+G1104&lt;=Summary!$C$20,'Loan Sch - With Offset'!I1103+G1104,Summary!$C$20))</f>
        <v>0</v>
      </c>
      <c r="G1104" s="4">
        <f>IF(E1104&lt;=0,0,E1104*Summary!$B$7/Summary!$B$10)</f>
        <v>0</v>
      </c>
      <c r="H1104" s="5">
        <f t="shared" si="109"/>
        <v>0</v>
      </c>
      <c r="I1104" s="5">
        <f t="shared" si="110"/>
        <v>0</v>
      </c>
    </row>
    <row r="1105" spans="1:9" x14ac:dyDescent="0.25">
      <c r="A1105">
        <v>1101</v>
      </c>
      <c r="B1105">
        <f t="shared" si="105"/>
        <v>0</v>
      </c>
      <c r="C1105" s="5">
        <f t="shared" si="108"/>
        <v>0</v>
      </c>
      <c r="D1105" s="5">
        <f t="shared" si="107"/>
        <v>0</v>
      </c>
      <c r="E1105" s="4">
        <f t="shared" si="106"/>
        <v>0</v>
      </c>
      <c r="F1105" s="5">
        <f>IF(C1105=0,0,IF(I1104+G1105&lt;=Summary!$C$20,'Loan Sch - With Offset'!I1104+G1105,Summary!$C$20))</f>
        <v>0</v>
      </c>
      <c r="G1105" s="4">
        <f>IF(E1105&lt;=0,0,E1105*Summary!$B$7/Summary!$B$10)</f>
        <v>0</v>
      </c>
      <c r="H1105" s="5">
        <f t="shared" si="109"/>
        <v>0</v>
      </c>
      <c r="I1105" s="5">
        <f t="shared" si="110"/>
        <v>0</v>
      </c>
    </row>
    <row r="1106" spans="1:9" x14ac:dyDescent="0.25">
      <c r="A1106">
        <v>1102</v>
      </c>
      <c r="B1106">
        <f t="shared" si="105"/>
        <v>0</v>
      </c>
      <c r="C1106" s="5">
        <f t="shared" si="108"/>
        <v>0</v>
      </c>
      <c r="D1106" s="5">
        <f t="shared" si="107"/>
        <v>0</v>
      </c>
      <c r="E1106" s="4">
        <f t="shared" si="106"/>
        <v>0</v>
      </c>
      <c r="F1106" s="5">
        <f>IF(C1106=0,0,IF(I1105+G1106&lt;=Summary!$C$20,'Loan Sch - With Offset'!I1105+G1106,Summary!$C$20))</f>
        <v>0</v>
      </c>
      <c r="G1106" s="4">
        <f>IF(E1106&lt;=0,0,E1106*Summary!$B$7/Summary!$B$10)</f>
        <v>0</v>
      </c>
      <c r="H1106" s="5">
        <f t="shared" si="109"/>
        <v>0</v>
      </c>
      <c r="I1106" s="5">
        <f t="shared" si="110"/>
        <v>0</v>
      </c>
    </row>
    <row r="1107" spans="1:9" x14ac:dyDescent="0.25">
      <c r="A1107">
        <v>1103</v>
      </c>
      <c r="B1107">
        <f t="shared" si="105"/>
        <v>0</v>
      </c>
      <c r="C1107" s="5">
        <f t="shared" si="108"/>
        <v>0</v>
      </c>
      <c r="D1107" s="5">
        <f t="shared" si="107"/>
        <v>0</v>
      </c>
      <c r="E1107" s="4">
        <f t="shared" si="106"/>
        <v>0</v>
      </c>
      <c r="F1107" s="5">
        <f>IF(C1107=0,0,IF(I1106+G1107&lt;=Summary!$C$20,'Loan Sch - With Offset'!I1106+G1107,Summary!$C$20))</f>
        <v>0</v>
      </c>
      <c r="G1107" s="4">
        <f>IF(E1107&lt;=0,0,E1107*Summary!$B$7/Summary!$B$10)</f>
        <v>0</v>
      </c>
      <c r="H1107" s="5">
        <f t="shared" si="109"/>
        <v>0</v>
      </c>
      <c r="I1107" s="5">
        <f t="shared" si="110"/>
        <v>0</v>
      </c>
    </row>
    <row r="1108" spans="1:9" x14ac:dyDescent="0.25">
      <c r="A1108">
        <v>1104</v>
      </c>
      <c r="B1108">
        <f t="shared" si="105"/>
        <v>0</v>
      </c>
      <c r="C1108" s="5">
        <f t="shared" si="108"/>
        <v>0</v>
      </c>
      <c r="D1108" s="5">
        <f t="shared" si="107"/>
        <v>0</v>
      </c>
      <c r="E1108" s="4">
        <f t="shared" si="106"/>
        <v>0</v>
      </c>
      <c r="F1108" s="5">
        <f>IF(C1108=0,0,IF(I1107+G1108&lt;=Summary!$C$20,'Loan Sch - With Offset'!I1107+G1108,Summary!$C$20))</f>
        <v>0</v>
      </c>
      <c r="G1108" s="4">
        <f>IF(E1108&lt;=0,0,E1108*Summary!$B$7/Summary!$B$10)</f>
        <v>0</v>
      </c>
      <c r="H1108" s="5">
        <f t="shared" si="109"/>
        <v>0</v>
      </c>
      <c r="I1108" s="5">
        <f t="shared" si="110"/>
        <v>0</v>
      </c>
    </row>
    <row r="1109" spans="1:9" x14ac:dyDescent="0.25">
      <c r="A1109">
        <v>1105</v>
      </c>
      <c r="B1109">
        <f t="shared" si="105"/>
        <v>0</v>
      </c>
      <c r="C1109" s="5">
        <f t="shared" si="108"/>
        <v>0</v>
      </c>
      <c r="D1109" s="5">
        <f t="shared" si="107"/>
        <v>0</v>
      </c>
      <c r="E1109" s="4">
        <f t="shared" si="106"/>
        <v>0</v>
      </c>
      <c r="F1109" s="5">
        <f>IF(C1109=0,0,IF(I1108+G1109&lt;=Summary!$C$20,'Loan Sch - With Offset'!I1108+G1109,Summary!$C$20))</f>
        <v>0</v>
      </c>
      <c r="G1109" s="4">
        <f>IF(E1109&lt;=0,0,E1109*Summary!$B$7/Summary!$B$10)</f>
        <v>0</v>
      </c>
      <c r="H1109" s="5">
        <f t="shared" si="109"/>
        <v>0</v>
      </c>
      <c r="I1109" s="5">
        <f t="shared" si="110"/>
        <v>0</v>
      </c>
    </row>
    <row r="1110" spans="1:9" x14ac:dyDescent="0.25">
      <c r="A1110">
        <v>1106</v>
      </c>
      <c r="B1110">
        <f t="shared" si="105"/>
        <v>0</v>
      </c>
      <c r="C1110" s="5">
        <f t="shared" si="108"/>
        <v>0</v>
      </c>
      <c r="D1110" s="5">
        <f t="shared" si="107"/>
        <v>0</v>
      </c>
      <c r="E1110" s="4">
        <f t="shared" si="106"/>
        <v>0</v>
      </c>
      <c r="F1110" s="5">
        <f>IF(C1110=0,0,IF(I1109+G1110&lt;=Summary!$C$20,'Loan Sch - With Offset'!I1109+G1110,Summary!$C$20))</f>
        <v>0</v>
      </c>
      <c r="G1110" s="4">
        <f>IF(E1110&lt;=0,0,E1110*Summary!$B$7/Summary!$B$10)</f>
        <v>0</v>
      </c>
      <c r="H1110" s="5">
        <f t="shared" si="109"/>
        <v>0</v>
      </c>
      <c r="I1110" s="5">
        <f t="shared" si="110"/>
        <v>0</v>
      </c>
    </row>
    <row r="1111" spans="1:9" x14ac:dyDescent="0.25">
      <c r="A1111">
        <v>1107</v>
      </c>
      <c r="B1111">
        <f t="shared" si="105"/>
        <v>0</v>
      </c>
      <c r="C1111" s="5">
        <f t="shared" si="108"/>
        <v>0</v>
      </c>
      <c r="D1111" s="5">
        <f t="shared" si="107"/>
        <v>0</v>
      </c>
      <c r="E1111" s="4">
        <f t="shared" si="106"/>
        <v>0</v>
      </c>
      <c r="F1111" s="5">
        <f>IF(C1111=0,0,IF(I1110+G1111&lt;=Summary!$C$20,'Loan Sch - With Offset'!I1110+G1111,Summary!$C$20))</f>
        <v>0</v>
      </c>
      <c r="G1111" s="4">
        <f>IF(E1111&lt;=0,0,E1111*Summary!$B$7/Summary!$B$10)</f>
        <v>0</v>
      </c>
      <c r="H1111" s="5">
        <f t="shared" si="109"/>
        <v>0</v>
      </c>
      <c r="I1111" s="5">
        <f t="shared" si="110"/>
        <v>0</v>
      </c>
    </row>
    <row r="1112" spans="1:9" x14ac:dyDescent="0.25">
      <c r="A1112">
        <v>1108</v>
      </c>
      <c r="B1112">
        <f t="shared" si="105"/>
        <v>0</v>
      </c>
      <c r="C1112" s="5">
        <f t="shared" si="108"/>
        <v>0</v>
      </c>
      <c r="D1112" s="5">
        <f t="shared" si="107"/>
        <v>0</v>
      </c>
      <c r="E1112" s="4">
        <f t="shared" si="106"/>
        <v>0</v>
      </c>
      <c r="F1112" s="5">
        <f>IF(C1112=0,0,IF(I1111+G1112&lt;=Summary!$C$20,'Loan Sch - With Offset'!I1111+G1112,Summary!$C$20))</f>
        <v>0</v>
      </c>
      <c r="G1112" s="4">
        <f>IF(E1112&lt;=0,0,E1112*Summary!$B$7/Summary!$B$10)</f>
        <v>0</v>
      </c>
      <c r="H1112" s="5">
        <f t="shared" si="109"/>
        <v>0</v>
      </c>
      <c r="I1112" s="5">
        <f t="shared" si="110"/>
        <v>0</v>
      </c>
    </row>
    <row r="1113" spans="1:9" x14ac:dyDescent="0.25">
      <c r="A1113">
        <v>1109</v>
      </c>
      <c r="B1113">
        <f t="shared" si="105"/>
        <v>0</v>
      </c>
      <c r="C1113" s="5">
        <f t="shared" si="108"/>
        <v>0</v>
      </c>
      <c r="D1113" s="5">
        <f t="shared" si="107"/>
        <v>0</v>
      </c>
      <c r="E1113" s="4">
        <f t="shared" si="106"/>
        <v>0</v>
      </c>
      <c r="F1113" s="5">
        <f>IF(C1113=0,0,IF(I1112+G1113&lt;=Summary!$C$20,'Loan Sch - With Offset'!I1112+G1113,Summary!$C$20))</f>
        <v>0</v>
      </c>
      <c r="G1113" s="4">
        <f>IF(E1113&lt;=0,0,E1113*Summary!$B$7/Summary!$B$10)</f>
        <v>0</v>
      </c>
      <c r="H1113" s="5">
        <f t="shared" si="109"/>
        <v>0</v>
      </c>
      <c r="I1113" s="5">
        <f t="shared" si="110"/>
        <v>0</v>
      </c>
    </row>
    <row r="1114" spans="1:9" x14ac:dyDescent="0.25">
      <c r="A1114">
        <v>1110</v>
      </c>
      <c r="B1114">
        <f t="shared" si="105"/>
        <v>0</v>
      </c>
      <c r="C1114" s="5">
        <f t="shared" si="108"/>
        <v>0</v>
      </c>
      <c r="D1114" s="5">
        <f t="shared" si="107"/>
        <v>0</v>
      </c>
      <c r="E1114" s="4">
        <f t="shared" si="106"/>
        <v>0</v>
      </c>
      <c r="F1114" s="5">
        <f>IF(C1114=0,0,IF(I1113+G1114&lt;=Summary!$C$20,'Loan Sch - With Offset'!I1113+G1114,Summary!$C$20))</f>
        <v>0</v>
      </c>
      <c r="G1114" s="4">
        <f>IF(E1114&lt;=0,0,E1114*Summary!$B$7/Summary!$B$10)</f>
        <v>0</v>
      </c>
      <c r="H1114" s="5">
        <f t="shared" si="109"/>
        <v>0</v>
      </c>
      <c r="I1114" s="5">
        <f t="shared" si="110"/>
        <v>0</v>
      </c>
    </row>
    <row r="1115" spans="1:9" x14ac:dyDescent="0.25">
      <c r="A1115">
        <v>1111</v>
      </c>
      <c r="B1115">
        <f t="shared" si="105"/>
        <v>0</v>
      </c>
      <c r="C1115" s="5">
        <f t="shared" si="108"/>
        <v>0</v>
      </c>
      <c r="D1115" s="5">
        <f t="shared" si="107"/>
        <v>0</v>
      </c>
      <c r="E1115" s="4">
        <f t="shared" si="106"/>
        <v>0</v>
      </c>
      <c r="F1115" s="5">
        <f>IF(C1115=0,0,IF(I1114+G1115&lt;=Summary!$C$20,'Loan Sch - With Offset'!I1114+G1115,Summary!$C$20))</f>
        <v>0</v>
      </c>
      <c r="G1115" s="4">
        <f>IF(E1115&lt;=0,0,E1115*Summary!$B$7/Summary!$B$10)</f>
        <v>0</v>
      </c>
      <c r="H1115" s="5">
        <f t="shared" si="109"/>
        <v>0</v>
      </c>
      <c r="I1115" s="5">
        <f t="shared" si="110"/>
        <v>0</v>
      </c>
    </row>
    <row r="1116" spans="1:9" x14ac:dyDescent="0.25">
      <c r="A1116">
        <v>1112</v>
      </c>
      <c r="B1116">
        <f t="shared" si="105"/>
        <v>0</v>
      </c>
      <c r="C1116" s="5">
        <f t="shared" si="108"/>
        <v>0</v>
      </c>
      <c r="D1116" s="5">
        <f t="shared" si="107"/>
        <v>0</v>
      </c>
      <c r="E1116" s="4">
        <f t="shared" si="106"/>
        <v>0</v>
      </c>
      <c r="F1116" s="5">
        <f>IF(C1116=0,0,IF(I1115+G1116&lt;=Summary!$C$20,'Loan Sch - With Offset'!I1115+G1116,Summary!$C$20))</f>
        <v>0</v>
      </c>
      <c r="G1116" s="4">
        <f>IF(E1116&lt;=0,0,E1116*Summary!$B$7/Summary!$B$10)</f>
        <v>0</v>
      </c>
      <c r="H1116" s="5">
        <f t="shared" si="109"/>
        <v>0</v>
      </c>
      <c r="I1116" s="5">
        <f t="shared" si="110"/>
        <v>0</v>
      </c>
    </row>
    <row r="1117" spans="1:9" x14ac:dyDescent="0.25">
      <c r="A1117">
        <v>1113</v>
      </c>
      <c r="B1117">
        <f t="shared" si="105"/>
        <v>0</v>
      </c>
      <c r="C1117" s="5">
        <f t="shared" si="108"/>
        <v>0</v>
      </c>
      <c r="D1117" s="5">
        <f t="shared" si="107"/>
        <v>0</v>
      </c>
      <c r="E1117" s="4">
        <f t="shared" si="106"/>
        <v>0</v>
      </c>
      <c r="F1117" s="5">
        <f>IF(C1117=0,0,IF(I1116+G1117&lt;=Summary!$C$20,'Loan Sch - With Offset'!I1116+G1117,Summary!$C$20))</f>
        <v>0</v>
      </c>
      <c r="G1117" s="4">
        <f>IF(E1117&lt;=0,0,E1117*Summary!$B$7/Summary!$B$10)</f>
        <v>0</v>
      </c>
      <c r="H1117" s="5">
        <f t="shared" si="109"/>
        <v>0</v>
      </c>
      <c r="I1117" s="5">
        <f t="shared" si="110"/>
        <v>0</v>
      </c>
    </row>
    <row r="1118" spans="1:9" x14ac:dyDescent="0.25">
      <c r="A1118">
        <v>1114</v>
      </c>
      <c r="B1118">
        <f t="shared" si="105"/>
        <v>0</v>
      </c>
      <c r="C1118" s="5">
        <f t="shared" si="108"/>
        <v>0</v>
      </c>
      <c r="D1118" s="5">
        <f t="shared" si="107"/>
        <v>0</v>
      </c>
      <c r="E1118" s="4">
        <f t="shared" si="106"/>
        <v>0</v>
      </c>
      <c r="F1118" s="5">
        <f>IF(C1118=0,0,IF(I1117+G1118&lt;=Summary!$C$20,'Loan Sch - With Offset'!I1117+G1118,Summary!$C$20))</f>
        <v>0</v>
      </c>
      <c r="G1118" s="4">
        <f>IF(E1118&lt;=0,0,E1118*Summary!$B$7/Summary!$B$10)</f>
        <v>0</v>
      </c>
      <c r="H1118" s="5">
        <f t="shared" si="109"/>
        <v>0</v>
      </c>
      <c r="I1118" s="5">
        <f t="shared" si="110"/>
        <v>0</v>
      </c>
    </row>
    <row r="1119" spans="1:9" x14ac:dyDescent="0.25">
      <c r="A1119">
        <v>1115</v>
      </c>
      <c r="B1119">
        <f t="shared" si="105"/>
        <v>0</v>
      </c>
      <c r="C1119" s="5">
        <f t="shared" si="108"/>
        <v>0</v>
      </c>
      <c r="D1119" s="5">
        <f t="shared" si="107"/>
        <v>0</v>
      </c>
      <c r="E1119" s="4">
        <f t="shared" si="106"/>
        <v>0</v>
      </c>
      <c r="F1119" s="5">
        <f>IF(C1119=0,0,IF(I1118+G1119&lt;=Summary!$C$20,'Loan Sch - With Offset'!I1118+G1119,Summary!$C$20))</f>
        <v>0</v>
      </c>
      <c r="G1119" s="4">
        <f>IF(E1119&lt;=0,0,E1119*Summary!$B$7/Summary!$B$10)</f>
        <v>0</v>
      </c>
      <c r="H1119" s="5">
        <f t="shared" si="109"/>
        <v>0</v>
      </c>
      <c r="I1119" s="5">
        <f t="shared" si="110"/>
        <v>0</v>
      </c>
    </row>
    <row r="1120" spans="1:9" x14ac:dyDescent="0.25">
      <c r="A1120">
        <v>1116</v>
      </c>
      <c r="B1120">
        <f t="shared" si="105"/>
        <v>0</v>
      </c>
      <c r="C1120" s="5">
        <f t="shared" si="108"/>
        <v>0</v>
      </c>
      <c r="D1120" s="5">
        <f t="shared" si="107"/>
        <v>0</v>
      </c>
      <c r="E1120" s="4">
        <f t="shared" si="106"/>
        <v>0</v>
      </c>
      <c r="F1120" s="5">
        <f>IF(C1120=0,0,IF(I1119+G1120&lt;=Summary!$C$20,'Loan Sch - With Offset'!I1119+G1120,Summary!$C$20))</f>
        <v>0</v>
      </c>
      <c r="G1120" s="4">
        <f>IF(E1120&lt;=0,0,E1120*Summary!$B$7/Summary!$B$10)</f>
        <v>0</v>
      </c>
      <c r="H1120" s="5">
        <f t="shared" si="109"/>
        <v>0</v>
      </c>
      <c r="I1120" s="5">
        <f t="shared" si="110"/>
        <v>0</v>
      </c>
    </row>
    <row r="1121" spans="1:9" x14ac:dyDescent="0.25">
      <c r="A1121">
        <v>1117</v>
      </c>
      <c r="B1121">
        <f t="shared" si="105"/>
        <v>0</v>
      </c>
      <c r="C1121" s="5">
        <f t="shared" si="108"/>
        <v>0</v>
      </c>
      <c r="D1121" s="5">
        <f t="shared" si="107"/>
        <v>0</v>
      </c>
      <c r="E1121" s="4">
        <f t="shared" si="106"/>
        <v>0</v>
      </c>
      <c r="F1121" s="5">
        <f>IF(C1121=0,0,IF(I1120+G1121&lt;=Summary!$C$20,'Loan Sch - With Offset'!I1120+G1121,Summary!$C$20))</f>
        <v>0</v>
      </c>
      <c r="G1121" s="4">
        <f>IF(E1121&lt;=0,0,E1121*Summary!$B$7/Summary!$B$10)</f>
        <v>0</v>
      </c>
      <c r="H1121" s="5">
        <f t="shared" si="109"/>
        <v>0</v>
      </c>
      <c r="I1121" s="5">
        <f t="shared" si="110"/>
        <v>0</v>
      </c>
    </row>
    <row r="1122" spans="1:9" x14ac:dyDescent="0.25">
      <c r="A1122">
        <v>1118</v>
      </c>
      <c r="B1122">
        <f t="shared" si="105"/>
        <v>0</v>
      </c>
      <c r="C1122" s="5">
        <f t="shared" si="108"/>
        <v>0</v>
      </c>
      <c r="D1122" s="5">
        <f t="shared" si="107"/>
        <v>0</v>
      </c>
      <c r="E1122" s="4">
        <f t="shared" si="106"/>
        <v>0</v>
      </c>
      <c r="F1122" s="5">
        <f>IF(C1122=0,0,IF(I1121+G1122&lt;=Summary!$C$20,'Loan Sch - With Offset'!I1121+G1122,Summary!$C$20))</f>
        <v>0</v>
      </c>
      <c r="G1122" s="4">
        <f>IF(E1122&lt;=0,0,E1122*Summary!$B$7/Summary!$B$10)</f>
        <v>0</v>
      </c>
      <c r="H1122" s="5">
        <f t="shared" si="109"/>
        <v>0</v>
      </c>
      <c r="I1122" s="5">
        <f t="shared" si="110"/>
        <v>0</v>
      </c>
    </row>
    <row r="1123" spans="1:9" x14ac:dyDescent="0.25">
      <c r="A1123">
        <v>1119</v>
      </c>
      <c r="B1123">
        <f t="shared" si="105"/>
        <v>0</v>
      </c>
      <c r="C1123" s="5">
        <f t="shared" si="108"/>
        <v>0</v>
      </c>
      <c r="D1123" s="5">
        <f t="shared" si="107"/>
        <v>0</v>
      </c>
      <c r="E1123" s="4">
        <f t="shared" si="106"/>
        <v>0</v>
      </c>
      <c r="F1123" s="5">
        <f>IF(C1123=0,0,IF(I1122+G1123&lt;=Summary!$C$20,'Loan Sch - With Offset'!I1122+G1123,Summary!$C$20))</f>
        <v>0</v>
      </c>
      <c r="G1123" s="4">
        <f>IF(E1123&lt;=0,0,E1123*Summary!$B$7/Summary!$B$10)</f>
        <v>0</v>
      </c>
      <c r="H1123" s="5">
        <f t="shared" si="109"/>
        <v>0</v>
      </c>
      <c r="I1123" s="5">
        <f t="shared" si="110"/>
        <v>0</v>
      </c>
    </row>
    <row r="1124" spans="1:9" x14ac:dyDescent="0.25">
      <c r="A1124">
        <v>1120</v>
      </c>
      <c r="B1124">
        <f t="shared" si="105"/>
        <v>0</v>
      </c>
      <c r="C1124" s="5">
        <f t="shared" si="108"/>
        <v>0</v>
      </c>
      <c r="D1124" s="5">
        <f t="shared" si="107"/>
        <v>0</v>
      </c>
      <c r="E1124" s="4">
        <f t="shared" si="106"/>
        <v>0</v>
      </c>
      <c r="F1124" s="5">
        <f>IF(C1124=0,0,IF(I1123+G1124&lt;=Summary!$C$20,'Loan Sch - With Offset'!I1123+G1124,Summary!$C$20))</f>
        <v>0</v>
      </c>
      <c r="G1124" s="4">
        <f>IF(E1124&lt;=0,0,E1124*Summary!$B$7/Summary!$B$10)</f>
        <v>0</v>
      </c>
      <c r="H1124" s="5">
        <f t="shared" si="109"/>
        <v>0</v>
      </c>
      <c r="I1124" s="5">
        <f t="shared" si="110"/>
        <v>0</v>
      </c>
    </row>
    <row r="1125" spans="1:9" x14ac:dyDescent="0.25">
      <c r="A1125">
        <v>1121</v>
      </c>
      <c r="B1125">
        <f t="shared" si="105"/>
        <v>0</v>
      </c>
      <c r="C1125" s="5">
        <f t="shared" si="108"/>
        <v>0</v>
      </c>
      <c r="D1125" s="5">
        <f t="shared" si="107"/>
        <v>0</v>
      </c>
      <c r="E1125" s="4">
        <f t="shared" si="106"/>
        <v>0</v>
      </c>
      <c r="F1125" s="5">
        <f>IF(C1125=0,0,IF(I1124+G1125&lt;=Summary!$C$20,'Loan Sch - With Offset'!I1124+G1125,Summary!$C$20))</f>
        <v>0</v>
      </c>
      <c r="G1125" s="4">
        <f>IF(E1125&lt;=0,0,E1125*Summary!$B$7/Summary!$B$10)</f>
        <v>0</v>
      </c>
      <c r="H1125" s="5">
        <f t="shared" si="109"/>
        <v>0</v>
      </c>
      <c r="I1125" s="5">
        <f t="shared" si="110"/>
        <v>0</v>
      </c>
    </row>
    <row r="1126" spans="1:9" x14ac:dyDescent="0.25">
      <c r="A1126">
        <v>1122</v>
      </c>
      <c r="B1126">
        <f t="shared" si="105"/>
        <v>0</v>
      </c>
      <c r="C1126" s="5">
        <f t="shared" si="108"/>
        <v>0</v>
      </c>
      <c r="D1126" s="5">
        <f t="shared" si="107"/>
        <v>0</v>
      </c>
      <c r="E1126" s="4">
        <f t="shared" si="106"/>
        <v>0</v>
      </c>
      <c r="F1126" s="5">
        <f>IF(C1126=0,0,IF(I1125+G1126&lt;=Summary!$C$20,'Loan Sch - With Offset'!I1125+G1126,Summary!$C$20))</f>
        <v>0</v>
      </c>
      <c r="G1126" s="4">
        <f>IF(E1126&lt;=0,0,E1126*Summary!$B$7/Summary!$B$10)</f>
        <v>0</v>
      </c>
      <c r="H1126" s="5">
        <f t="shared" si="109"/>
        <v>0</v>
      </c>
      <c r="I1126" s="5">
        <f t="shared" si="110"/>
        <v>0</v>
      </c>
    </row>
    <row r="1127" spans="1:9" x14ac:dyDescent="0.25">
      <c r="A1127">
        <v>1123</v>
      </c>
      <c r="B1127">
        <f t="shared" si="105"/>
        <v>0</v>
      </c>
      <c r="C1127" s="5">
        <f t="shared" si="108"/>
        <v>0</v>
      </c>
      <c r="D1127" s="5">
        <f t="shared" si="107"/>
        <v>0</v>
      </c>
      <c r="E1127" s="4">
        <f t="shared" si="106"/>
        <v>0</v>
      </c>
      <c r="F1127" s="5">
        <f>IF(C1127=0,0,IF(I1126+G1127&lt;=Summary!$C$20,'Loan Sch - With Offset'!I1126+G1127,Summary!$C$20))</f>
        <v>0</v>
      </c>
      <c r="G1127" s="4">
        <f>IF(E1127&lt;=0,0,E1127*Summary!$B$7/Summary!$B$10)</f>
        <v>0</v>
      </c>
      <c r="H1127" s="5">
        <f t="shared" si="109"/>
        <v>0</v>
      </c>
      <c r="I1127" s="5">
        <f t="shared" si="110"/>
        <v>0</v>
      </c>
    </row>
    <row r="1128" spans="1:9" x14ac:dyDescent="0.25">
      <c r="A1128">
        <v>1124</v>
      </c>
      <c r="B1128">
        <f t="shared" si="105"/>
        <v>0</v>
      </c>
      <c r="C1128" s="5">
        <f t="shared" si="108"/>
        <v>0</v>
      </c>
      <c r="D1128" s="5">
        <f t="shared" si="107"/>
        <v>0</v>
      </c>
      <c r="E1128" s="4">
        <f t="shared" si="106"/>
        <v>0</v>
      </c>
      <c r="F1128" s="5">
        <f>IF(C1128=0,0,IF(I1127+G1128&lt;=Summary!$C$20,'Loan Sch - With Offset'!I1127+G1128,Summary!$C$20))</f>
        <v>0</v>
      </c>
      <c r="G1128" s="4">
        <f>IF(E1128&lt;=0,0,E1128*Summary!$B$7/Summary!$B$10)</f>
        <v>0</v>
      </c>
      <c r="H1128" s="5">
        <f t="shared" si="109"/>
        <v>0</v>
      </c>
      <c r="I1128" s="5">
        <f t="shared" si="110"/>
        <v>0</v>
      </c>
    </row>
    <row r="1129" spans="1:9" x14ac:dyDescent="0.25">
      <c r="A1129">
        <v>1125</v>
      </c>
      <c r="B1129">
        <f t="shared" si="105"/>
        <v>0</v>
      </c>
      <c r="C1129" s="5">
        <f t="shared" si="108"/>
        <v>0</v>
      </c>
      <c r="D1129" s="5">
        <f t="shared" si="107"/>
        <v>0</v>
      </c>
      <c r="E1129" s="4">
        <f t="shared" si="106"/>
        <v>0</v>
      </c>
      <c r="F1129" s="5">
        <f>IF(C1129=0,0,IF(I1128+G1129&lt;=Summary!$C$20,'Loan Sch - With Offset'!I1128+G1129,Summary!$C$20))</f>
        <v>0</v>
      </c>
      <c r="G1129" s="4">
        <f>IF(E1129&lt;=0,0,E1129*Summary!$B$7/Summary!$B$10)</f>
        <v>0</v>
      </c>
      <c r="H1129" s="5">
        <f t="shared" si="109"/>
        <v>0</v>
      </c>
      <c r="I1129" s="5">
        <f t="shared" si="110"/>
        <v>0</v>
      </c>
    </row>
    <row r="1130" spans="1:9" x14ac:dyDescent="0.25">
      <c r="A1130">
        <v>1126</v>
      </c>
      <c r="B1130">
        <f t="shared" si="105"/>
        <v>0</v>
      </c>
      <c r="C1130" s="5">
        <f t="shared" si="108"/>
        <v>0</v>
      </c>
      <c r="D1130" s="5">
        <f t="shared" si="107"/>
        <v>0</v>
      </c>
      <c r="E1130" s="4">
        <f t="shared" si="106"/>
        <v>0</v>
      </c>
      <c r="F1130" s="5">
        <f>IF(C1130=0,0,IF(I1129+G1130&lt;=Summary!$C$20,'Loan Sch - With Offset'!I1129+G1130,Summary!$C$20))</f>
        <v>0</v>
      </c>
      <c r="G1130" s="4">
        <f>IF(E1130&lt;=0,0,E1130*Summary!$B$7/Summary!$B$10)</f>
        <v>0</v>
      </c>
      <c r="H1130" s="5">
        <f t="shared" si="109"/>
        <v>0</v>
      </c>
      <c r="I1130" s="5">
        <f t="shared" si="110"/>
        <v>0</v>
      </c>
    </row>
    <row r="1131" spans="1:9" x14ac:dyDescent="0.25">
      <c r="A1131">
        <v>1127</v>
      </c>
      <c r="B1131">
        <f t="shared" si="105"/>
        <v>0</v>
      </c>
      <c r="C1131" s="5">
        <f t="shared" si="108"/>
        <v>0</v>
      </c>
      <c r="D1131" s="5">
        <f t="shared" si="107"/>
        <v>0</v>
      </c>
      <c r="E1131" s="4">
        <f t="shared" si="106"/>
        <v>0</v>
      </c>
      <c r="F1131" s="5">
        <f>IF(C1131=0,0,IF(I1130+G1131&lt;=Summary!$C$20,'Loan Sch - With Offset'!I1130+G1131,Summary!$C$20))</f>
        <v>0</v>
      </c>
      <c r="G1131" s="4">
        <f>IF(E1131&lt;=0,0,E1131*Summary!$B$7/Summary!$B$10)</f>
        <v>0</v>
      </c>
      <c r="H1131" s="5">
        <f t="shared" si="109"/>
        <v>0</v>
      </c>
      <c r="I1131" s="5">
        <f t="shared" si="110"/>
        <v>0</v>
      </c>
    </row>
    <row r="1132" spans="1:9" x14ac:dyDescent="0.25">
      <c r="A1132">
        <v>1128</v>
      </c>
      <c r="B1132">
        <f t="shared" si="105"/>
        <v>0</v>
      </c>
      <c r="C1132" s="5">
        <f t="shared" si="108"/>
        <v>0</v>
      </c>
      <c r="D1132" s="5">
        <f t="shared" si="107"/>
        <v>0</v>
      </c>
      <c r="E1132" s="4">
        <f t="shared" si="106"/>
        <v>0</v>
      </c>
      <c r="F1132" s="5">
        <f>IF(C1132=0,0,IF(I1131+G1132&lt;=Summary!$C$20,'Loan Sch - With Offset'!I1131+G1132,Summary!$C$20))</f>
        <v>0</v>
      </c>
      <c r="G1132" s="4">
        <f>IF(E1132&lt;=0,0,E1132*Summary!$B$7/Summary!$B$10)</f>
        <v>0</v>
      </c>
      <c r="H1132" s="5">
        <f t="shared" si="109"/>
        <v>0</v>
      </c>
      <c r="I1132" s="5">
        <f t="shared" si="110"/>
        <v>0</v>
      </c>
    </row>
    <row r="1133" spans="1:9" x14ac:dyDescent="0.25">
      <c r="A1133">
        <v>1129</v>
      </c>
      <c r="B1133">
        <f t="shared" si="105"/>
        <v>0</v>
      </c>
      <c r="C1133" s="5">
        <f t="shared" si="108"/>
        <v>0</v>
      </c>
      <c r="D1133" s="5">
        <f t="shared" si="107"/>
        <v>0</v>
      </c>
      <c r="E1133" s="4">
        <f t="shared" si="106"/>
        <v>0</v>
      </c>
      <c r="F1133" s="5">
        <f>IF(C1133=0,0,IF(I1132+G1133&lt;=Summary!$C$20,'Loan Sch - With Offset'!I1132+G1133,Summary!$C$20))</f>
        <v>0</v>
      </c>
      <c r="G1133" s="4">
        <f>IF(E1133&lt;=0,0,E1133*Summary!$B$7/Summary!$B$10)</f>
        <v>0</v>
      </c>
      <c r="H1133" s="5">
        <f t="shared" si="109"/>
        <v>0</v>
      </c>
      <c r="I1133" s="5">
        <f t="shared" si="110"/>
        <v>0</v>
      </c>
    </row>
    <row r="1134" spans="1:9" x14ac:dyDescent="0.25">
      <c r="A1134">
        <v>1130</v>
      </c>
      <c r="B1134">
        <f t="shared" si="105"/>
        <v>0</v>
      </c>
      <c r="C1134" s="5">
        <f t="shared" si="108"/>
        <v>0</v>
      </c>
      <c r="D1134" s="5">
        <f t="shared" si="107"/>
        <v>0</v>
      </c>
      <c r="E1134" s="4">
        <f t="shared" si="106"/>
        <v>0</v>
      </c>
      <c r="F1134" s="5">
        <f>IF(C1134=0,0,IF(I1133+G1134&lt;=Summary!$C$20,'Loan Sch - With Offset'!I1133+G1134,Summary!$C$20))</f>
        <v>0</v>
      </c>
      <c r="G1134" s="4">
        <f>IF(E1134&lt;=0,0,E1134*Summary!$B$7/Summary!$B$10)</f>
        <v>0</v>
      </c>
      <c r="H1134" s="5">
        <f t="shared" si="109"/>
        <v>0</v>
      </c>
      <c r="I1134" s="5">
        <f t="shared" si="110"/>
        <v>0</v>
      </c>
    </row>
    <row r="1135" spans="1:9" x14ac:dyDescent="0.25">
      <c r="A1135">
        <v>1131</v>
      </c>
      <c r="B1135">
        <f t="shared" si="105"/>
        <v>0</v>
      </c>
      <c r="C1135" s="5">
        <f t="shared" si="108"/>
        <v>0</v>
      </c>
      <c r="D1135" s="5">
        <f t="shared" si="107"/>
        <v>0</v>
      </c>
      <c r="E1135" s="4">
        <f t="shared" si="106"/>
        <v>0</v>
      </c>
      <c r="F1135" s="5">
        <f>IF(C1135=0,0,IF(I1134+G1135&lt;=Summary!$C$20,'Loan Sch - With Offset'!I1134+G1135,Summary!$C$20))</f>
        <v>0</v>
      </c>
      <c r="G1135" s="4">
        <f>IF(E1135&lt;=0,0,E1135*Summary!$B$7/Summary!$B$10)</f>
        <v>0</v>
      </c>
      <c r="H1135" s="5">
        <f t="shared" si="109"/>
        <v>0</v>
      </c>
      <c r="I1135" s="5">
        <f t="shared" si="110"/>
        <v>0</v>
      </c>
    </row>
    <row r="1136" spans="1:9" x14ac:dyDescent="0.25">
      <c r="A1136">
        <v>1132</v>
      </c>
      <c r="B1136">
        <f t="shared" si="105"/>
        <v>0</v>
      </c>
      <c r="C1136" s="5">
        <f t="shared" si="108"/>
        <v>0</v>
      </c>
      <c r="D1136" s="5">
        <f t="shared" si="107"/>
        <v>0</v>
      </c>
      <c r="E1136" s="4">
        <f t="shared" si="106"/>
        <v>0</v>
      </c>
      <c r="F1136" s="5">
        <f>IF(C1136=0,0,IF(I1135+G1136&lt;=Summary!$C$20,'Loan Sch - With Offset'!I1135+G1136,Summary!$C$20))</f>
        <v>0</v>
      </c>
      <c r="G1136" s="4">
        <f>IF(E1136&lt;=0,0,E1136*Summary!$B$7/Summary!$B$10)</f>
        <v>0</v>
      </c>
      <c r="H1136" s="5">
        <f t="shared" si="109"/>
        <v>0</v>
      </c>
      <c r="I1136" s="5">
        <f t="shared" si="110"/>
        <v>0</v>
      </c>
    </row>
    <row r="1137" spans="1:9" x14ac:dyDescent="0.25">
      <c r="A1137">
        <v>1133</v>
      </c>
      <c r="B1137">
        <f t="shared" si="105"/>
        <v>0</v>
      </c>
      <c r="C1137" s="5">
        <f t="shared" si="108"/>
        <v>0</v>
      </c>
      <c r="D1137" s="5">
        <f t="shared" si="107"/>
        <v>0</v>
      </c>
      <c r="E1137" s="4">
        <f t="shared" si="106"/>
        <v>0</v>
      </c>
      <c r="F1137" s="5">
        <f>IF(C1137=0,0,IF(I1136+G1137&lt;=Summary!$C$20,'Loan Sch - With Offset'!I1136+G1137,Summary!$C$20))</f>
        <v>0</v>
      </c>
      <c r="G1137" s="4">
        <f>IF(E1137&lt;=0,0,E1137*Summary!$B$7/Summary!$B$10)</f>
        <v>0</v>
      </c>
      <c r="H1137" s="5">
        <f t="shared" si="109"/>
        <v>0</v>
      </c>
      <c r="I1137" s="5">
        <f t="shared" si="110"/>
        <v>0</v>
      </c>
    </row>
    <row r="1138" spans="1:9" x14ac:dyDescent="0.25">
      <c r="A1138">
        <v>1134</v>
      </c>
      <c r="B1138">
        <f t="shared" si="105"/>
        <v>0</v>
      </c>
      <c r="C1138" s="5">
        <f t="shared" si="108"/>
        <v>0</v>
      </c>
      <c r="D1138" s="5">
        <f t="shared" si="107"/>
        <v>0</v>
      </c>
      <c r="E1138" s="4">
        <f t="shared" si="106"/>
        <v>0</v>
      </c>
      <c r="F1138" s="5">
        <f>IF(C1138=0,0,IF(I1137+G1138&lt;=Summary!$C$20,'Loan Sch - With Offset'!I1137+G1138,Summary!$C$20))</f>
        <v>0</v>
      </c>
      <c r="G1138" s="4">
        <f>IF(E1138&lt;=0,0,E1138*Summary!$B$7/Summary!$B$10)</f>
        <v>0</v>
      </c>
      <c r="H1138" s="5">
        <f t="shared" si="109"/>
        <v>0</v>
      </c>
      <c r="I1138" s="5">
        <f t="shared" si="110"/>
        <v>0</v>
      </c>
    </row>
    <row r="1139" spans="1:9" x14ac:dyDescent="0.25">
      <c r="A1139">
        <v>1135</v>
      </c>
      <c r="B1139">
        <f t="shared" si="105"/>
        <v>0</v>
      </c>
      <c r="C1139" s="5">
        <f t="shared" si="108"/>
        <v>0</v>
      </c>
      <c r="D1139" s="5">
        <f t="shared" si="107"/>
        <v>0</v>
      </c>
      <c r="E1139" s="4">
        <f t="shared" si="106"/>
        <v>0</v>
      </c>
      <c r="F1139" s="5">
        <f>IF(C1139=0,0,IF(I1138+G1139&lt;=Summary!$C$20,'Loan Sch - With Offset'!I1138+G1139,Summary!$C$20))</f>
        <v>0</v>
      </c>
      <c r="G1139" s="4">
        <f>IF(E1139&lt;=0,0,E1139*Summary!$B$7/Summary!$B$10)</f>
        <v>0</v>
      </c>
      <c r="H1139" s="5">
        <f t="shared" si="109"/>
        <v>0</v>
      </c>
      <c r="I1139" s="5">
        <f t="shared" si="110"/>
        <v>0</v>
      </c>
    </row>
    <row r="1140" spans="1:9" x14ac:dyDescent="0.25">
      <c r="A1140">
        <v>1136</v>
      </c>
      <c r="B1140">
        <f t="shared" si="105"/>
        <v>0</v>
      </c>
      <c r="C1140" s="5">
        <f t="shared" si="108"/>
        <v>0</v>
      </c>
      <c r="D1140" s="5">
        <f t="shared" si="107"/>
        <v>0</v>
      </c>
      <c r="E1140" s="4">
        <f t="shared" si="106"/>
        <v>0</v>
      </c>
      <c r="F1140" s="5">
        <f>IF(C1140=0,0,IF(I1139+G1140&lt;=Summary!$C$20,'Loan Sch - With Offset'!I1139+G1140,Summary!$C$20))</f>
        <v>0</v>
      </c>
      <c r="G1140" s="4">
        <f>IF(E1140&lt;=0,0,E1140*Summary!$B$7/Summary!$B$10)</f>
        <v>0</v>
      </c>
      <c r="H1140" s="5">
        <f t="shared" si="109"/>
        <v>0</v>
      </c>
      <c r="I1140" s="5">
        <f t="shared" si="110"/>
        <v>0</v>
      </c>
    </row>
    <row r="1141" spans="1:9" x14ac:dyDescent="0.25">
      <c r="A1141">
        <v>1137</v>
      </c>
      <c r="B1141">
        <f t="shared" si="105"/>
        <v>0</v>
      </c>
      <c r="C1141" s="5">
        <f t="shared" si="108"/>
        <v>0</v>
      </c>
      <c r="D1141" s="5">
        <f t="shared" si="107"/>
        <v>0</v>
      </c>
      <c r="E1141" s="4">
        <f t="shared" si="106"/>
        <v>0</v>
      </c>
      <c r="F1141" s="5">
        <f>IF(C1141=0,0,IF(I1140+G1141&lt;=Summary!$C$20,'Loan Sch - With Offset'!I1140+G1141,Summary!$C$20))</f>
        <v>0</v>
      </c>
      <c r="G1141" s="4">
        <f>IF(E1141&lt;=0,0,E1141*Summary!$B$7/Summary!$B$10)</f>
        <v>0</v>
      </c>
      <c r="H1141" s="5">
        <f t="shared" si="109"/>
        <v>0</v>
      </c>
      <c r="I1141" s="5">
        <f t="shared" si="110"/>
        <v>0</v>
      </c>
    </row>
    <row r="1142" spans="1:9" x14ac:dyDescent="0.25">
      <c r="A1142">
        <v>1138</v>
      </c>
      <c r="B1142">
        <f t="shared" si="105"/>
        <v>0</v>
      </c>
      <c r="C1142" s="5">
        <f t="shared" si="108"/>
        <v>0</v>
      </c>
      <c r="D1142" s="5">
        <f t="shared" si="107"/>
        <v>0</v>
      </c>
      <c r="E1142" s="4">
        <f t="shared" si="106"/>
        <v>0</v>
      </c>
      <c r="F1142" s="5">
        <f>IF(C1142=0,0,IF(I1141+G1142&lt;=Summary!$C$20,'Loan Sch - With Offset'!I1141+G1142,Summary!$C$20))</f>
        <v>0</v>
      </c>
      <c r="G1142" s="4">
        <f>IF(E1142&lt;=0,0,E1142*Summary!$B$7/Summary!$B$10)</f>
        <v>0</v>
      </c>
      <c r="H1142" s="5">
        <f t="shared" si="109"/>
        <v>0</v>
      </c>
      <c r="I1142" s="5">
        <f t="shared" si="110"/>
        <v>0</v>
      </c>
    </row>
    <row r="1143" spans="1:9" x14ac:dyDescent="0.25">
      <c r="A1143">
        <v>1139</v>
      </c>
      <c r="B1143">
        <f t="shared" si="105"/>
        <v>0</v>
      </c>
      <c r="C1143" s="5">
        <f t="shared" si="108"/>
        <v>0</v>
      </c>
      <c r="D1143" s="5">
        <f t="shared" si="107"/>
        <v>0</v>
      </c>
      <c r="E1143" s="4">
        <f t="shared" si="106"/>
        <v>0</v>
      </c>
      <c r="F1143" s="5">
        <f>IF(C1143=0,0,IF(I1142+G1143&lt;=Summary!$C$20,'Loan Sch - With Offset'!I1142+G1143,Summary!$C$20))</f>
        <v>0</v>
      </c>
      <c r="G1143" s="4">
        <f>IF(E1143&lt;=0,0,E1143*Summary!$B$7/Summary!$B$10)</f>
        <v>0</v>
      </c>
      <c r="H1143" s="5">
        <f t="shared" si="109"/>
        <v>0</v>
      </c>
      <c r="I1143" s="5">
        <f t="shared" si="110"/>
        <v>0</v>
      </c>
    </row>
    <row r="1144" spans="1:9" x14ac:dyDescent="0.25">
      <c r="A1144">
        <v>1140</v>
      </c>
      <c r="B1144">
        <f t="shared" si="105"/>
        <v>0</v>
      </c>
      <c r="C1144" s="5">
        <f t="shared" si="108"/>
        <v>0</v>
      </c>
      <c r="D1144" s="5">
        <f t="shared" si="107"/>
        <v>0</v>
      </c>
      <c r="E1144" s="4">
        <f t="shared" si="106"/>
        <v>0</v>
      </c>
      <c r="F1144" s="5">
        <f>IF(C1144=0,0,IF(I1143+G1144&lt;=Summary!$C$20,'Loan Sch - With Offset'!I1143+G1144,Summary!$C$20))</f>
        <v>0</v>
      </c>
      <c r="G1144" s="4">
        <f>IF(E1144&lt;=0,0,E1144*Summary!$B$7/Summary!$B$10)</f>
        <v>0</v>
      </c>
      <c r="H1144" s="5">
        <f t="shared" si="109"/>
        <v>0</v>
      </c>
      <c r="I1144" s="5">
        <f t="shared" si="110"/>
        <v>0</v>
      </c>
    </row>
    <row r="1145" spans="1:9" x14ac:dyDescent="0.25">
      <c r="A1145">
        <v>1141</v>
      </c>
      <c r="B1145">
        <f t="shared" si="105"/>
        <v>0</v>
      </c>
      <c r="C1145" s="5">
        <f t="shared" si="108"/>
        <v>0</v>
      </c>
      <c r="D1145" s="5">
        <f t="shared" si="107"/>
        <v>0</v>
      </c>
      <c r="E1145" s="4">
        <f t="shared" si="106"/>
        <v>0</v>
      </c>
      <c r="F1145" s="5">
        <f>IF(C1145=0,0,IF(I1144+G1145&lt;=Summary!$C$20,'Loan Sch - With Offset'!I1144+G1145,Summary!$C$20))</f>
        <v>0</v>
      </c>
      <c r="G1145" s="4">
        <f>IF(E1145&lt;=0,0,E1145*Summary!$B$7/Summary!$B$10)</f>
        <v>0</v>
      </c>
      <c r="H1145" s="5">
        <f t="shared" si="109"/>
        <v>0</v>
      </c>
      <c r="I1145" s="5">
        <f t="shared" si="110"/>
        <v>0</v>
      </c>
    </row>
    <row r="1146" spans="1:9" x14ac:dyDescent="0.25">
      <c r="A1146">
        <v>1142</v>
      </c>
      <c r="B1146">
        <f t="shared" si="105"/>
        <v>0</v>
      </c>
      <c r="C1146" s="5">
        <f t="shared" si="108"/>
        <v>0</v>
      </c>
      <c r="D1146" s="5">
        <f t="shared" si="107"/>
        <v>0</v>
      </c>
      <c r="E1146" s="4">
        <f t="shared" si="106"/>
        <v>0</v>
      </c>
      <c r="F1146" s="5">
        <f>IF(C1146=0,0,IF(I1145+G1146&lt;=Summary!$C$20,'Loan Sch - With Offset'!I1145+G1146,Summary!$C$20))</f>
        <v>0</v>
      </c>
      <c r="G1146" s="4">
        <f>IF(E1146&lt;=0,0,E1146*Summary!$B$7/Summary!$B$10)</f>
        <v>0</v>
      </c>
      <c r="H1146" s="5">
        <f t="shared" si="109"/>
        <v>0</v>
      </c>
      <c r="I1146" s="5">
        <f t="shared" si="110"/>
        <v>0</v>
      </c>
    </row>
    <row r="1147" spans="1:9" x14ac:dyDescent="0.25">
      <c r="A1147">
        <v>1143</v>
      </c>
      <c r="B1147">
        <f t="shared" si="105"/>
        <v>0</v>
      </c>
      <c r="C1147" s="5">
        <f t="shared" si="108"/>
        <v>0</v>
      </c>
      <c r="D1147" s="5">
        <f t="shared" si="107"/>
        <v>0</v>
      </c>
      <c r="E1147" s="4">
        <f t="shared" si="106"/>
        <v>0</v>
      </c>
      <c r="F1147" s="5">
        <f>IF(C1147=0,0,IF(I1146+G1147&lt;=Summary!$C$20,'Loan Sch - With Offset'!I1146+G1147,Summary!$C$20))</f>
        <v>0</v>
      </c>
      <c r="G1147" s="4">
        <f>IF(E1147&lt;=0,0,E1147*Summary!$B$7/Summary!$B$10)</f>
        <v>0</v>
      </c>
      <c r="H1147" s="5">
        <f t="shared" si="109"/>
        <v>0</v>
      </c>
      <c r="I1147" s="5">
        <f t="shared" si="110"/>
        <v>0</v>
      </c>
    </row>
    <row r="1148" spans="1:9" x14ac:dyDescent="0.25">
      <c r="A1148">
        <v>1144</v>
      </c>
      <c r="B1148">
        <f t="shared" si="105"/>
        <v>0</v>
      </c>
      <c r="C1148" s="5">
        <f t="shared" si="108"/>
        <v>0</v>
      </c>
      <c r="D1148" s="5">
        <f t="shared" si="107"/>
        <v>0</v>
      </c>
      <c r="E1148" s="4">
        <f t="shared" si="106"/>
        <v>0</v>
      </c>
      <c r="F1148" s="5">
        <f>IF(C1148=0,0,IF(I1147+G1148&lt;=Summary!$C$20,'Loan Sch - With Offset'!I1147+G1148,Summary!$C$20))</f>
        <v>0</v>
      </c>
      <c r="G1148" s="4">
        <f>IF(E1148&lt;=0,0,E1148*Summary!$B$7/Summary!$B$10)</f>
        <v>0</v>
      </c>
      <c r="H1148" s="5">
        <f t="shared" si="109"/>
        <v>0</v>
      </c>
      <c r="I1148" s="5">
        <f t="shared" si="110"/>
        <v>0</v>
      </c>
    </row>
    <row r="1149" spans="1:9" x14ac:dyDescent="0.25">
      <c r="A1149">
        <v>1145</v>
      </c>
      <c r="B1149">
        <f t="shared" si="105"/>
        <v>0</v>
      </c>
      <c r="C1149" s="5">
        <f t="shared" si="108"/>
        <v>0</v>
      </c>
      <c r="D1149" s="5">
        <f t="shared" si="107"/>
        <v>0</v>
      </c>
      <c r="E1149" s="4">
        <f t="shared" si="106"/>
        <v>0</v>
      </c>
      <c r="F1149" s="5">
        <f>IF(C1149=0,0,IF(I1148+G1149&lt;=Summary!$C$20,'Loan Sch - With Offset'!I1148+G1149,Summary!$C$20))</f>
        <v>0</v>
      </c>
      <c r="G1149" s="4">
        <f>IF(E1149&lt;=0,0,E1149*Summary!$B$7/Summary!$B$10)</f>
        <v>0</v>
      </c>
      <c r="H1149" s="5">
        <f t="shared" si="109"/>
        <v>0</v>
      </c>
      <c r="I1149" s="5">
        <f t="shared" si="110"/>
        <v>0</v>
      </c>
    </row>
    <row r="1150" spans="1:9" x14ac:dyDescent="0.25">
      <c r="A1150">
        <v>1146</v>
      </c>
      <c r="B1150">
        <f t="shared" si="105"/>
        <v>0</v>
      </c>
      <c r="C1150" s="5">
        <f t="shared" si="108"/>
        <v>0</v>
      </c>
      <c r="D1150" s="5">
        <f t="shared" si="107"/>
        <v>0</v>
      </c>
      <c r="E1150" s="4">
        <f t="shared" si="106"/>
        <v>0</v>
      </c>
      <c r="F1150" s="5">
        <f>IF(C1150=0,0,IF(I1149+G1150&lt;=Summary!$C$20,'Loan Sch - With Offset'!I1149+G1150,Summary!$C$20))</f>
        <v>0</v>
      </c>
      <c r="G1150" s="4">
        <f>IF(E1150&lt;=0,0,E1150*Summary!$B$7/Summary!$B$10)</f>
        <v>0</v>
      </c>
      <c r="H1150" s="5">
        <f t="shared" si="109"/>
        <v>0</v>
      </c>
      <c r="I1150" s="5">
        <f t="shared" si="110"/>
        <v>0</v>
      </c>
    </row>
    <row r="1151" spans="1:9" x14ac:dyDescent="0.25">
      <c r="A1151">
        <v>1147</v>
      </c>
      <c r="B1151">
        <f t="shared" si="105"/>
        <v>0</v>
      </c>
      <c r="C1151" s="5">
        <f t="shared" si="108"/>
        <v>0</v>
      </c>
      <c r="D1151" s="5">
        <f t="shared" si="107"/>
        <v>0</v>
      </c>
      <c r="E1151" s="4">
        <f t="shared" si="106"/>
        <v>0</v>
      </c>
      <c r="F1151" s="5">
        <f>IF(C1151=0,0,IF(I1150+G1151&lt;=Summary!$C$20,'Loan Sch - With Offset'!I1150+G1151,Summary!$C$20))</f>
        <v>0</v>
      </c>
      <c r="G1151" s="4">
        <f>IF(E1151&lt;=0,0,E1151*Summary!$B$7/Summary!$B$10)</f>
        <v>0</v>
      </c>
      <c r="H1151" s="5">
        <f t="shared" si="109"/>
        <v>0</v>
      </c>
      <c r="I1151" s="5">
        <f t="shared" si="110"/>
        <v>0</v>
      </c>
    </row>
    <row r="1152" spans="1:9" x14ac:dyDescent="0.25">
      <c r="A1152">
        <v>1148</v>
      </c>
      <c r="B1152">
        <f t="shared" si="105"/>
        <v>0</v>
      </c>
      <c r="C1152" s="5">
        <f t="shared" si="108"/>
        <v>0</v>
      </c>
      <c r="D1152" s="5">
        <f t="shared" si="107"/>
        <v>0</v>
      </c>
      <c r="E1152" s="4">
        <f t="shared" si="106"/>
        <v>0</v>
      </c>
      <c r="F1152" s="5">
        <f>IF(C1152=0,0,IF(I1151+G1152&lt;=Summary!$C$20,'Loan Sch - With Offset'!I1151+G1152,Summary!$C$20))</f>
        <v>0</v>
      </c>
      <c r="G1152" s="4">
        <f>IF(E1152&lt;=0,0,E1152*Summary!$B$7/Summary!$B$10)</f>
        <v>0</v>
      </c>
      <c r="H1152" s="5">
        <f t="shared" si="109"/>
        <v>0</v>
      </c>
      <c r="I1152" s="5">
        <f t="shared" si="110"/>
        <v>0</v>
      </c>
    </row>
    <row r="1153" spans="1:9" x14ac:dyDescent="0.25">
      <c r="A1153">
        <v>1149</v>
      </c>
      <c r="B1153">
        <f t="shared" si="105"/>
        <v>0</v>
      </c>
      <c r="C1153" s="5">
        <f t="shared" si="108"/>
        <v>0</v>
      </c>
      <c r="D1153" s="5">
        <f t="shared" si="107"/>
        <v>0</v>
      </c>
      <c r="E1153" s="4">
        <f t="shared" si="106"/>
        <v>0</v>
      </c>
      <c r="F1153" s="5">
        <f>IF(C1153=0,0,IF(I1152+G1153&lt;=Summary!$C$20,'Loan Sch - With Offset'!I1152+G1153,Summary!$C$20))</f>
        <v>0</v>
      </c>
      <c r="G1153" s="4">
        <f>IF(E1153&lt;=0,0,E1153*Summary!$B$7/Summary!$B$10)</f>
        <v>0</v>
      </c>
      <c r="H1153" s="5">
        <f t="shared" si="109"/>
        <v>0</v>
      </c>
      <c r="I1153" s="5">
        <f t="shared" si="110"/>
        <v>0</v>
      </c>
    </row>
    <row r="1154" spans="1:9" x14ac:dyDescent="0.25">
      <c r="A1154">
        <v>1150</v>
      </c>
      <c r="B1154">
        <f t="shared" si="105"/>
        <v>0</v>
      </c>
      <c r="C1154" s="5">
        <f t="shared" si="108"/>
        <v>0</v>
      </c>
      <c r="D1154" s="5">
        <f t="shared" si="107"/>
        <v>0</v>
      </c>
      <c r="E1154" s="4">
        <f t="shared" si="106"/>
        <v>0</v>
      </c>
      <c r="F1154" s="5">
        <f>IF(C1154=0,0,IF(I1153+G1154&lt;=Summary!$C$20,'Loan Sch - With Offset'!I1153+G1154,Summary!$C$20))</f>
        <v>0</v>
      </c>
      <c r="G1154" s="4">
        <f>IF(E1154&lt;=0,0,E1154*Summary!$B$7/Summary!$B$10)</f>
        <v>0</v>
      </c>
      <c r="H1154" s="5">
        <f t="shared" si="109"/>
        <v>0</v>
      </c>
      <c r="I1154" s="5">
        <f t="shared" si="110"/>
        <v>0</v>
      </c>
    </row>
    <row r="1155" spans="1:9" x14ac:dyDescent="0.25">
      <c r="A1155">
        <v>1151</v>
      </c>
      <c r="B1155">
        <f t="shared" si="105"/>
        <v>0</v>
      </c>
      <c r="C1155" s="5">
        <f t="shared" si="108"/>
        <v>0</v>
      </c>
      <c r="D1155" s="5">
        <f t="shared" si="107"/>
        <v>0</v>
      </c>
      <c r="E1155" s="4">
        <f t="shared" si="106"/>
        <v>0</v>
      </c>
      <c r="F1155" s="5">
        <f>IF(C1155=0,0,IF(I1154+G1155&lt;=Summary!$C$20,'Loan Sch - With Offset'!I1154+G1155,Summary!$C$20))</f>
        <v>0</v>
      </c>
      <c r="G1155" s="4">
        <f>IF(E1155&lt;=0,0,E1155*Summary!$B$7/Summary!$B$10)</f>
        <v>0</v>
      </c>
      <c r="H1155" s="5">
        <f t="shared" si="109"/>
        <v>0</v>
      </c>
      <c r="I1155" s="5">
        <f t="shared" si="110"/>
        <v>0</v>
      </c>
    </row>
    <row r="1156" spans="1:9" x14ac:dyDescent="0.25">
      <c r="A1156">
        <v>1152</v>
      </c>
      <c r="B1156">
        <f t="shared" si="105"/>
        <v>0</v>
      </c>
      <c r="C1156" s="5">
        <f t="shared" si="108"/>
        <v>0</v>
      </c>
      <c r="D1156" s="5">
        <f t="shared" si="107"/>
        <v>0</v>
      </c>
      <c r="E1156" s="4">
        <f t="shared" si="106"/>
        <v>0</v>
      </c>
      <c r="F1156" s="5">
        <f>IF(C1156=0,0,IF(I1155+G1156&lt;=Summary!$C$20,'Loan Sch - With Offset'!I1155+G1156,Summary!$C$20))</f>
        <v>0</v>
      </c>
      <c r="G1156" s="4">
        <f>IF(E1156&lt;=0,0,E1156*Summary!$B$7/Summary!$B$10)</f>
        <v>0</v>
      </c>
      <c r="H1156" s="5">
        <f t="shared" si="109"/>
        <v>0</v>
      </c>
      <c r="I1156" s="5">
        <f t="shared" si="110"/>
        <v>0</v>
      </c>
    </row>
    <row r="1157" spans="1:9" x14ac:dyDescent="0.25">
      <c r="A1157">
        <v>1153</v>
      </c>
      <c r="B1157">
        <f t="shared" si="105"/>
        <v>0</v>
      </c>
      <c r="C1157" s="5">
        <f t="shared" si="108"/>
        <v>0</v>
      </c>
      <c r="D1157" s="5">
        <f t="shared" si="107"/>
        <v>0</v>
      </c>
      <c r="E1157" s="4">
        <f t="shared" si="106"/>
        <v>0</v>
      </c>
      <c r="F1157" s="5">
        <f>IF(C1157=0,0,IF(I1156+G1157&lt;=Summary!$C$20,'Loan Sch - With Offset'!I1156+G1157,Summary!$C$20))</f>
        <v>0</v>
      </c>
      <c r="G1157" s="4">
        <f>IF(E1157&lt;=0,0,E1157*Summary!$B$7/Summary!$B$10)</f>
        <v>0</v>
      </c>
      <c r="H1157" s="5">
        <f t="shared" si="109"/>
        <v>0</v>
      </c>
      <c r="I1157" s="5">
        <f t="shared" si="110"/>
        <v>0</v>
      </c>
    </row>
    <row r="1158" spans="1:9" x14ac:dyDescent="0.25">
      <c r="A1158">
        <v>1154</v>
      </c>
      <c r="B1158">
        <f t="shared" ref="B1158:B1221" si="111">IF(C1158=0,0,A1158)</f>
        <v>0</v>
      </c>
      <c r="C1158" s="5">
        <f t="shared" si="108"/>
        <v>0</v>
      </c>
      <c r="D1158" s="5">
        <f t="shared" si="107"/>
        <v>0</v>
      </c>
      <c r="E1158" s="4">
        <f t="shared" ref="E1158:E1221" si="112">C1158-D1158</f>
        <v>0</v>
      </c>
      <c r="F1158" s="5">
        <f>IF(C1158=0,0,IF(I1157+G1158&lt;=Summary!$C$20,'Loan Sch - With Offset'!I1157+G1158,Summary!$C$20))</f>
        <v>0</v>
      </c>
      <c r="G1158" s="4">
        <f>IF(E1158&lt;=0,0,E1158*Summary!$B$7/Summary!$B$10)</f>
        <v>0</v>
      </c>
      <c r="H1158" s="5">
        <f t="shared" si="109"/>
        <v>0</v>
      </c>
      <c r="I1158" s="5">
        <f t="shared" si="110"/>
        <v>0</v>
      </c>
    </row>
    <row r="1159" spans="1:9" x14ac:dyDescent="0.25">
      <c r="A1159">
        <v>1155</v>
      </c>
      <c r="B1159">
        <f t="shared" si="111"/>
        <v>0</v>
      </c>
      <c r="C1159" s="5">
        <f t="shared" si="108"/>
        <v>0</v>
      </c>
      <c r="D1159" s="5">
        <f t="shared" ref="D1159:D1222" si="113">IF(C1159=0,0,D1158)</f>
        <v>0</v>
      </c>
      <c r="E1159" s="4">
        <f t="shared" si="112"/>
        <v>0</v>
      </c>
      <c r="F1159" s="5">
        <f>IF(C1159=0,0,IF(I1158+G1159&lt;=Summary!$C$20,'Loan Sch - With Offset'!I1158+G1159,Summary!$C$20))</f>
        <v>0</v>
      </c>
      <c r="G1159" s="4">
        <f>IF(E1159&lt;=0,0,E1159*Summary!$B$7/Summary!$B$10)</f>
        <v>0</v>
      </c>
      <c r="H1159" s="5">
        <f t="shared" si="109"/>
        <v>0</v>
      </c>
      <c r="I1159" s="5">
        <f t="shared" si="110"/>
        <v>0</v>
      </c>
    </row>
    <row r="1160" spans="1:9" x14ac:dyDescent="0.25">
      <c r="A1160">
        <v>1156</v>
      </c>
      <c r="B1160">
        <f t="shared" si="111"/>
        <v>0</v>
      </c>
      <c r="C1160" s="5">
        <f t="shared" ref="C1160:C1223" si="114">I1159</f>
        <v>0</v>
      </c>
      <c r="D1160" s="5">
        <f t="shared" si="113"/>
        <v>0</v>
      </c>
      <c r="E1160" s="4">
        <f t="shared" si="112"/>
        <v>0</v>
      </c>
      <c r="F1160" s="5">
        <f>IF(C1160=0,0,IF(I1159+G1160&lt;=Summary!$C$20,'Loan Sch - With Offset'!I1159+G1160,Summary!$C$20))</f>
        <v>0</v>
      </c>
      <c r="G1160" s="4">
        <f>IF(E1160&lt;=0,0,E1160*Summary!$B$7/Summary!$B$10)</f>
        <v>0</v>
      </c>
      <c r="H1160" s="5">
        <f t="shared" ref="H1160:H1223" si="115">F1160-G1160</f>
        <v>0</v>
      </c>
      <c r="I1160" s="5">
        <f t="shared" ref="I1160:I1223" si="116">IF(ROUND(C1160-H1160,0)=0,0,C1160-H1160)</f>
        <v>0</v>
      </c>
    </row>
    <row r="1161" spans="1:9" x14ac:dyDescent="0.25">
      <c r="A1161">
        <v>1157</v>
      </c>
      <c r="B1161">
        <f t="shared" si="111"/>
        <v>0</v>
      </c>
      <c r="C1161" s="5">
        <f t="shared" si="114"/>
        <v>0</v>
      </c>
      <c r="D1161" s="5">
        <f t="shared" si="113"/>
        <v>0</v>
      </c>
      <c r="E1161" s="4">
        <f t="shared" si="112"/>
        <v>0</v>
      </c>
      <c r="F1161" s="5">
        <f>IF(C1161=0,0,IF(I1160+G1161&lt;=Summary!$C$20,'Loan Sch - With Offset'!I1160+G1161,Summary!$C$20))</f>
        <v>0</v>
      </c>
      <c r="G1161" s="4">
        <f>IF(E1161&lt;=0,0,E1161*Summary!$B$7/Summary!$B$10)</f>
        <v>0</v>
      </c>
      <c r="H1161" s="5">
        <f t="shared" si="115"/>
        <v>0</v>
      </c>
      <c r="I1161" s="5">
        <f t="shared" si="116"/>
        <v>0</v>
      </c>
    </row>
    <row r="1162" spans="1:9" x14ac:dyDescent="0.25">
      <c r="A1162">
        <v>1158</v>
      </c>
      <c r="B1162">
        <f t="shared" si="111"/>
        <v>0</v>
      </c>
      <c r="C1162" s="5">
        <f t="shared" si="114"/>
        <v>0</v>
      </c>
      <c r="D1162" s="5">
        <f t="shared" si="113"/>
        <v>0</v>
      </c>
      <c r="E1162" s="4">
        <f t="shared" si="112"/>
        <v>0</v>
      </c>
      <c r="F1162" s="5">
        <f>IF(C1162=0,0,IF(I1161+G1162&lt;=Summary!$C$20,'Loan Sch - With Offset'!I1161+G1162,Summary!$C$20))</f>
        <v>0</v>
      </c>
      <c r="G1162" s="4">
        <f>IF(E1162&lt;=0,0,E1162*Summary!$B$7/Summary!$B$10)</f>
        <v>0</v>
      </c>
      <c r="H1162" s="5">
        <f t="shared" si="115"/>
        <v>0</v>
      </c>
      <c r="I1162" s="5">
        <f t="shared" si="116"/>
        <v>0</v>
      </c>
    </row>
    <row r="1163" spans="1:9" x14ac:dyDescent="0.25">
      <c r="A1163">
        <v>1159</v>
      </c>
      <c r="B1163">
        <f t="shared" si="111"/>
        <v>0</v>
      </c>
      <c r="C1163" s="5">
        <f t="shared" si="114"/>
        <v>0</v>
      </c>
      <c r="D1163" s="5">
        <f t="shared" si="113"/>
        <v>0</v>
      </c>
      <c r="E1163" s="4">
        <f t="shared" si="112"/>
        <v>0</v>
      </c>
      <c r="F1163" s="5">
        <f>IF(C1163=0,0,IF(I1162+G1163&lt;=Summary!$C$20,'Loan Sch - With Offset'!I1162+G1163,Summary!$C$20))</f>
        <v>0</v>
      </c>
      <c r="G1163" s="4">
        <f>IF(E1163&lt;=0,0,E1163*Summary!$B$7/Summary!$B$10)</f>
        <v>0</v>
      </c>
      <c r="H1163" s="5">
        <f t="shared" si="115"/>
        <v>0</v>
      </c>
      <c r="I1163" s="5">
        <f t="shared" si="116"/>
        <v>0</v>
      </c>
    </row>
    <row r="1164" spans="1:9" x14ac:dyDescent="0.25">
      <c r="A1164">
        <v>1160</v>
      </c>
      <c r="B1164">
        <f t="shared" si="111"/>
        <v>0</v>
      </c>
      <c r="C1164" s="5">
        <f t="shared" si="114"/>
        <v>0</v>
      </c>
      <c r="D1164" s="5">
        <f t="shared" si="113"/>
        <v>0</v>
      </c>
      <c r="E1164" s="4">
        <f t="shared" si="112"/>
        <v>0</v>
      </c>
      <c r="F1164" s="5">
        <f>IF(C1164=0,0,IF(I1163+G1164&lt;=Summary!$C$20,'Loan Sch - With Offset'!I1163+G1164,Summary!$C$20))</f>
        <v>0</v>
      </c>
      <c r="G1164" s="4">
        <f>IF(E1164&lt;=0,0,E1164*Summary!$B$7/Summary!$B$10)</f>
        <v>0</v>
      </c>
      <c r="H1164" s="5">
        <f t="shared" si="115"/>
        <v>0</v>
      </c>
      <c r="I1164" s="5">
        <f t="shared" si="116"/>
        <v>0</v>
      </c>
    </row>
    <row r="1165" spans="1:9" x14ac:dyDescent="0.25">
      <c r="A1165">
        <v>1161</v>
      </c>
      <c r="B1165">
        <f t="shared" si="111"/>
        <v>0</v>
      </c>
      <c r="C1165" s="5">
        <f t="shared" si="114"/>
        <v>0</v>
      </c>
      <c r="D1165" s="5">
        <f t="shared" si="113"/>
        <v>0</v>
      </c>
      <c r="E1165" s="4">
        <f t="shared" si="112"/>
        <v>0</v>
      </c>
      <c r="F1165" s="5">
        <f>IF(C1165=0,0,IF(I1164+G1165&lt;=Summary!$C$20,'Loan Sch - With Offset'!I1164+G1165,Summary!$C$20))</f>
        <v>0</v>
      </c>
      <c r="G1165" s="4">
        <f>IF(E1165&lt;=0,0,E1165*Summary!$B$7/Summary!$B$10)</f>
        <v>0</v>
      </c>
      <c r="H1165" s="5">
        <f t="shared" si="115"/>
        <v>0</v>
      </c>
      <c r="I1165" s="5">
        <f t="shared" si="116"/>
        <v>0</v>
      </c>
    </row>
    <row r="1166" spans="1:9" x14ac:dyDescent="0.25">
      <c r="A1166">
        <v>1162</v>
      </c>
      <c r="B1166">
        <f t="shared" si="111"/>
        <v>0</v>
      </c>
      <c r="C1166" s="5">
        <f t="shared" si="114"/>
        <v>0</v>
      </c>
      <c r="D1166" s="5">
        <f t="shared" si="113"/>
        <v>0</v>
      </c>
      <c r="E1166" s="4">
        <f t="shared" si="112"/>
        <v>0</v>
      </c>
      <c r="F1166" s="5">
        <f>IF(C1166=0,0,IF(I1165+G1166&lt;=Summary!$C$20,'Loan Sch - With Offset'!I1165+G1166,Summary!$C$20))</f>
        <v>0</v>
      </c>
      <c r="G1166" s="4">
        <f>IF(E1166&lt;=0,0,E1166*Summary!$B$7/Summary!$B$10)</f>
        <v>0</v>
      </c>
      <c r="H1166" s="5">
        <f t="shared" si="115"/>
        <v>0</v>
      </c>
      <c r="I1166" s="5">
        <f t="shared" si="116"/>
        <v>0</v>
      </c>
    </row>
    <row r="1167" spans="1:9" x14ac:dyDescent="0.25">
      <c r="A1167">
        <v>1163</v>
      </c>
      <c r="B1167">
        <f t="shared" si="111"/>
        <v>0</v>
      </c>
      <c r="C1167" s="5">
        <f t="shared" si="114"/>
        <v>0</v>
      </c>
      <c r="D1167" s="5">
        <f t="shared" si="113"/>
        <v>0</v>
      </c>
      <c r="E1167" s="4">
        <f t="shared" si="112"/>
        <v>0</v>
      </c>
      <c r="F1167" s="5">
        <f>IF(C1167=0,0,IF(I1166+G1167&lt;=Summary!$C$20,'Loan Sch - With Offset'!I1166+G1167,Summary!$C$20))</f>
        <v>0</v>
      </c>
      <c r="G1167" s="4">
        <f>IF(E1167&lt;=0,0,E1167*Summary!$B$7/Summary!$B$10)</f>
        <v>0</v>
      </c>
      <c r="H1167" s="5">
        <f t="shared" si="115"/>
        <v>0</v>
      </c>
      <c r="I1167" s="5">
        <f t="shared" si="116"/>
        <v>0</v>
      </c>
    </row>
    <row r="1168" spans="1:9" x14ac:dyDescent="0.25">
      <c r="A1168">
        <v>1164</v>
      </c>
      <c r="B1168">
        <f t="shared" si="111"/>
        <v>0</v>
      </c>
      <c r="C1168" s="5">
        <f t="shared" si="114"/>
        <v>0</v>
      </c>
      <c r="D1168" s="5">
        <f t="shared" si="113"/>
        <v>0</v>
      </c>
      <c r="E1168" s="4">
        <f t="shared" si="112"/>
        <v>0</v>
      </c>
      <c r="F1168" s="5">
        <f>IF(C1168=0,0,IF(I1167+G1168&lt;=Summary!$C$20,'Loan Sch - With Offset'!I1167+G1168,Summary!$C$20))</f>
        <v>0</v>
      </c>
      <c r="G1168" s="4">
        <f>IF(E1168&lt;=0,0,E1168*Summary!$B$7/Summary!$B$10)</f>
        <v>0</v>
      </c>
      <c r="H1168" s="5">
        <f t="shared" si="115"/>
        <v>0</v>
      </c>
      <c r="I1168" s="5">
        <f t="shared" si="116"/>
        <v>0</v>
      </c>
    </row>
    <row r="1169" spans="1:9" x14ac:dyDescent="0.25">
      <c r="A1169">
        <v>1165</v>
      </c>
      <c r="B1169">
        <f t="shared" si="111"/>
        <v>0</v>
      </c>
      <c r="C1169" s="5">
        <f t="shared" si="114"/>
        <v>0</v>
      </c>
      <c r="D1169" s="5">
        <f t="shared" si="113"/>
        <v>0</v>
      </c>
      <c r="E1169" s="4">
        <f t="shared" si="112"/>
        <v>0</v>
      </c>
      <c r="F1169" s="5">
        <f>IF(C1169=0,0,IF(I1168+G1169&lt;=Summary!$C$20,'Loan Sch - With Offset'!I1168+G1169,Summary!$C$20))</f>
        <v>0</v>
      </c>
      <c r="G1169" s="4">
        <f>IF(E1169&lt;=0,0,E1169*Summary!$B$7/Summary!$B$10)</f>
        <v>0</v>
      </c>
      <c r="H1169" s="5">
        <f t="shared" si="115"/>
        <v>0</v>
      </c>
      <c r="I1169" s="5">
        <f t="shared" si="116"/>
        <v>0</v>
      </c>
    </row>
    <row r="1170" spans="1:9" x14ac:dyDescent="0.25">
      <c r="A1170">
        <v>1166</v>
      </c>
      <c r="B1170">
        <f t="shared" si="111"/>
        <v>0</v>
      </c>
      <c r="C1170" s="5">
        <f t="shared" si="114"/>
        <v>0</v>
      </c>
      <c r="D1170" s="5">
        <f t="shared" si="113"/>
        <v>0</v>
      </c>
      <c r="E1170" s="4">
        <f t="shared" si="112"/>
        <v>0</v>
      </c>
      <c r="F1170" s="5">
        <f>IF(C1170=0,0,IF(I1169+G1170&lt;=Summary!$C$20,'Loan Sch - With Offset'!I1169+G1170,Summary!$C$20))</f>
        <v>0</v>
      </c>
      <c r="G1170" s="4">
        <f>IF(E1170&lt;=0,0,E1170*Summary!$B$7/Summary!$B$10)</f>
        <v>0</v>
      </c>
      <c r="H1170" s="5">
        <f t="shared" si="115"/>
        <v>0</v>
      </c>
      <c r="I1170" s="5">
        <f t="shared" si="116"/>
        <v>0</v>
      </c>
    </row>
    <row r="1171" spans="1:9" x14ac:dyDescent="0.25">
      <c r="A1171">
        <v>1167</v>
      </c>
      <c r="B1171">
        <f t="shared" si="111"/>
        <v>0</v>
      </c>
      <c r="C1171" s="5">
        <f t="shared" si="114"/>
        <v>0</v>
      </c>
      <c r="D1171" s="5">
        <f t="shared" si="113"/>
        <v>0</v>
      </c>
      <c r="E1171" s="4">
        <f t="shared" si="112"/>
        <v>0</v>
      </c>
      <c r="F1171" s="5">
        <f>IF(C1171=0,0,IF(I1170+G1171&lt;=Summary!$C$20,'Loan Sch - With Offset'!I1170+G1171,Summary!$C$20))</f>
        <v>0</v>
      </c>
      <c r="G1171" s="4">
        <f>IF(E1171&lt;=0,0,E1171*Summary!$B$7/Summary!$B$10)</f>
        <v>0</v>
      </c>
      <c r="H1171" s="5">
        <f t="shared" si="115"/>
        <v>0</v>
      </c>
      <c r="I1171" s="5">
        <f t="shared" si="116"/>
        <v>0</v>
      </c>
    </row>
    <row r="1172" spans="1:9" x14ac:dyDescent="0.25">
      <c r="A1172">
        <v>1168</v>
      </c>
      <c r="B1172">
        <f t="shared" si="111"/>
        <v>0</v>
      </c>
      <c r="C1172" s="5">
        <f t="shared" si="114"/>
        <v>0</v>
      </c>
      <c r="D1172" s="5">
        <f t="shared" si="113"/>
        <v>0</v>
      </c>
      <c r="E1172" s="4">
        <f t="shared" si="112"/>
        <v>0</v>
      </c>
      <c r="F1172" s="5">
        <f>IF(C1172=0,0,IF(I1171+G1172&lt;=Summary!$C$20,'Loan Sch - With Offset'!I1171+G1172,Summary!$C$20))</f>
        <v>0</v>
      </c>
      <c r="G1172" s="4">
        <f>IF(E1172&lt;=0,0,E1172*Summary!$B$7/Summary!$B$10)</f>
        <v>0</v>
      </c>
      <c r="H1172" s="5">
        <f t="shared" si="115"/>
        <v>0</v>
      </c>
      <c r="I1172" s="5">
        <f t="shared" si="116"/>
        <v>0</v>
      </c>
    </row>
    <row r="1173" spans="1:9" x14ac:dyDescent="0.25">
      <c r="A1173">
        <v>1169</v>
      </c>
      <c r="B1173">
        <f t="shared" si="111"/>
        <v>0</v>
      </c>
      <c r="C1173" s="5">
        <f t="shared" si="114"/>
        <v>0</v>
      </c>
      <c r="D1173" s="5">
        <f t="shared" si="113"/>
        <v>0</v>
      </c>
      <c r="E1173" s="4">
        <f t="shared" si="112"/>
        <v>0</v>
      </c>
      <c r="F1173" s="5">
        <f>IF(C1173=0,0,IF(I1172+G1173&lt;=Summary!$C$20,'Loan Sch - With Offset'!I1172+G1173,Summary!$C$20))</f>
        <v>0</v>
      </c>
      <c r="G1173" s="4">
        <f>IF(E1173&lt;=0,0,E1173*Summary!$B$7/Summary!$B$10)</f>
        <v>0</v>
      </c>
      <c r="H1173" s="5">
        <f t="shared" si="115"/>
        <v>0</v>
      </c>
      <c r="I1173" s="5">
        <f t="shared" si="116"/>
        <v>0</v>
      </c>
    </row>
    <row r="1174" spans="1:9" x14ac:dyDescent="0.25">
      <c r="A1174">
        <v>1170</v>
      </c>
      <c r="B1174">
        <f t="shared" si="111"/>
        <v>0</v>
      </c>
      <c r="C1174" s="5">
        <f t="shared" si="114"/>
        <v>0</v>
      </c>
      <c r="D1174" s="5">
        <f t="shared" si="113"/>
        <v>0</v>
      </c>
      <c r="E1174" s="4">
        <f t="shared" si="112"/>
        <v>0</v>
      </c>
      <c r="F1174" s="5">
        <f>IF(C1174=0,0,IF(I1173+G1174&lt;=Summary!$C$20,'Loan Sch - With Offset'!I1173+G1174,Summary!$C$20))</f>
        <v>0</v>
      </c>
      <c r="G1174" s="4">
        <f>IF(E1174&lt;=0,0,E1174*Summary!$B$7/Summary!$B$10)</f>
        <v>0</v>
      </c>
      <c r="H1174" s="5">
        <f t="shared" si="115"/>
        <v>0</v>
      </c>
      <c r="I1174" s="5">
        <f t="shared" si="116"/>
        <v>0</v>
      </c>
    </row>
    <row r="1175" spans="1:9" x14ac:dyDescent="0.25">
      <c r="A1175">
        <v>1171</v>
      </c>
      <c r="B1175">
        <f t="shared" si="111"/>
        <v>0</v>
      </c>
      <c r="C1175" s="5">
        <f t="shared" si="114"/>
        <v>0</v>
      </c>
      <c r="D1175" s="5">
        <f t="shared" si="113"/>
        <v>0</v>
      </c>
      <c r="E1175" s="4">
        <f t="shared" si="112"/>
        <v>0</v>
      </c>
      <c r="F1175" s="5">
        <f>IF(C1175=0,0,IF(I1174+G1175&lt;=Summary!$C$20,'Loan Sch - With Offset'!I1174+G1175,Summary!$C$20))</f>
        <v>0</v>
      </c>
      <c r="G1175" s="4">
        <f>IF(E1175&lt;=0,0,E1175*Summary!$B$7/Summary!$B$10)</f>
        <v>0</v>
      </c>
      <c r="H1175" s="5">
        <f t="shared" si="115"/>
        <v>0</v>
      </c>
      <c r="I1175" s="5">
        <f t="shared" si="116"/>
        <v>0</v>
      </c>
    </row>
    <row r="1176" spans="1:9" x14ac:dyDescent="0.25">
      <c r="A1176">
        <v>1172</v>
      </c>
      <c r="B1176">
        <f t="shared" si="111"/>
        <v>0</v>
      </c>
      <c r="C1176" s="5">
        <f t="shared" si="114"/>
        <v>0</v>
      </c>
      <c r="D1176" s="5">
        <f t="shared" si="113"/>
        <v>0</v>
      </c>
      <c r="E1176" s="4">
        <f t="shared" si="112"/>
        <v>0</v>
      </c>
      <c r="F1176" s="5">
        <f>IF(C1176=0,0,IF(I1175+G1176&lt;=Summary!$C$20,'Loan Sch - With Offset'!I1175+G1176,Summary!$C$20))</f>
        <v>0</v>
      </c>
      <c r="G1176" s="4">
        <f>IF(E1176&lt;=0,0,E1176*Summary!$B$7/Summary!$B$10)</f>
        <v>0</v>
      </c>
      <c r="H1176" s="5">
        <f t="shared" si="115"/>
        <v>0</v>
      </c>
      <c r="I1176" s="5">
        <f t="shared" si="116"/>
        <v>0</v>
      </c>
    </row>
    <row r="1177" spans="1:9" x14ac:dyDescent="0.25">
      <c r="A1177">
        <v>1173</v>
      </c>
      <c r="B1177">
        <f t="shared" si="111"/>
        <v>0</v>
      </c>
      <c r="C1177" s="5">
        <f t="shared" si="114"/>
        <v>0</v>
      </c>
      <c r="D1177" s="5">
        <f t="shared" si="113"/>
        <v>0</v>
      </c>
      <c r="E1177" s="4">
        <f t="shared" si="112"/>
        <v>0</v>
      </c>
      <c r="F1177" s="5">
        <f>IF(C1177=0,0,IF(I1176+G1177&lt;=Summary!$C$20,'Loan Sch - With Offset'!I1176+G1177,Summary!$C$20))</f>
        <v>0</v>
      </c>
      <c r="G1177" s="4">
        <f>IF(E1177&lt;=0,0,E1177*Summary!$B$7/Summary!$B$10)</f>
        <v>0</v>
      </c>
      <c r="H1177" s="5">
        <f t="shared" si="115"/>
        <v>0</v>
      </c>
      <c r="I1177" s="5">
        <f t="shared" si="116"/>
        <v>0</v>
      </c>
    </row>
    <row r="1178" spans="1:9" x14ac:dyDescent="0.25">
      <c r="A1178">
        <v>1174</v>
      </c>
      <c r="B1178">
        <f t="shared" si="111"/>
        <v>0</v>
      </c>
      <c r="C1178" s="5">
        <f t="shared" si="114"/>
        <v>0</v>
      </c>
      <c r="D1178" s="5">
        <f t="shared" si="113"/>
        <v>0</v>
      </c>
      <c r="E1178" s="4">
        <f t="shared" si="112"/>
        <v>0</v>
      </c>
      <c r="F1178" s="5">
        <f>IF(C1178=0,0,IF(I1177+G1178&lt;=Summary!$C$20,'Loan Sch - With Offset'!I1177+G1178,Summary!$C$20))</f>
        <v>0</v>
      </c>
      <c r="G1178" s="4">
        <f>IF(E1178&lt;=0,0,E1178*Summary!$B$7/Summary!$B$10)</f>
        <v>0</v>
      </c>
      <c r="H1178" s="5">
        <f t="shared" si="115"/>
        <v>0</v>
      </c>
      <c r="I1178" s="5">
        <f t="shared" si="116"/>
        <v>0</v>
      </c>
    </row>
    <row r="1179" spans="1:9" x14ac:dyDescent="0.25">
      <c r="A1179">
        <v>1175</v>
      </c>
      <c r="B1179">
        <f t="shared" si="111"/>
        <v>0</v>
      </c>
      <c r="C1179" s="5">
        <f t="shared" si="114"/>
        <v>0</v>
      </c>
      <c r="D1179" s="5">
        <f t="shared" si="113"/>
        <v>0</v>
      </c>
      <c r="E1179" s="4">
        <f t="shared" si="112"/>
        <v>0</v>
      </c>
      <c r="F1179" s="5">
        <f>IF(C1179=0,0,IF(I1178+G1179&lt;=Summary!$C$20,'Loan Sch - With Offset'!I1178+G1179,Summary!$C$20))</f>
        <v>0</v>
      </c>
      <c r="G1179" s="4">
        <f>IF(E1179&lt;=0,0,E1179*Summary!$B$7/Summary!$B$10)</f>
        <v>0</v>
      </c>
      <c r="H1179" s="5">
        <f t="shared" si="115"/>
        <v>0</v>
      </c>
      <c r="I1179" s="5">
        <f t="shared" si="116"/>
        <v>0</v>
      </c>
    </row>
    <row r="1180" spans="1:9" x14ac:dyDescent="0.25">
      <c r="A1180">
        <v>1176</v>
      </c>
      <c r="B1180">
        <f t="shared" si="111"/>
        <v>0</v>
      </c>
      <c r="C1180" s="5">
        <f t="shared" si="114"/>
        <v>0</v>
      </c>
      <c r="D1180" s="5">
        <f t="shared" si="113"/>
        <v>0</v>
      </c>
      <c r="E1180" s="4">
        <f t="shared" si="112"/>
        <v>0</v>
      </c>
      <c r="F1180" s="5">
        <f>IF(C1180=0,0,IF(I1179+G1180&lt;=Summary!$C$20,'Loan Sch - With Offset'!I1179+G1180,Summary!$C$20))</f>
        <v>0</v>
      </c>
      <c r="G1180" s="4">
        <f>IF(E1180&lt;=0,0,E1180*Summary!$B$7/Summary!$B$10)</f>
        <v>0</v>
      </c>
      <c r="H1180" s="5">
        <f t="shared" si="115"/>
        <v>0</v>
      </c>
      <c r="I1180" s="5">
        <f t="shared" si="116"/>
        <v>0</v>
      </c>
    </row>
    <row r="1181" spans="1:9" x14ac:dyDescent="0.25">
      <c r="A1181">
        <v>1177</v>
      </c>
      <c r="B1181">
        <f t="shared" si="111"/>
        <v>0</v>
      </c>
      <c r="C1181" s="5">
        <f t="shared" si="114"/>
        <v>0</v>
      </c>
      <c r="D1181" s="5">
        <f t="shared" si="113"/>
        <v>0</v>
      </c>
      <c r="E1181" s="4">
        <f t="shared" si="112"/>
        <v>0</v>
      </c>
      <c r="F1181" s="5">
        <f>IF(C1181=0,0,IF(I1180+G1181&lt;=Summary!$C$20,'Loan Sch - With Offset'!I1180+G1181,Summary!$C$20))</f>
        <v>0</v>
      </c>
      <c r="G1181" s="4">
        <f>IF(E1181&lt;=0,0,E1181*Summary!$B$7/Summary!$B$10)</f>
        <v>0</v>
      </c>
      <c r="H1181" s="5">
        <f t="shared" si="115"/>
        <v>0</v>
      </c>
      <c r="I1181" s="5">
        <f t="shared" si="116"/>
        <v>0</v>
      </c>
    </row>
    <row r="1182" spans="1:9" x14ac:dyDescent="0.25">
      <c r="A1182">
        <v>1178</v>
      </c>
      <c r="B1182">
        <f t="shared" si="111"/>
        <v>0</v>
      </c>
      <c r="C1182" s="5">
        <f t="shared" si="114"/>
        <v>0</v>
      </c>
      <c r="D1182" s="5">
        <f t="shared" si="113"/>
        <v>0</v>
      </c>
      <c r="E1182" s="4">
        <f t="shared" si="112"/>
        <v>0</v>
      </c>
      <c r="F1182" s="5">
        <f>IF(C1182=0,0,IF(I1181+G1182&lt;=Summary!$C$20,'Loan Sch - With Offset'!I1181+G1182,Summary!$C$20))</f>
        <v>0</v>
      </c>
      <c r="G1182" s="4">
        <f>IF(E1182&lt;=0,0,E1182*Summary!$B$7/Summary!$B$10)</f>
        <v>0</v>
      </c>
      <c r="H1182" s="5">
        <f t="shared" si="115"/>
        <v>0</v>
      </c>
      <c r="I1182" s="5">
        <f t="shared" si="116"/>
        <v>0</v>
      </c>
    </row>
    <row r="1183" spans="1:9" x14ac:dyDescent="0.25">
      <c r="A1183">
        <v>1179</v>
      </c>
      <c r="B1183">
        <f t="shared" si="111"/>
        <v>0</v>
      </c>
      <c r="C1183" s="5">
        <f t="shared" si="114"/>
        <v>0</v>
      </c>
      <c r="D1183" s="5">
        <f t="shared" si="113"/>
        <v>0</v>
      </c>
      <c r="E1183" s="4">
        <f t="shared" si="112"/>
        <v>0</v>
      </c>
      <c r="F1183" s="5">
        <f>IF(C1183=0,0,IF(I1182+G1183&lt;=Summary!$C$20,'Loan Sch - With Offset'!I1182+G1183,Summary!$C$20))</f>
        <v>0</v>
      </c>
      <c r="G1183" s="4">
        <f>IF(E1183&lt;=0,0,E1183*Summary!$B$7/Summary!$B$10)</f>
        <v>0</v>
      </c>
      <c r="H1183" s="5">
        <f t="shared" si="115"/>
        <v>0</v>
      </c>
      <c r="I1183" s="5">
        <f t="shared" si="116"/>
        <v>0</v>
      </c>
    </row>
    <row r="1184" spans="1:9" x14ac:dyDescent="0.25">
      <c r="A1184">
        <v>1180</v>
      </c>
      <c r="B1184">
        <f t="shared" si="111"/>
        <v>0</v>
      </c>
      <c r="C1184" s="5">
        <f t="shared" si="114"/>
        <v>0</v>
      </c>
      <c r="D1184" s="5">
        <f t="shared" si="113"/>
        <v>0</v>
      </c>
      <c r="E1184" s="4">
        <f t="shared" si="112"/>
        <v>0</v>
      </c>
      <c r="F1184" s="5">
        <f>IF(C1184=0,0,IF(I1183+G1184&lt;=Summary!$C$20,'Loan Sch - With Offset'!I1183+G1184,Summary!$C$20))</f>
        <v>0</v>
      </c>
      <c r="G1184" s="4">
        <f>IF(E1184&lt;=0,0,E1184*Summary!$B$7/Summary!$B$10)</f>
        <v>0</v>
      </c>
      <c r="H1184" s="5">
        <f t="shared" si="115"/>
        <v>0</v>
      </c>
      <c r="I1184" s="5">
        <f t="shared" si="116"/>
        <v>0</v>
      </c>
    </row>
    <row r="1185" spans="1:9" x14ac:dyDescent="0.25">
      <c r="A1185">
        <v>1181</v>
      </c>
      <c r="B1185">
        <f t="shared" si="111"/>
        <v>0</v>
      </c>
      <c r="C1185" s="5">
        <f t="shared" si="114"/>
        <v>0</v>
      </c>
      <c r="D1185" s="5">
        <f t="shared" si="113"/>
        <v>0</v>
      </c>
      <c r="E1185" s="4">
        <f t="shared" si="112"/>
        <v>0</v>
      </c>
      <c r="F1185" s="5">
        <f>IF(C1185=0,0,IF(I1184+G1185&lt;=Summary!$C$20,'Loan Sch - With Offset'!I1184+G1185,Summary!$C$20))</f>
        <v>0</v>
      </c>
      <c r="G1185" s="4">
        <f>IF(E1185&lt;=0,0,E1185*Summary!$B$7/Summary!$B$10)</f>
        <v>0</v>
      </c>
      <c r="H1185" s="5">
        <f t="shared" si="115"/>
        <v>0</v>
      </c>
      <c r="I1185" s="5">
        <f t="shared" si="116"/>
        <v>0</v>
      </c>
    </row>
    <row r="1186" spans="1:9" x14ac:dyDescent="0.25">
      <c r="A1186">
        <v>1182</v>
      </c>
      <c r="B1186">
        <f t="shared" si="111"/>
        <v>0</v>
      </c>
      <c r="C1186" s="5">
        <f t="shared" si="114"/>
        <v>0</v>
      </c>
      <c r="D1186" s="5">
        <f t="shared" si="113"/>
        <v>0</v>
      </c>
      <c r="E1186" s="4">
        <f t="shared" si="112"/>
        <v>0</v>
      </c>
      <c r="F1186" s="5">
        <f>IF(C1186=0,0,IF(I1185+G1186&lt;=Summary!$C$20,'Loan Sch - With Offset'!I1185+G1186,Summary!$C$20))</f>
        <v>0</v>
      </c>
      <c r="G1186" s="4">
        <f>IF(E1186&lt;=0,0,E1186*Summary!$B$7/Summary!$B$10)</f>
        <v>0</v>
      </c>
      <c r="H1186" s="5">
        <f t="shared" si="115"/>
        <v>0</v>
      </c>
      <c r="I1186" s="5">
        <f t="shared" si="116"/>
        <v>0</v>
      </c>
    </row>
    <row r="1187" spans="1:9" x14ac:dyDescent="0.25">
      <c r="A1187">
        <v>1183</v>
      </c>
      <c r="B1187">
        <f t="shared" si="111"/>
        <v>0</v>
      </c>
      <c r="C1187" s="5">
        <f t="shared" si="114"/>
        <v>0</v>
      </c>
      <c r="D1187" s="5">
        <f t="shared" si="113"/>
        <v>0</v>
      </c>
      <c r="E1187" s="4">
        <f t="shared" si="112"/>
        <v>0</v>
      </c>
      <c r="F1187" s="5">
        <f>IF(C1187=0,0,IF(I1186+G1187&lt;=Summary!$C$20,'Loan Sch - With Offset'!I1186+G1187,Summary!$C$20))</f>
        <v>0</v>
      </c>
      <c r="G1187" s="4">
        <f>IF(E1187&lt;=0,0,E1187*Summary!$B$7/Summary!$B$10)</f>
        <v>0</v>
      </c>
      <c r="H1187" s="5">
        <f t="shared" si="115"/>
        <v>0</v>
      </c>
      <c r="I1187" s="5">
        <f t="shared" si="116"/>
        <v>0</v>
      </c>
    </row>
    <row r="1188" spans="1:9" x14ac:dyDescent="0.25">
      <c r="A1188">
        <v>1184</v>
      </c>
      <c r="B1188">
        <f t="shared" si="111"/>
        <v>0</v>
      </c>
      <c r="C1188" s="5">
        <f t="shared" si="114"/>
        <v>0</v>
      </c>
      <c r="D1188" s="5">
        <f t="shared" si="113"/>
        <v>0</v>
      </c>
      <c r="E1188" s="4">
        <f t="shared" si="112"/>
        <v>0</v>
      </c>
      <c r="F1188" s="5">
        <f>IF(C1188=0,0,IF(I1187+G1188&lt;=Summary!$C$20,'Loan Sch - With Offset'!I1187+G1188,Summary!$C$20))</f>
        <v>0</v>
      </c>
      <c r="G1188" s="4">
        <f>IF(E1188&lt;=0,0,E1188*Summary!$B$7/Summary!$B$10)</f>
        <v>0</v>
      </c>
      <c r="H1188" s="5">
        <f t="shared" si="115"/>
        <v>0</v>
      </c>
      <c r="I1188" s="5">
        <f t="shared" si="116"/>
        <v>0</v>
      </c>
    </row>
    <row r="1189" spans="1:9" x14ac:dyDescent="0.25">
      <c r="A1189">
        <v>1185</v>
      </c>
      <c r="B1189">
        <f t="shared" si="111"/>
        <v>0</v>
      </c>
      <c r="C1189" s="5">
        <f t="shared" si="114"/>
        <v>0</v>
      </c>
      <c r="D1189" s="5">
        <f t="shared" si="113"/>
        <v>0</v>
      </c>
      <c r="E1189" s="4">
        <f t="shared" si="112"/>
        <v>0</v>
      </c>
      <c r="F1189" s="5">
        <f>IF(C1189=0,0,IF(I1188+G1189&lt;=Summary!$C$20,'Loan Sch - With Offset'!I1188+G1189,Summary!$C$20))</f>
        <v>0</v>
      </c>
      <c r="G1189" s="4">
        <f>IF(E1189&lt;=0,0,E1189*Summary!$B$7/Summary!$B$10)</f>
        <v>0</v>
      </c>
      <c r="H1189" s="5">
        <f t="shared" si="115"/>
        <v>0</v>
      </c>
      <c r="I1189" s="5">
        <f t="shared" si="116"/>
        <v>0</v>
      </c>
    </row>
    <row r="1190" spans="1:9" x14ac:dyDescent="0.25">
      <c r="A1190">
        <v>1186</v>
      </c>
      <c r="B1190">
        <f t="shared" si="111"/>
        <v>0</v>
      </c>
      <c r="C1190" s="5">
        <f t="shared" si="114"/>
        <v>0</v>
      </c>
      <c r="D1190" s="5">
        <f t="shared" si="113"/>
        <v>0</v>
      </c>
      <c r="E1190" s="4">
        <f t="shared" si="112"/>
        <v>0</v>
      </c>
      <c r="F1190" s="5">
        <f>IF(C1190=0,0,IF(I1189+G1190&lt;=Summary!$C$20,'Loan Sch - With Offset'!I1189+G1190,Summary!$C$20))</f>
        <v>0</v>
      </c>
      <c r="G1190" s="4">
        <f>IF(E1190&lt;=0,0,E1190*Summary!$B$7/Summary!$B$10)</f>
        <v>0</v>
      </c>
      <c r="H1190" s="5">
        <f t="shared" si="115"/>
        <v>0</v>
      </c>
      <c r="I1190" s="5">
        <f t="shared" si="116"/>
        <v>0</v>
      </c>
    </row>
    <row r="1191" spans="1:9" x14ac:dyDescent="0.25">
      <c r="A1191">
        <v>1187</v>
      </c>
      <c r="B1191">
        <f t="shared" si="111"/>
        <v>0</v>
      </c>
      <c r="C1191" s="5">
        <f t="shared" si="114"/>
        <v>0</v>
      </c>
      <c r="D1191" s="5">
        <f t="shared" si="113"/>
        <v>0</v>
      </c>
      <c r="E1191" s="4">
        <f t="shared" si="112"/>
        <v>0</v>
      </c>
      <c r="F1191" s="5">
        <f>IF(C1191=0,0,IF(I1190+G1191&lt;=Summary!$C$20,'Loan Sch - With Offset'!I1190+G1191,Summary!$C$20))</f>
        <v>0</v>
      </c>
      <c r="G1191" s="4">
        <f>IF(E1191&lt;=0,0,E1191*Summary!$B$7/Summary!$B$10)</f>
        <v>0</v>
      </c>
      <c r="H1191" s="5">
        <f t="shared" si="115"/>
        <v>0</v>
      </c>
      <c r="I1191" s="5">
        <f t="shared" si="116"/>
        <v>0</v>
      </c>
    </row>
    <row r="1192" spans="1:9" x14ac:dyDescent="0.25">
      <c r="A1192">
        <v>1188</v>
      </c>
      <c r="B1192">
        <f t="shared" si="111"/>
        <v>0</v>
      </c>
      <c r="C1192" s="5">
        <f t="shared" si="114"/>
        <v>0</v>
      </c>
      <c r="D1192" s="5">
        <f t="shared" si="113"/>
        <v>0</v>
      </c>
      <c r="E1192" s="4">
        <f t="shared" si="112"/>
        <v>0</v>
      </c>
      <c r="F1192" s="5">
        <f>IF(C1192=0,0,IF(I1191+G1192&lt;=Summary!$C$20,'Loan Sch - With Offset'!I1191+G1192,Summary!$C$20))</f>
        <v>0</v>
      </c>
      <c r="G1192" s="4">
        <f>IF(E1192&lt;=0,0,E1192*Summary!$B$7/Summary!$B$10)</f>
        <v>0</v>
      </c>
      <c r="H1192" s="5">
        <f t="shared" si="115"/>
        <v>0</v>
      </c>
      <c r="I1192" s="5">
        <f t="shared" si="116"/>
        <v>0</v>
      </c>
    </row>
    <row r="1193" spans="1:9" x14ac:dyDescent="0.25">
      <c r="A1193">
        <v>1189</v>
      </c>
      <c r="B1193">
        <f t="shared" si="111"/>
        <v>0</v>
      </c>
      <c r="C1193" s="5">
        <f t="shared" si="114"/>
        <v>0</v>
      </c>
      <c r="D1193" s="5">
        <f t="shared" si="113"/>
        <v>0</v>
      </c>
      <c r="E1193" s="4">
        <f t="shared" si="112"/>
        <v>0</v>
      </c>
      <c r="F1193" s="5">
        <f>IF(C1193=0,0,IF(I1192+G1193&lt;=Summary!$C$20,'Loan Sch - With Offset'!I1192+G1193,Summary!$C$20))</f>
        <v>0</v>
      </c>
      <c r="G1193" s="4">
        <f>IF(E1193&lt;=0,0,E1193*Summary!$B$7/Summary!$B$10)</f>
        <v>0</v>
      </c>
      <c r="H1193" s="5">
        <f t="shared" si="115"/>
        <v>0</v>
      </c>
      <c r="I1193" s="5">
        <f t="shared" si="116"/>
        <v>0</v>
      </c>
    </row>
    <row r="1194" spans="1:9" x14ac:dyDescent="0.25">
      <c r="A1194">
        <v>1190</v>
      </c>
      <c r="B1194">
        <f t="shared" si="111"/>
        <v>0</v>
      </c>
      <c r="C1194" s="5">
        <f t="shared" si="114"/>
        <v>0</v>
      </c>
      <c r="D1194" s="5">
        <f t="shared" si="113"/>
        <v>0</v>
      </c>
      <c r="E1194" s="4">
        <f t="shared" si="112"/>
        <v>0</v>
      </c>
      <c r="F1194" s="5">
        <f>IF(C1194=0,0,IF(I1193+G1194&lt;=Summary!$C$20,'Loan Sch - With Offset'!I1193+G1194,Summary!$C$20))</f>
        <v>0</v>
      </c>
      <c r="G1194" s="4">
        <f>IF(E1194&lt;=0,0,E1194*Summary!$B$7/Summary!$B$10)</f>
        <v>0</v>
      </c>
      <c r="H1194" s="5">
        <f t="shared" si="115"/>
        <v>0</v>
      </c>
      <c r="I1194" s="5">
        <f t="shared" si="116"/>
        <v>0</v>
      </c>
    </row>
    <row r="1195" spans="1:9" x14ac:dyDescent="0.25">
      <c r="A1195">
        <v>1191</v>
      </c>
      <c r="B1195">
        <f t="shared" si="111"/>
        <v>0</v>
      </c>
      <c r="C1195" s="5">
        <f t="shared" si="114"/>
        <v>0</v>
      </c>
      <c r="D1195" s="5">
        <f t="shared" si="113"/>
        <v>0</v>
      </c>
      <c r="E1195" s="4">
        <f t="shared" si="112"/>
        <v>0</v>
      </c>
      <c r="F1195" s="5">
        <f>IF(C1195=0,0,IF(I1194+G1195&lt;=Summary!$C$20,'Loan Sch - With Offset'!I1194+G1195,Summary!$C$20))</f>
        <v>0</v>
      </c>
      <c r="G1195" s="4">
        <f>IF(E1195&lt;=0,0,E1195*Summary!$B$7/Summary!$B$10)</f>
        <v>0</v>
      </c>
      <c r="H1195" s="5">
        <f t="shared" si="115"/>
        <v>0</v>
      </c>
      <c r="I1195" s="5">
        <f t="shared" si="116"/>
        <v>0</v>
      </c>
    </row>
    <row r="1196" spans="1:9" x14ac:dyDescent="0.25">
      <c r="A1196">
        <v>1192</v>
      </c>
      <c r="B1196">
        <f t="shared" si="111"/>
        <v>0</v>
      </c>
      <c r="C1196" s="5">
        <f t="shared" si="114"/>
        <v>0</v>
      </c>
      <c r="D1196" s="5">
        <f t="shared" si="113"/>
        <v>0</v>
      </c>
      <c r="E1196" s="4">
        <f t="shared" si="112"/>
        <v>0</v>
      </c>
      <c r="F1196" s="5">
        <f>IF(C1196=0,0,IF(I1195+G1196&lt;=Summary!$C$20,'Loan Sch - With Offset'!I1195+G1196,Summary!$C$20))</f>
        <v>0</v>
      </c>
      <c r="G1196" s="4">
        <f>IF(E1196&lt;=0,0,E1196*Summary!$B$7/Summary!$B$10)</f>
        <v>0</v>
      </c>
      <c r="H1196" s="5">
        <f t="shared" si="115"/>
        <v>0</v>
      </c>
      <c r="I1196" s="5">
        <f t="shared" si="116"/>
        <v>0</v>
      </c>
    </row>
    <row r="1197" spans="1:9" x14ac:dyDescent="0.25">
      <c r="A1197">
        <v>1193</v>
      </c>
      <c r="B1197">
        <f t="shared" si="111"/>
        <v>0</v>
      </c>
      <c r="C1197" s="5">
        <f t="shared" si="114"/>
        <v>0</v>
      </c>
      <c r="D1197" s="5">
        <f t="shared" si="113"/>
        <v>0</v>
      </c>
      <c r="E1197" s="4">
        <f t="shared" si="112"/>
        <v>0</v>
      </c>
      <c r="F1197" s="5">
        <f>IF(C1197=0,0,IF(I1196+G1197&lt;=Summary!$C$20,'Loan Sch - With Offset'!I1196+G1197,Summary!$C$20))</f>
        <v>0</v>
      </c>
      <c r="G1197" s="4">
        <f>IF(E1197&lt;=0,0,E1197*Summary!$B$7/Summary!$B$10)</f>
        <v>0</v>
      </c>
      <c r="H1197" s="5">
        <f t="shared" si="115"/>
        <v>0</v>
      </c>
      <c r="I1197" s="5">
        <f t="shared" si="116"/>
        <v>0</v>
      </c>
    </row>
    <row r="1198" spans="1:9" x14ac:dyDescent="0.25">
      <c r="A1198">
        <v>1194</v>
      </c>
      <c r="B1198">
        <f t="shared" si="111"/>
        <v>0</v>
      </c>
      <c r="C1198" s="5">
        <f t="shared" si="114"/>
        <v>0</v>
      </c>
      <c r="D1198" s="5">
        <f t="shared" si="113"/>
        <v>0</v>
      </c>
      <c r="E1198" s="4">
        <f t="shared" si="112"/>
        <v>0</v>
      </c>
      <c r="F1198" s="5">
        <f>IF(C1198=0,0,IF(I1197+G1198&lt;=Summary!$C$20,'Loan Sch - With Offset'!I1197+G1198,Summary!$C$20))</f>
        <v>0</v>
      </c>
      <c r="G1198" s="4">
        <f>IF(E1198&lt;=0,0,E1198*Summary!$B$7/Summary!$B$10)</f>
        <v>0</v>
      </c>
      <c r="H1198" s="5">
        <f t="shared" si="115"/>
        <v>0</v>
      </c>
      <c r="I1198" s="5">
        <f t="shared" si="116"/>
        <v>0</v>
      </c>
    </row>
    <row r="1199" spans="1:9" x14ac:dyDescent="0.25">
      <c r="A1199">
        <v>1195</v>
      </c>
      <c r="B1199">
        <f t="shared" si="111"/>
        <v>0</v>
      </c>
      <c r="C1199" s="5">
        <f t="shared" si="114"/>
        <v>0</v>
      </c>
      <c r="D1199" s="5">
        <f t="shared" si="113"/>
        <v>0</v>
      </c>
      <c r="E1199" s="4">
        <f t="shared" si="112"/>
        <v>0</v>
      </c>
      <c r="F1199" s="5">
        <f>IF(C1199=0,0,IF(I1198+G1199&lt;=Summary!$C$20,'Loan Sch - With Offset'!I1198+G1199,Summary!$C$20))</f>
        <v>0</v>
      </c>
      <c r="G1199" s="4">
        <f>IF(E1199&lt;=0,0,E1199*Summary!$B$7/Summary!$B$10)</f>
        <v>0</v>
      </c>
      <c r="H1199" s="5">
        <f t="shared" si="115"/>
        <v>0</v>
      </c>
      <c r="I1199" s="5">
        <f t="shared" si="116"/>
        <v>0</v>
      </c>
    </row>
    <row r="1200" spans="1:9" x14ac:dyDescent="0.25">
      <c r="A1200">
        <v>1196</v>
      </c>
      <c r="B1200">
        <f t="shared" si="111"/>
        <v>0</v>
      </c>
      <c r="C1200" s="5">
        <f t="shared" si="114"/>
        <v>0</v>
      </c>
      <c r="D1200" s="5">
        <f t="shared" si="113"/>
        <v>0</v>
      </c>
      <c r="E1200" s="4">
        <f t="shared" si="112"/>
        <v>0</v>
      </c>
      <c r="F1200" s="5">
        <f>IF(C1200=0,0,IF(I1199+G1200&lt;=Summary!$C$20,'Loan Sch - With Offset'!I1199+G1200,Summary!$C$20))</f>
        <v>0</v>
      </c>
      <c r="G1200" s="4">
        <f>IF(E1200&lt;=0,0,E1200*Summary!$B$7/Summary!$B$10)</f>
        <v>0</v>
      </c>
      <c r="H1200" s="5">
        <f t="shared" si="115"/>
        <v>0</v>
      </c>
      <c r="I1200" s="5">
        <f t="shared" si="116"/>
        <v>0</v>
      </c>
    </row>
    <row r="1201" spans="1:9" x14ac:dyDescent="0.25">
      <c r="A1201">
        <v>1197</v>
      </c>
      <c r="B1201">
        <f t="shared" si="111"/>
        <v>0</v>
      </c>
      <c r="C1201" s="5">
        <f t="shared" si="114"/>
        <v>0</v>
      </c>
      <c r="D1201" s="5">
        <f t="shared" si="113"/>
        <v>0</v>
      </c>
      <c r="E1201" s="4">
        <f t="shared" si="112"/>
        <v>0</v>
      </c>
      <c r="F1201" s="5">
        <f>IF(C1201=0,0,IF(I1200+G1201&lt;=Summary!$C$20,'Loan Sch - With Offset'!I1200+G1201,Summary!$C$20))</f>
        <v>0</v>
      </c>
      <c r="G1201" s="4">
        <f>IF(E1201&lt;=0,0,E1201*Summary!$B$7/Summary!$B$10)</f>
        <v>0</v>
      </c>
      <c r="H1201" s="5">
        <f t="shared" si="115"/>
        <v>0</v>
      </c>
      <c r="I1201" s="5">
        <f t="shared" si="116"/>
        <v>0</v>
      </c>
    </row>
    <row r="1202" spans="1:9" x14ac:dyDescent="0.25">
      <c r="A1202">
        <v>1198</v>
      </c>
      <c r="B1202">
        <f t="shared" si="111"/>
        <v>0</v>
      </c>
      <c r="C1202" s="5">
        <f t="shared" si="114"/>
        <v>0</v>
      </c>
      <c r="D1202" s="5">
        <f t="shared" si="113"/>
        <v>0</v>
      </c>
      <c r="E1202" s="4">
        <f t="shared" si="112"/>
        <v>0</v>
      </c>
      <c r="F1202" s="5">
        <f>IF(C1202=0,0,IF(I1201+G1202&lt;=Summary!$C$20,'Loan Sch - With Offset'!I1201+G1202,Summary!$C$20))</f>
        <v>0</v>
      </c>
      <c r="G1202" s="4">
        <f>IF(E1202&lt;=0,0,E1202*Summary!$B$7/Summary!$B$10)</f>
        <v>0</v>
      </c>
      <c r="H1202" s="5">
        <f t="shared" si="115"/>
        <v>0</v>
      </c>
      <c r="I1202" s="5">
        <f t="shared" si="116"/>
        <v>0</v>
      </c>
    </row>
    <row r="1203" spans="1:9" x14ac:dyDescent="0.25">
      <c r="A1203">
        <v>1199</v>
      </c>
      <c r="B1203">
        <f t="shared" si="111"/>
        <v>0</v>
      </c>
      <c r="C1203" s="5">
        <f t="shared" si="114"/>
        <v>0</v>
      </c>
      <c r="D1203" s="5">
        <f t="shared" si="113"/>
        <v>0</v>
      </c>
      <c r="E1203" s="4">
        <f t="shared" si="112"/>
        <v>0</v>
      </c>
      <c r="F1203" s="5">
        <f>IF(C1203=0,0,IF(I1202+G1203&lt;=Summary!$C$20,'Loan Sch - With Offset'!I1202+G1203,Summary!$C$20))</f>
        <v>0</v>
      </c>
      <c r="G1203" s="4">
        <f>IF(E1203&lt;=0,0,E1203*Summary!$B$7/Summary!$B$10)</f>
        <v>0</v>
      </c>
      <c r="H1203" s="5">
        <f t="shared" si="115"/>
        <v>0</v>
      </c>
      <c r="I1203" s="5">
        <f t="shared" si="116"/>
        <v>0</v>
      </c>
    </row>
    <row r="1204" spans="1:9" x14ac:dyDescent="0.25">
      <c r="A1204">
        <v>1200</v>
      </c>
      <c r="B1204">
        <f t="shared" si="111"/>
        <v>0</v>
      </c>
      <c r="C1204" s="5">
        <f t="shared" si="114"/>
        <v>0</v>
      </c>
      <c r="D1204" s="5">
        <f t="shared" si="113"/>
        <v>0</v>
      </c>
      <c r="E1204" s="4">
        <f t="shared" si="112"/>
        <v>0</v>
      </c>
      <c r="F1204" s="5">
        <f>IF(C1204=0,0,IF(I1203+G1204&lt;=Summary!$C$20,'Loan Sch - With Offset'!I1203+G1204,Summary!$C$20))</f>
        <v>0</v>
      </c>
      <c r="G1204" s="4">
        <f>IF(E1204&lt;=0,0,E1204*Summary!$B$7/Summary!$B$10)</f>
        <v>0</v>
      </c>
      <c r="H1204" s="5">
        <f t="shared" si="115"/>
        <v>0</v>
      </c>
      <c r="I1204" s="5">
        <f t="shared" si="116"/>
        <v>0</v>
      </c>
    </row>
    <row r="1205" spans="1:9" x14ac:dyDescent="0.25">
      <c r="A1205">
        <v>1201</v>
      </c>
      <c r="B1205">
        <f t="shared" si="111"/>
        <v>0</v>
      </c>
      <c r="C1205" s="5">
        <f t="shared" si="114"/>
        <v>0</v>
      </c>
      <c r="D1205" s="5">
        <f t="shared" si="113"/>
        <v>0</v>
      </c>
      <c r="E1205" s="4">
        <f t="shared" si="112"/>
        <v>0</v>
      </c>
      <c r="F1205" s="5">
        <f>IF(C1205=0,0,IF(I1204+G1205&lt;=Summary!$C$20,'Loan Sch - With Offset'!I1204+G1205,Summary!$C$20))</f>
        <v>0</v>
      </c>
      <c r="G1205" s="4">
        <f>IF(E1205&lt;=0,0,E1205*Summary!$B$7/Summary!$B$10)</f>
        <v>0</v>
      </c>
      <c r="H1205" s="5">
        <f t="shared" si="115"/>
        <v>0</v>
      </c>
      <c r="I1205" s="5">
        <f t="shared" si="116"/>
        <v>0</v>
      </c>
    </row>
    <row r="1206" spans="1:9" x14ac:dyDescent="0.25">
      <c r="A1206">
        <v>1202</v>
      </c>
      <c r="B1206">
        <f t="shared" si="111"/>
        <v>0</v>
      </c>
      <c r="C1206" s="5">
        <f t="shared" si="114"/>
        <v>0</v>
      </c>
      <c r="D1206" s="5">
        <f t="shared" si="113"/>
        <v>0</v>
      </c>
      <c r="E1206" s="4">
        <f t="shared" si="112"/>
        <v>0</v>
      </c>
      <c r="F1206" s="5">
        <f>IF(C1206=0,0,IF(I1205+G1206&lt;=Summary!$C$20,'Loan Sch - With Offset'!I1205+G1206,Summary!$C$20))</f>
        <v>0</v>
      </c>
      <c r="G1206" s="4">
        <f>IF(E1206&lt;=0,0,E1206*Summary!$B$7/Summary!$B$10)</f>
        <v>0</v>
      </c>
      <c r="H1206" s="5">
        <f t="shared" si="115"/>
        <v>0</v>
      </c>
      <c r="I1206" s="5">
        <f t="shared" si="116"/>
        <v>0</v>
      </c>
    </row>
    <row r="1207" spans="1:9" x14ac:dyDescent="0.25">
      <c r="A1207">
        <v>1203</v>
      </c>
      <c r="B1207">
        <f t="shared" si="111"/>
        <v>0</v>
      </c>
      <c r="C1207" s="5">
        <f t="shared" si="114"/>
        <v>0</v>
      </c>
      <c r="D1207" s="5">
        <f t="shared" si="113"/>
        <v>0</v>
      </c>
      <c r="E1207" s="4">
        <f t="shared" si="112"/>
        <v>0</v>
      </c>
      <c r="F1207" s="5">
        <f>IF(C1207=0,0,IF(I1206+G1207&lt;=Summary!$C$20,'Loan Sch - With Offset'!I1206+G1207,Summary!$C$20))</f>
        <v>0</v>
      </c>
      <c r="G1207" s="4">
        <f>IF(E1207&lt;=0,0,E1207*Summary!$B$7/Summary!$B$10)</f>
        <v>0</v>
      </c>
      <c r="H1207" s="5">
        <f t="shared" si="115"/>
        <v>0</v>
      </c>
      <c r="I1207" s="5">
        <f t="shared" si="116"/>
        <v>0</v>
      </c>
    </row>
    <row r="1208" spans="1:9" x14ac:dyDescent="0.25">
      <c r="A1208">
        <v>1204</v>
      </c>
      <c r="B1208">
        <f t="shared" si="111"/>
        <v>0</v>
      </c>
      <c r="C1208" s="5">
        <f t="shared" si="114"/>
        <v>0</v>
      </c>
      <c r="D1208" s="5">
        <f t="shared" si="113"/>
        <v>0</v>
      </c>
      <c r="E1208" s="4">
        <f t="shared" si="112"/>
        <v>0</v>
      </c>
      <c r="F1208" s="5">
        <f>IF(C1208=0,0,IF(I1207+G1208&lt;=Summary!$C$20,'Loan Sch - With Offset'!I1207+G1208,Summary!$C$20))</f>
        <v>0</v>
      </c>
      <c r="G1208" s="4">
        <f>IF(E1208&lt;=0,0,E1208*Summary!$B$7/Summary!$B$10)</f>
        <v>0</v>
      </c>
      <c r="H1208" s="5">
        <f t="shared" si="115"/>
        <v>0</v>
      </c>
      <c r="I1208" s="5">
        <f t="shared" si="116"/>
        <v>0</v>
      </c>
    </row>
    <row r="1209" spans="1:9" x14ac:dyDescent="0.25">
      <c r="A1209">
        <v>1205</v>
      </c>
      <c r="B1209">
        <f t="shared" si="111"/>
        <v>0</v>
      </c>
      <c r="C1209" s="5">
        <f t="shared" si="114"/>
        <v>0</v>
      </c>
      <c r="D1209" s="5">
        <f t="shared" si="113"/>
        <v>0</v>
      </c>
      <c r="E1209" s="4">
        <f t="shared" si="112"/>
        <v>0</v>
      </c>
      <c r="F1209" s="5">
        <f>IF(C1209=0,0,IF(I1208+G1209&lt;=Summary!$C$20,'Loan Sch - With Offset'!I1208+G1209,Summary!$C$20))</f>
        <v>0</v>
      </c>
      <c r="G1209" s="4">
        <f>IF(E1209&lt;=0,0,E1209*Summary!$B$7/Summary!$B$10)</f>
        <v>0</v>
      </c>
      <c r="H1209" s="5">
        <f t="shared" si="115"/>
        <v>0</v>
      </c>
      <c r="I1209" s="5">
        <f t="shared" si="116"/>
        <v>0</v>
      </c>
    </row>
    <row r="1210" spans="1:9" x14ac:dyDescent="0.25">
      <c r="A1210">
        <v>1206</v>
      </c>
      <c r="B1210">
        <f t="shared" si="111"/>
        <v>0</v>
      </c>
      <c r="C1210" s="5">
        <f t="shared" si="114"/>
        <v>0</v>
      </c>
      <c r="D1210" s="5">
        <f t="shared" si="113"/>
        <v>0</v>
      </c>
      <c r="E1210" s="4">
        <f t="shared" si="112"/>
        <v>0</v>
      </c>
      <c r="F1210" s="5">
        <f>IF(C1210=0,0,IF(I1209+G1210&lt;=Summary!$C$20,'Loan Sch - With Offset'!I1209+G1210,Summary!$C$20))</f>
        <v>0</v>
      </c>
      <c r="G1210" s="4">
        <f>IF(E1210&lt;=0,0,E1210*Summary!$B$7/Summary!$B$10)</f>
        <v>0</v>
      </c>
      <c r="H1210" s="5">
        <f t="shared" si="115"/>
        <v>0</v>
      </c>
      <c r="I1210" s="5">
        <f t="shared" si="116"/>
        <v>0</v>
      </c>
    </row>
    <row r="1211" spans="1:9" x14ac:dyDescent="0.25">
      <c r="A1211">
        <v>1207</v>
      </c>
      <c r="B1211">
        <f t="shared" si="111"/>
        <v>0</v>
      </c>
      <c r="C1211" s="5">
        <f t="shared" si="114"/>
        <v>0</v>
      </c>
      <c r="D1211" s="5">
        <f t="shared" si="113"/>
        <v>0</v>
      </c>
      <c r="E1211" s="4">
        <f t="shared" si="112"/>
        <v>0</v>
      </c>
      <c r="F1211" s="5">
        <f>IF(C1211=0,0,IF(I1210+G1211&lt;=Summary!$C$20,'Loan Sch - With Offset'!I1210+G1211,Summary!$C$20))</f>
        <v>0</v>
      </c>
      <c r="G1211" s="4">
        <f>IF(E1211&lt;=0,0,E1211*Summary!$B$7/Summary!$B$10)</f>
        <v>0</v>
      </c>
      <c r="H1211" s="5">
        <f t="shared" si="115"/>
        <v>0</v>
      </c>
      <c r="I1211" s="5">
        <f t="shared" si="116"/>
        <v>0</v>
      </c>
    </row>
    <row r="1212" spans="1:9" x14ac:dyDescent="0.25">
      <c r="A1212">
        <v>1208</v>
      </c>
      <c r="B1212">
        <f t="shared" si="111"/>
        <v>0</v>
      </c>
      <c r="C1212" s="5">
        <f t="shared" si="114"/>
        <v>0</v>
      </c>
      <c r="D1212" s="5">
        <f t="shared" si="113"/>
        <v>0</v>
      </c>
      <c r="E1212" s="4">
        <f t="shared" si="112"/>
        <v>0</v>
      </c>
      <c r="F1212" s="5">
        <f>IF(C1212=0,0,IF(I1211+G1212&lt;=Summary!$C$20,'Loan Sch - With Offset'!I1211+G1212,Summary!$C$20))</f>
        <v>0</v>
      </c>
      <c r="G1212" s="4">
        <f>IF(E1212&lt;=0,0,E1212*Summary!$B$7/Summary!$B$10)</f>
        <v>0</v>
      </c>
      <c r="H1212" s="5">
        <f t="shared" si="115"/>
        <v>0</v>
      </c>
      <c r="I1212" s="5">
        <f t="shared" si="116"/>
        <v>0</v>
      </c>
    </row>
    <row r="1213" spans="1:9" x14ac:dyDescent="0.25">
      <c r="A1213">
        <v>1209</v>
      </c>
      <c r="B1213">
        <f t="shared" si="111"/>
        <v>0</v>
      </c>
      <c r="C1213" s="5">
        <f t="shared" si="114"/>
        <v>0</v>
      </c>
      <c r="D1213" s="5">
        <f t="shared" si="113"/>
        <v>0</v>
      </c>
      <c r="E1213" s="4">
        <f t="shared" si="112"/>
        <v>0</v>
      </c>
      <c r="F1213" s="5">
        <f>IF(C1213=0,0,IF(I1212+G1213&lt;=Summary!$C$20,'Loan Sch - With Offset'!I1212+G1213,Summary!$C$20))</f>
        <v>0</v>
      </c>
      <c r="G1213" s="4">
        <f>IF(E1213&lt;=0,0,E1213*Summary!$B$7/Summary!$B$10)</f>
        <v>0</v>
      </c>
      <c r="H1213" s="5">
        <f t="shared" si="115"/>
        <v>0</v>
      </c>
      <c r="I1213" s="5">
        <f t="shared" si="116"/>
        <v>0</v>
      </c>
    </row>
    <row r="1214" spans="1:9" x14ac:dyDescent="0.25">
      <c r="A1214">
        <v>1210</v>
      </c>
      <c r="B1214">
        <f t="shared" si="111"/>
        <v>0</v>
      </c>
      <c r="C1214" s="5">
        <f t="shared" si="114"/>
        <v>0</v>
      </c>
      <c r="D1214" s="5">
        <f t="shared" si="113"/>
        <v>0</v>
      </c>
      <c r="E1214" s="4">
        <f t="shared" si="112"/>
        <v>0</v>
      </c>
      <c r="F1214" s="5">
        <f>IF(C1214=0,0,IF(I1213+G1214&lt;=Summary!$C$20,'Loan Sch - With Offset'!I1213+G1214,Summary!$C$20))</f>
        <v>0</v>
      </c>
      <c r="G1214" s="4">
        <f>IF(E1214&lt;=0,0,E1214*Summary!$B$7/Summary!$B$10)</f>
        <v>0</v>
      </c>
      <c r="H1214" s="5">
        <f t="shared" si="115"/>
        <v>0</v>
      </c>
      <c r="I1214" s="5">
        <f t="shared" si="116"/>
        <v>0</v>
      </c>
    </row>
    <row r="1215" spans="1:9" x14ac:dyDescent="0.25">
      <c r="A1215">
        <v>1211</v>
      </c>
      <c r="B1215">
        <f t="shared" si="111"/>
        <v>0</v>
      </c>
      <c r="C1215" s="5">
        <f t="shared" si="114"/>
        <v>0</v>
      </c>
      <c r="D1215" s="5">
        <f t="shared" si="113"/>
        <v>0</v>
      </c>
      <c r="E1215" s="4">
        <f t="shared" si="112"/>
        <v>0</v>
      </c>
      <c r="F1215" s="5">
        <f>IF(C1215=0,0,IF(I1214+G1215&lt;=Summary!$C$20,'Loan Sch - With Offset'!I1214+G1215,Summary!$C$20))</f>
        <v>0</v>
      </c>
      <c r="G1215" s="4">
        <f>IF(E1215&lt;=0,0,E1215*Summary!$B$7/Summary!$B$10)</f>
        <v>0</v>
      </c>
      <c r="H1215" s="5">
        <f t="shared" si="115"/>
        <v>0</v>
      </c>
      <c r="I1215" s="5">
        <f t="shared" si="116"/>
        <v>0</v>
      </c>
    </row>
    <row r="1216" spans="1:9" x14ac:dyDescent="0.25">
      <c r="A1216">
        <v>1212</v>
      </c>
      <c r="B1216">
        <f t="shared" si="111"/>
        <v>0</v>
      </c>
      <c r="C1216" s="5">
        <f t="shared" si="114"/>
        <v>0</v>
      </c>
      <c r="D1216" s="5">
        <f t="shared" si="113"/>
        <v>0</v>
      </c>
      <c r="E1216" s="4">
        <f t="shared" si="112"/>
        <v>0</v>
      </c>
      <c r="F1216" s="5">
        <f>IF(C1216=0,0,IF(I1215+G1216&lt;=Summary!$C$20,'Loan Sch - With Offset'!I1215+G1216,Summary!$C$20))</f>
        <v>0</v>
      </c>
      <c r="G1216" s="4">
        <f>IF(E1216&lt;=0,0,E1216*Summary!$B$7/Summary!$B$10)</f>
        <v>0</v>
      </c>
      <c r="H1216" s="5">
        <f t="shared" si="115"/>
        <v>0</v>
      </c>
      <c r="I1216" s="5">
        <f t="shared" si="116"/>
        <v>0</v>
      </c>
    </row>
    <row r="1217" spans="1:9" x14ac:dyDescent="0.25">
      <c r="A1217">
        <v>1213</v>
      </c>
      <c r="B1217">
        <f t="shared" si="111"/>
        <v>0</v>
      </c>
      <c r="C1217" s="5">
        <f t="shared" si="114"/>
        <v>0</v>
      </c>
      <c r="D1217" s="5">
        <f t="shared" si="113"/>
        <v>0</v>
      </c>
      <c r="E1217" s="4">
        <f t="shared" si="112"/>
        <v>0</v>
      </c>
      <c r="F1217" s="5">
        <f>IF(C1217=0,0,IF(I1216+G1217&lt;=Summary!$C$20,'Loan Sch - With Offset'!I1216+G1217,Summary!$C$20))</f>
        <v>0</v>
      </c>
      <c r="G1217" s="4">
        <f>IF(E1217&lt;=0,0,E1217*Summary!$B$7/Summary!$B$10)</f>
        <v>0</v>
      </c>
      <c r="H1217" s="5">
        <f t="shared" si="115"/>
        <v>0</v>
      </c>
      <c r="I1217" s="5">
        <f t="shared" si="116"/>
        <v>0</v>
      </c>
    </row>
    <row r="1218" spans="1:9" x14ac:dyDescent="0.25">
      <c r="A1218">
        <v>1214</v>
      </c>
      <c r="B1218">
        <f t="shared" si="111"/>
        <v>0</v>
      </c>
      <c r="C1218" s="5">
        <f t="shared" si="114"/>
        <v>0</v>
      </c>
      <c r="D1218" s="5">
        <f t="shared" si="113"/>
        <v>0</v>
      </c>
      <c r="E1218" s="4">
        <f t="shared" si="112"/>
        <v>0</v>
      </c>
      <c r="F1218" s="5">
        <f>IF(C1218=0,0,IF(I1217+G1218&lt;=Summary!$C$20,'Loan Sch - With Offset'!I1217+G1218,Summary!$C$20))</f>
        <v>0</v>
      </c>
      <c r="G1218" s="4">
        <f>IF(E1218&lt;=0,0,E1218*Summary!$B$7/Summary!$B$10)</f>
        <v>0</v>
      </c>
      <c r="H1218" s="5">
        <f t="shared" si="115"/>
        <v>0</v>
      </c>
      <c r="I1218" s="5">
        <f t="shared" si="116"/>
        <v>0</v>
      </c>
    </row>
    <row r="1219" spans="1:9" x14ac:dyDescent="0.25">
      <c r="A1219">
        <v>1215</v>
      </c>
      <c r="B1219">
        <f t="shared" si="111"/>
        <v>0</v>
      </c>
      <c r="C1219" s="5">
        <f t="shared" si="114"/>
        <v>0</v>
      </c>
      <c r="D1219" s="5">
        <f t="shared" si="113"/>
        <v>0</v>
      </c>
      <c r="E1219" s="4">
        <f t="shared" si="112"/>
        <v>0</v>
      </c>
      <c r="F1219" s="5">
        <f>IF(C1219=0,0,IF(I1218+G1219&lt;=Summary!$C$20,'Loan Sch - With Offset'!I1218+G1219,Summary!$C$20))</f>
        <v>0</v>
      </c>
      <c r="G1219" s="4">
        <f>IF(E1219&lt;=0,0,E1219*Summary!$B$7/Summary!$B$10)</f>
        <v>0</v>
      </c>
      <c r="H1219" s="5">
        <f t="shared" si="115"/>
        <v>0</v>
      </c>
      <c r="I1219" s="5">
        <f t="shared" si="116"/>
        <v>0</v>
      </c>
    </row>
    <row r="1220" spans="1:9" x14ac:dyDescent="0.25">
      <c r="A1220">
        <v>1216</v>
      </c>
      <c r="B1220">
        <f t="shared" si="111"/>
        <v>0</v>
      </c>
      <c r="C1220" s="5">
        <f t="shared" si="114"/>
        <v>0</v>
      </c>
      <c r="D1220" s="5">
        <f t="shared" si="113"/>
        <v>0</v>
      </c>
      <c r="E1220" s="4">
        <f t="shared" si="112"/>
        <v>0</v>
      </c>
      <c r="F1220" s="5">
        <f>IF(C1220=0,0,IF(I1219+G1220&lt;=Summary!$C$20,'Loan Sch - With Offset'!I1219+G1220,Summary!$C$20))</f>
        <v>0</v>
      </c>
      <c r="G1220" s="4">
        <f>IF(E1220&lt;=0,0,E1220*Summary!$B$7/Summary!$B$10)</f>
        <v>0</v>
      </c>
      <c r="H1220" s="5">
        <f t="shared" si="115"/>
        <v>0</v>
      </c>
      <c r="I1220" s="5">
        <f t="shared" si="116"/>
        <v>0</v>
      </c>
    </row>
    <row r="1221" spans="1:9" x14ac:dyDescent="0.25">
      <c r="A1221">
        <v>1217</v>
      </c>
      <c r="B1221">
        <f t="shared" si="111"/>
        <v>0</v>
      </c>
      <c r="C1221" s="5">
        <f t="shared" si="114"/>
        <v>0</v>
      </c>
      <c r="D1221" s="5">
        <f t="shared" si="113"/>
        <v>0</v>
      </c>
      <c r="E1221" s="4">
        <f t="shared" si="112"/>
        <v>0</v>
      </c>
      <c r="F1221" s="5">
        <f>IF(C1221=0,0,IF(I1220+G1221&lt;=Summary!$C$20,'Loan Sch - With Offset'!I1220+G1221,Summary!$C$20))</f>
        <v>0</v>
      </c>
      <c r="G1221" s="4">
        <f>IF(E1221&lt;=0,0,E1221*Summary!$B$7/Summary!$B$10)</f>
        <v>0</v>
      </c>
      <c r="H1221" s="5">
        <f t="shared" si="115"/>
        <v>0</v>
      </c>
      <c r="I1221" s="5">
        <f t="shared" si="116"/>
        <v>0</v>
      </c>
    </row>
    <row r="1222" spans="1:9" x14ac:dyDescent="0.25">
      <c r="A1222">
        <v>1218</v>
      </c>
      <c r="B1222">
        <f t="shared" ref="B1222:B1285" si="117">IF(C1222=0,0,A1222)</f>
        <v>0</v>
      </c>
      <c r="C1222" s="5">
        <f t="shared" si="114"/>
        <v>0</v>
      </c>
      <c r="D1222" s="5">
        <f t="shared" si="113"/>
        <v>0</v>
      </c>
      <c r="E1222" s="4">
        <f t="shared" ref="E1222:E1285" si="118">C1222-D1222</f>
        <v>0</v>
      </c>
      <c r="F1222" s="5">
        <f>IF(C1222=0,0,IF(I1221+G1222&lt;=Summary!$C$20,'Loan Sch - With Offset'!I1221+G1222,Summary!$C$20))</f>
        <v>0</v>
      </c>
      <c r="G1222" s="4">
        <f>IF(E1222&lt;=0,0,E1222*Summary!$B$7/Summary!$B$10)</f>
        <v>0</v>
      </c>
      <c r="H1222" s="5">
        <f t="shared" si="115"/>
        <v>0</v>
      </c>
      <c r="I1222" s="5">
        <f t="shared" si="116"/>
        <v>0</v>
      </c>
    </row>
    <row r="1223" spans="1:9" x14ac:dyDescent="0.25">
      <c r="A1223">
        <v>1219</v>
      </c>
      <c r="B1223">
        <f t="shared" si="117"/>
        <v>0</v>
      </c>
      <c r="C1223" s="5">
        <f t="shared" si="114"/>
        <v>0</v>
      </c>
      <c r="D1223" s="5">
        <f t="shared" ref="D1223:D1286" si="119">IF(C1223=0,0,D1222)</f>
        <v>0</v>
      </c>
      <c r="E1223" s="4">
        <f t="shared" si="118"/>
        <v>0</v>
      </c>
      <c r="F1223" s="5">
        <f>IF(C1223=0,0,IF(I1222+G1223&lt;=Summary!$C$20,'Loan Sch - With Offset'!I1222+G1223,Summary!$C$20))</f>
        <v>0</v>
      </c>
      <c r="G1223" s="4">
        <f>IF(E1223&lt;=0,0,E1223*Summary!$B$7/Summary!$B$10)</f>
        <v>0</v>
      </c>
      <c r="H1223" s="5">
        <f t="shared" si="115"/>
        <v>0</v>
      </c>
      <c r="I1223" s="5">
        <f t="shared" si="116"/>
        <v>0</v>
      </c>
    </row>
    <row r="1224" spans="1:9" x14ac:dyDescent="0.25">
      <c r="A1224">
        <v>1220</v>
      </c>
      <c r="B1224">
        <f t="shared" si="117"/>
        <v>0</v>
      </c>
      <c r="C1224" s="5">
        <f t="shared" ref="C1224:C1287" si="120">I1223</f>
        <v>0</v>
      </c>
      <c r="D1224" s="5">
        <f t="shared" si="119"/>
        <v>0</v>
      </c>
      <c r="E1224" s="4">
        <f t="shared" si="118"/>
        <v>0</v>
      </c>
      <c r="F1224" s="5">
        <f>IF(C1224=0,0,IF(I1223+G1224&lt;=Summary!$C$20,'Loan Sch - With Offset'!I1223+G1224,Summary!$C$20))</f>
        <v>0</v>
      </c>
      <c r="G1224" s="4">
        <f>IF(E1224&lt;=0,0,E1224*Summary!$B$7/Summary!$B$10)</f>
        <v>0</v>
      </c>
      <c r="H1224" s="5">
        <f t="shared" ref="H1224:H1287" si="121">F1224-G1224</f>
        <v>0</v>
      </c>
      <c r="I1224" s="5">
        <f t="shared" ref="I1224:I1287" si="122">IF(ROUND(C1224-H1224,0)=0,0,C1224-H1224)</f>
        <v>0</v>
      </c>
    </row>
    <row r="1225" spans="1:9" x14ac:dyDescent="0.25">
      <c r="A1225">
        <v>1221</v>
      </c>
      <c r="B1225">
        <f t="shared" si="117"/>
        <v>0</v>
      </c>
      <c r="C1225" s="5">
        <f t="shared" si="120"/>
        <v>0</v>
      </c>
      <c r="D1225" s="5">
        <f t="shared" si="119"/>
        <v>0</v>
      </c>
      <c r="E1225" s="4">
        <f t="shared" si="118"/>
        <v>0</v>
      </c>
      <c r="F1225" s="5">
        <f>IF(C1225=0,0,IF(I1224+G1225&lt;=Summary!$C$20,'Loan Sch - With Offset'!I1224+G1225,Summary!$C$20))</f>
        <v>0</v>
      </c>
      <c r="G1225" s="4">
        <f>IF(E1225&lt;=0,0,E1225*Summary!$B$7/Summary!$B$10)</f>
        <v>0</v>
      </c>
      <c r="H1225" s="5">
        <f t="shared" si="121"/>
        <v>0</v>
      </c>
      <c r="I1225" s="5">
        <f t="shared" si="122"/>
        <v>0</v>
      </c>
    </row>
    <row r="1226" spans="1:9" x14ac:dyDescent="0.25">
      <c r="A1226">
        <v>1222</v>
      </c>
      <c r="B1226">
        <f t="shared" si="117"/>
        <v>0</v>
      </c>
      <c r="C1226" s="5">
        <f t="shared" si="120"/>
        <v>0</v>
      </c>
      <c r="D1226" s="5">
        <f t="shared" si="119"/>
        <v>0</v>
      </c>
      <c r="E1226" s="4">
        <f t="shared" si="118"/>
        <v>0</v>
      </c>
      <c r="F1226" s="5">
        <f>IF(C1226=0,0,IF(I1225+G1226&lt;=Summary!$C$20,'Loan Sch - With Offset'!I1225+G1226,Summary!$C$20))</f>
        <v>0</v>
      </c>
      <c r="G1226" s="4">
        <f>IF(E1226&lt;=0,0,E1226*Summary!$B$7/Summary!$B$10)</f>
        <v>0</v>
      </c>
      <c r="H1226" s="5">
        <f t="shared" si="121"/>
        <v>0</v>
      </c>
      <c r="I1226" s="5">
        <f t="shared" si="122"/>
        <v>0</v>
      </c>
    </row>
    <row r="1227" spans="1:9" x14ac:dyDescent="0.25">
      <c r="A1227">
        <v>1223</v>
      </c>
      <c r="B1227">
        <f t="shared" si="117"/>
        <v>0</v>
      </c>
      <c r="C1227" s="5">
        <f t="shared" si="120"/>
        <v>0</v>
      </c>
      <c r="D1227" s="5">
        <f t="shared" si="119"/>
        <v>0</v>
      </c>
      <c r="E1227" s="4">
        <f t="shared" si="118"/>
        <v>0</v>
      </c>
      <c r="F1227" s="5">
        <f>IF(C1227=0,0,IF(I1226+G1227&lt;=Summary!$C$20,'Loan Sch - With Offset'!I1226+G1227,Summary!$C$20))</f>
        <v>0</v>
      </c>
      <c r="G1227" s="4">
        <f>IF(E1227&lt;=0,0,E1227*Summary!$B$7/Summary!$B$10)</f>
        <v>0</v>
      </c>
      <c r="H1227" s="5">
        <f t="shared" si="121"/>
        <v>0</v>
      </c>
      <c r="I1227" s="5">
        <f t="shared" si="122"/>
        <v>0</v>
      </c>
    </row>
    <row r="1228" spans="1:9" x14ac:dyDescent="0.25">
      <c r="A1228">
        <v>1224</v>
      </c>
      <c r="B1228">
        <f t="shared" si="117"/>
        <v>0</v>
      </c>
      <c r="C1228" s="5">
        <f t="shared" si="120"/>
        <v>0</v>
      </c>
      <c r="D1228" s="5">
        <f t="shared" si="119"/>
        <v>0</v>
      </c>
      <c r="E1228" s="4">
        <f t="shared" si="118"/>
        <v>0</v>
      </c>
      <c r="F1228" s="5">
        <f>IF(C1228=0,0,IF(I1227+G1228&lt;=Summary!$C$20,'Loan Sch - With Offset'!I1227+G1228,Summary!$C$20))</f>
        <v>0</v>
      </c>
      <c r="G1228" s="4">
        <f>IF(E1228&lt;=0,0,E1228*Summary!$B$7/Summary!$B$10)</f>
        <v>0</v>
      </c>
      <c r="H1228" s="5">
        <f t="shared" si="121"/>
        <v>0</v>
      </c>
      <c r="I1228" s="5">
        <f t="shared" si="122"/>
        <v>0</v>
      </c>
    </row>
    <row r="1229" spans="1:9" x14ac:dyDescent="0.25">
      <c r="A1229">
        <v>1225</v>
      </c>
      <c r="B1229">
        <f t="shared" si="117"/>
        <v>0</v>
      </c>
      <c r="C1229" s="5">
        <f t="shared" si="120"/>
        <v>0</v>
      </c>
      <c r="D1229" s="5">
        <f t="shared" si="119"/>
        <v>0</v>
      </c>
      <c r="E1229" s="4">
        <f t="shared" si="118"/>
        <v>0</v>
      </c>
      <c r="F1229" s="5">
        <f>IF(C1229=0,0,IF(I1228+G1229&lt;=Summary!$C$20,'Loan Sch - With Offset'!I1228+G1229,Summary!$C$20))</f>
        <v>0</v>
      </c>
      <c r="G1229" s="4">
        <f>IF(E1229&lt;=0,0,E1229*Summary!$B$7/Summary!$B$10)</f>
        <v>0</v>
      </c>
      <c r="H1229" s="5">
        <f t="shared" si="121"/>
        <v>0</v>
      </c>
      <c r="I1229" s="5">
        <f t="shared" si="122"/>
        <v>0</v>
      </c>
    </row>
    <row r="1230" spans="1:9" x14ac:dyDescent="0.25">
      <c r="A1230">
        <v>1226</v>
      </c>
      <c r="B1230">
        <f t="shared" si="117"/>
        <v>0</v>
      </c>
      <c r="C1230" s="5">
        <f t="shared" si="120"/>
        <v>0</v>
      </c>
      <c r="D1230" s="5">
        <f t="shared" si="119"/>
        <v>0</v>
      </c>
      <c r="E1230" s="4">
        <f t="shared" si="118"/>
        <v>0</v>
      </c>
      <c r="F1230" s="5">
        <f>IF(C1230=0,0,IF(I1229+G1230&lt;=Summary!$C$20,'Loan Sch - With Offset'!I1229+G1230,Summary!$C$20))</f>
        <v>0</v>
      </c>
      <c r="G1230" s="4">
        <f>IF(E1230&lt;=0,0,E1230*Summary!$B$7/Summary!$B$10)</f>
        <v>0</v>
      </c>
      <c r="H1230" s="5">
        <f t="shared" si="121"/>
        <v>0</v>
      </c>
      <c r="I1230" s="5">
        <f t="shared" si="122"/>
        <v>0</v>
      </c>
    </row>
    <row r="1231" spans="1:9" x14ac:dyDescent="0.25">
      <c r="A1231">
        <v>1227</v>
      </c>
      <c r="B1231">
        <f t="shared" si="117"/>
        <v>0</v>
      </c>
      <c r="C1231" s="5">
        <f t="shared" si="120"/>
        <v>0</v>
      </c>
      <c r="D1231" s="5">
        <f t="shared" si="119"/>
        <v>0</v>
      </c>
      <c r="E1231" s="4">
        <f t="shared" si="118"/>
        <v>0</v>
      </c>
      <c r="F1231" s="5">
        <f>IF(C1231=0,0,IF(I1230+G1231&lt;=Summary!$C$20,'Loan Sch - With Offset'!I1230+G1231,Summary!$C$20))</f>
        <v>0</v>
      </c>
      <c r="G1231" s="4">
        <f>IF(E1231&lt;=0,0,E1231*Summary!$B$7/Summary!$B$10)</f>
        <v>0</v>
      </c>
      <c r="H1231" s="5">
        <f t="shared" si="121"/>
        <v>0</v>
      </c>
      <c r="I1231" s="5">
        <f t="shared" si="122"/>
        <v>0</v>
      </c>
    </row>
    <row r="1232" spans="1:9" x14ac:dyDescent="0.25">
      <c r="A1232">
        <v>1228</v>
      </c>
      <c r="B1232">
        <f t="shared" si="117"/>
        <v>0</v>
      </c>
      <c r="C1232" s="5">
        <f t="shared" si="120"/>
        <v>0</v>
      </c>
      <c r="D1232" s="5">
        <f t="shared" si="119"/>
        <v>0</v>
      </c>
      <c r="E1232" s="4">
        <f t="shared" si="118"/>
        <v>0</v>
      </c>
      <c r="F1232" s="5">
        <f>IF(C1232=0,0,IF(I1231+G1232&lt;=Summary!$C$20,'Loan Sch - With Offset'!I1231+G1232,Summary!$C$20))</f>
        <v>0</v>
      </c>
      <c r="G1232" s="4">
        <f>IF(E1232&lt;=0,0,E1232*Summary!$B$7/Summary!$B$10)</f>
        <v>0</v>
      </c>
      <c r="H1232" s="5">
        <f t="shared" si="121"/>
        <v>0</v>
      </c>
      <c r="I1232" s="5">
        <f t="shared" si="122"/>
        <v>0</v>
      </c>
    </row>
    <row r="1233" spans="1:9" x14ac:dyDescent="0.25">
      <c r="A1233">
        <v>1229</v>
      </c>
      <c r="B1233">
        <f t="shared" si="117"/>
        <v>0</v>
      </c>
      <c r="C1233" s="5">
        <f t="shared" si="120"/>
        <v>0</v>
      </c>
      <c r="D1233" s="5">
        <f t="shared" si="119"/>
        <v>0</v>
      </c>
      <c r="E1233" s="4">
        <f t="shared" si="118"/>
        <v>0</v>
      </c>
      <c r="F1233" s="5">
        <f>IF(C1233=0,0,IF(I1232+G1233&lt;=Summary!$C$20,'Loan Sch - With Offset'!I1232+G1233,Summary!$C$20))</f>
        <v>0</v>
      </c>
      <c r="G1233" s="4">
        <f>IF(E1233&lt;=0,0,E1233*Summary!$B$7/Summary!$B$10)</f>
        <v>0</v>
      </c>
      <c r="H1233" s="5">
        <f t="shared" si="121"/>
        <v>0</v>
      </c>
      <c r="I1233" s="5">
        <f t="shared" si="122"/>
        <v>0</v>
      </c>
    </row>
    <row r="1234" spans="1:9" x14ac:dyDescent="0.25">
      <c r="A1234">
        <v>1230</v>
      </c>
      <c r="B1234">
        <f t="shared" si="117"/>
        <v>0</v>
      </c>
      <c r="C1234" s="5">
        <f t="shared" si="120"/>
        <v>0</v>
      </c>
      <c r="D1234" s="5">
        <f t="shared" si="119"/>
        <v>0</v>
      </c>
      <c r="E1234" s="4">
        <f t="shared" si="118"/>
        <v>0</v>
      </c>
      <c r="F1234" s="5">
        <f>IF(C1234=0,0,IF(I1233+G1234&lt;=Summary!$C$20,'Loan Sch - With Offset'!I1233+G1234,Summary!$C$20))</f>
        <v>0</v>
      </c>
      <c r="G1234" s="4">
        <f>IF(E1234&lt;=0,0,E1234*Summary!$B$7/Summary!$B$10)</f>
        <v>0</v>
      </c>
      <c r="H1234" s="5">
        <f t="shared" si="121"/>
        <v>0</v>
      </c>
      <c r="I1234" s="5">
        <f t="shared" si="122"/>
        <v>0</v>
      </c>
    </row>
    <row r="1235" spans="1:9" x14ac:dyDescent="0.25">
      <c r="A1235">
        <v>1231</v>
      </c>
      <c r="B1235">
        <f t="shared" si="117"/>
        <v>0</v>
      </c>
      <c r="C1235" s="5">
        <f t="shared" si="120"/>
        <v>0</v>
      </c>
      <c r="D1235" s="5">
        <f t="shared" si="119"/>
        <v>0</v>
      </c>
      <c r="E1235" s="4">
        <f t="shared" si="118"/>
        <v>0</v>
      </c>
      <c r="F1235" s="5">
        <f>IF(C1235=0,0,IF(I1234+G1235&lt;=Summary!$C$20,'Loan Sch - With Offset'!I1234+G1235,Summary!$C$20))</f>
        <v>0</v>
      </c>
      <c r="G1235" s="4">
        <f>IF(E1235&lt;=0,0,E1235*Summary!$B$7/Summary!$B$10)</f>
        <v>0</v>
      </c>
      <c r="H1235" s="5">
        <f t="shared" si="121"/>
        <v>0</v>
      </c>
      <c r="I1235" s="5">
        <f t="shared" si="122"/>
        <v>0</v>
      </c>
    </row>
    <row r="1236" spans="1:9" x14ac:dyDescent="0.25">
      <c r="A1236">
        <v>1232</v>
      </c>
      <c r="B1236">
        <f t="shared" si="117"/>
        <v>0</v>
      </c>
      <c r="C1236" s="5">
        <f t="shared" si="120"/>
        <v>0</v>
      </c>
      <c r="D1236" s="5">
        <f t="shared" si="119"/>
        <v>0</v>
      </c>
      <c r="E1236" s="4">
        <f t="shared" si="118"/>
        <v>0</v>
      </c>
      <c r="F1236" s="5">
        <f>IF(C1236=0,0,IF(I1235+G1236&lt;=Summary!$C$20,'Loan Sch - With Offset'!I1235+G1236,Summary!$C$20))</f>
        <v>0</v>
      </c>
      <c r="G1236" s="4">
        <f>IF(E1236&lt;=0,0,E1236*Summary!$B$7/Summary!$B$10)</f>
        <v>0</v>
      </c>
      <c r="H1236" s="5">
        <f t="shared" si="121"/>
        <v>0</v>
      </c>
      <c r="I1236" s="5">
        <f t="shared" si="122"/>
        <v>0</v>
      </c>
    </row>
    <row r="1237" spans="1:9" x14ac:dyDescent="0.25">
      <c r="A1237">
        <v>1233</v>
      </c>
      <c r="B1237">
        <f t="shared" si="117"/>
        <v>0</v>
      </c>
      <c r="C1237" s="5">
        <f t="shared" si="120"/>
        <v>0</v>
      </c>
      <c r="D1237" s="5">
        <f t="shared" si="119"/>
        <v>0</v>
      </c>
      <c r="E1237" s="4">
        <f t="shared" si="118"/>
        <v>0</v>
      </c>
      <c r="F1237" s="5">
        <f>IF(C1237=0,0,IF(I1236+G1237&lt;=Summary!$C$20,'Loan Sch - With Offset'!I1236+G1237,Summary!$C$20))</f>
        <v>0</v>
      </c>
      <c r="G1237" s="4">
        <f>IF(E1237&lt;=0,0,E1237*Summary!$B$7/Summary!$B$10)</f>
        <v>0</v>
      </c>
      <c r="H1237" s="5">
        <f t="shared" si="121"/>
        <v>0</v>
      </c>
      <c r="I1237" s="5">
        <f t="shared" si="122"/>
        <v>0</v>
      </c>
    </row>
    <row r="1238" spans="1:9" x14ac:dyDescent="0.25">
      <c r="A1238">
        <v>1234</v>
      </c>
      <c r="B1238">
        <f t="shared" si="117"/>
        <v>0</v>
      </c>
      <c r="C1238" s="5">
        <f t="shared" si="120"/>
        <v>0</v>
      </c>
      <c r="D1238" s="5">
        <f t="shared" si="119"/>
        <v>0</v>
      </c>
      <c r="E1238" s="4">
        <f t="shared" si="118"/>
        <v>0</v>
      </c>
      <c r="F1238" s="5">
        <f>IF(C1238=0,0,IF(I1237+G1238&lt;=Summary!$C$20,'Loan Sch - With Offset'!I1237+G1238,Summary!$C$20))</f>
        <v>0</v>
      </c>
      <c r="G1238" s="4">
        <f>IF(E1238&lt;=0,0,E1238*Summary!$B$7/Summary!$B$10)</f>
        <v>0</v>
      </c>
      <c r="H1238" s="5">
        <f t="shared" si="121"/>
        <v>0</v>
      </c>
      <c r="I1238" s="5">
        <f t="shared" si="122"/>
        <v>0</v>
      </c>
    </row>
    <row r="1239" spans="1:9" x14ac:dyDescent="0.25">
      <c r="A1239">
        <v>1235</v>
      </c>
      <c r="B1239">
        <f t="shared" si="117"/>
        <v>0</v>
      </c>
      <c r="C1239" s="5">
        <f t="shared" si="120"/>
        <v>0</v>
      </c>
      <c r="D1239" s="5">
        <f t="shared" si="119"/>
        <v>0</v>
      </c>
      <c r="E1239" s="4">
        <f t="shared" si="118"/>
        <v>0</v>
      </c>
      <c r="F1239" s="5">
        <f>IF(C1239=0,0,IF(I1238+G1239&lt;=Summary!$C$20,'Loan Sch - With Offset'!I1238+G1239,Summary!$C$20))</f>
        <v>0</v>
      </c>
      <c r="G1239" s="4">
        <f>IF(E1239&lt;=0,0,E1239*Summary!$B$7/Summary!$B$10)</f>
        <v>0</v>
      </c>
      <c r="H1239" s="5">
        <f t="shared" si="121"/>
        <v>0</v>
      </c>
      <c r="I1239" s="5">
        <f t="shared" si="122"/>
        <v>0</v>
      </c>
    </row>
    <row r="1240" spans="1:9" x14ac:dyDescent="0.25">
      <c r="A1240">
        <v>1236</v>
      </c>
      <c r="B1240">
        <f t="shared" si="117"/>
        <v>0</v>
      </c>
      <c r="C1240" s="5">
        <f t="shared" si="120"/>
        <v>0</v>
      </c>
      <c r="D1240" s="5">
        <f t="shared" si="119"/>
        <v>0</v>
      </c>
      <c r="E1240" s="4">
        <f t="shared" si="118"/>
        <v>0</v>
      </c>
      <c r="F1240" s="5">
        <f>IF(C1240=0,0,IF(I1239+G1240&lt;=Summary!$C$20,'Loan Sch - With Offset'!I1239+G1240,Summary!$C$20))</f>
        <v>0</v>
      </c>
      <c r="G1240" s="4">
        <f>IF(E1240&lt;=0,0,E1240*Summary!$B$7/Summary!$B$10)</f>
        <v>0</v>
      </c>
      <c r="H1240" s="5">
        <f t="shared" si="121"/>
        <v>0</v>
      </c>
      <c r="I1240" s="5">
        <f t="shared" si="122"/>
        <v>0</v>
      </c>
    </row>
    <row r="1241" spans="1:9" x14ac:dyDescent="0.25">
      <c r="A1241">
        <v>1237</v>
      </c>
      <c r="B1241">
        <f t="shared" si="117"/>
        <v>0</v>
      </c>
      <c r="C1241" s="5">
        <f t="shared" si="120"/>
        <v>0</v>
      </c>
      <c r="D1241" s="5">
        <f t="shared" si="119"/>
        <v>0</v>
      </c>
      <c r="E1241" s="4">
        <f t="shared" si="118"/>
        <v>0</v>
      </c>
      <c r="F1241" s="5">
        <f>IF(C1241=0,0,IF(I1240+G1241&lt;=Summary!$C$20,'Loan Sch - With Offset'!I1240+G1241,Summary!$C$20))</f>
        <v>0</v>
      </c>
      <c r="G1241" s="4">
        <f>IF(E1241&lt;=0,0,E1241*Summary!$B$7/Summary!$B$10)</f>
        <v>0</v>
      </c>
      <c r="H1241" s="5">
        <f t="shared" si="121"/>
        <v>0</v>
      </c>
      <c r="I1241" s="5">
        <f t="shared" si="122"/>
        <v>0</v>
      </c>
    </row>
    <row r="1242" spans="1:9" x14ac:dyDescent="0.25">
      <c r="A1242">
        <v>1238</v>
      </c>
      <c r="B1242">
        <f t="shared" si="117"/>
        <v>0</v>
      </c>
      <c r="C1242" s="5">
        <f t="shared" si="120"/>
        <v>0</v>
      </c>
      <c r="D1242" s="5">
        <f t="shared" si="119"/>
        <v>0</v>
      </c>
      <c r="E1242" s="4">
        <f t="shared" si="118"/>
        <v>0</v>
      </c>
      <c r="F1242" s="5">
        <f>IF(C1242=0,0,IF(I1241+G1242&lt;=Summary!$C$20,'Loan Sch - With Offset'!I1241+G1242,Summary!$C$20))</f>
        <v>0</v>
      </c>
      <c r="G1242" s="4">
        <f>IF(E1242&lt;=0,0,E1242*Summary!$B$7/Summary!$B$10)</f>
        <v>0</v>
      </c>
      <c r="H1242" s="5">
        <f t="shared" si="121"/>
        <v>0</v>
      </c>
      <c r="I1242" s="5">
        <f t="shared" si="122"/>
        <v>0</v>
      </c>
    </row>
    <row r="1243" spans="1:9" x14ac:dyDescent="0.25">
      <c r="A1243">
        <v>1239</v>
      </c>
      <c r="B1243">
        <f t="shared" si="117"/>
        <v>0</v>
      </c>
      <c r="C1243" s="5">
        <f t="shared" si="120"/>
        <v>0</v>
      </c>
      <c r="D1243" s="5">
        <f t="shared" si="119"/>
        <v>0</v>
      </c>
      <c r="E1243" s="4">
        <f t="shared" si="118"/>
        <v>0</v>
      </c>
      <c r="F1243" s="5">
        <f>IF(C1243=0,0,IF(I1242+G1243&lt;=Summary!$C$20,'Loan Sch - With Offset'!I1242+G1243,Summary!$C$20))</f>
        <v>0</v>
      </c>
      <c r="G1243" s="4">
        <f>IF(E1243&lt;=0,0,E1243*Summary!$B$7/Summary!$B$10)</f>
        <v>0</v>
      </c>
      <c r="H1243" s="5">
        <f t="shared" si="121"/>
        <v>0</v>
      </c>
      <c r="I1243" s="5">
        <f t="shared" si="122"/>
        <v>0</v>
      </c>
    </row>
    <row r="1244" spans="1:9" x14ac:dyDescent="0.25">
      <c r="A1244">
        <v>1240</v>
      </c>
      <c r="B1244">
        <f t="shared" si="117"/>
        <v>0</v>
      </c>
      <c r="C1244" s="5">
        <f t="shared" si="120"/>
        <v>0</v>
      </c>
      <c r="D1244" s="5">
        <f t="shared" si="119"/>
        <v>0</v>
      </c>
      <c r="E1244" s="4">
        <f t="shared" si="118"/>
        <v>0</v>
      </c>
      <c r="F1244" s="5">
        <f>IF(C1244=0,0,IF(I1243+G1244&lt;=Summary!$C$20,'Loan Sch - With Offset'!I1243+G1244,Summary!$C$20))</f>
        <v>0</v>
      </c>
      <c r="G1244" s="4">
        <f>IF(E1244&lt;=0,0,E1244*Summary!$B$7/Summary!$B$10)</f>
        <v>0</v>
      </c>
      <c r="H1244" s="5">
        <f t="shared" si="121"/>
        <v>0</v>
      </c>
      <c r="I1244" s="5">
        <f t="shared" si="122"/>
        <v>0</v>
      </c>
    </row>
    <row r="1245" spans="1:9" x14ac:dyDescent="0.25">
      <c r="A1245">
        <v>1241</v>
      </c>
      <c r="B1245">
        <f t="shared" si="117"/>
        <v>0</v>
      </c>
      <c r="C1245" s="5">
        <f t="shared" si="120"/>
        <v>0</v>
      </c>
      <c r="D1245" s="5">
        <f t="shared" si="119"/>
        <v>0</v>
      </c>
      <c r="E1245" s="4">
        <f t="shared" si="118"/>
        <v>0</v>
      </c>
      <c r="F1245" s="5">
        <f>IF(C1245=0,0,IF(I1244+G1245&lt;=Summary!$C$20,'Loan Sch - With Offset'!I1244+G1245,Summary!$C$20))</f>
        <v>0</v>
      </c>
      <c r="G1245" s="4">
        <f>IF(E1245&lt;=0,0,E1245*Summary!$B$7/Summary!$B$10)</f>
        <v>0</v>
      </c>
      <c r="H1245" s="5">
        <f t="shared" si="121"/>
        <v>0</v>
      </c>
      <c r="I1245" s="5">
        <f t="shared" si="122"/>
        <v>0</v>
      </c>
    </row>
    <row r="1246" spans="1:9" x14ac:dyDescent="0.25">
      <c r="A1246">
        <v>1242</v>
      </c>
      <c r="B1246">
        <f t="shared" si="117"/>
        <v>0</v>
      </c>
      <c r="C1246" s="5">
        <f t="shared" si="120"/>
        <v>0</v>
      </c>
      <c r="D1246" s="5">
        <f t="shared" si="119"/>
        <v>0</v>
      </c>
      <c r="E1246" s="4">
        <f t="shared" si="118"/>
        <v>0</v>
      </c>
      <c r="F1246" s="5">
        <f>IF(C1246=0,0,IF(I1245+G1246&lt;=Summary!$C$20,'Loan Sch - With Offset'!I1245+G1246,Summary!$C$20))</f>
        <v>0</v>
      </c>
      <c r="G1246" s="4">
        <f>IF(E1246&lt;=0,0,E1246*Summary!$B$7/Summary!$B$10)</f>
        <v>0</v>
      </c>
      <c r="H1246" s="5">
        <f t="shared" si="121"/>
        <v>0</v>
      </c>
      <c r="I1246" s="5">
        <f t="shared" si="122"/>
        <v>0</v>
      </c>
    </row>
    <row r="1247" spans="1:9" x14ac:dyDescent="0.25">
      <c r="A1247">
        <v>1243</v>
      </c>
      <c r="B1247">
        <f t="shared" si="117"/>
        <v>0</v>
      </c>
      <c r="C1247" s="5">
        <f t="shared" si="120"/>
        <v>0</v>
      </c>
      <c r="D1247" s="5">
        <f t="shared" si="119"/>
        <v>0</v>
      </c>
      <c r="E1247" s="4">
        <f t="shared" si="118"/>
        <v>0</v>
      </c>
      <c r="F1247" s="5">
        <f>IF(C1247=0,0,IF(I1246+G1247&lt;=Summary!$C$20,'Loan Sch - With Offset'!I1246+G1247,Summary!$C$20))</f>
        <v>0</v>
      </c>
      <c r="G1247" s="4">
        <f>IF(E1247&lt;=0,0,E1247*Summary!$B$7/Summary!$B$10)</f>
        <v>0</v>
      </c>
      <c r="H1247" s="5">
        <f t="shared" si="121"/>
        <v>0</v>
      </c>
      <c r="I1247" s="5">
        <f t="shared" si="122"/>
        <v>0</v>
      </c>
    </row>
    <row r="1248" spans="1:9" x14ac:dyDescent="0.25">
      <c r="A1248">
        <v>1244</v>
      </c>
      <c r="B1248">
        <f t="shared" si="117"/>
        <v>0</v>
      </c>
      <c r="C1248" s="5">
        <f t="shared" si="120"/>
        <v>0</v>
      </c>
      <c r="D1248" s="5">
        <f t="shared" si="119"/>
        <v>0</v>
      </c>
      <c r="E1248" s="4">
        <f t="shared" si="118"/>
        <v>0</v>
      </c>
      <c r="F1248" s="5">
        <f>IF(C1248=0,0,IF(I1247+G1248&lt;=Summary!$C$20,'Loan Sch - With Offset'!I1247+G1248,Summary!$C$20))</f>
        <v>0</v>
      </c>
      <c r="G1248" s="4">
        <f>IF(E1248&lt;=0,0,E1248*Summary!$B$7/Summary!$B$10)</f>
        <v>0</v>
      </c>
      <c r="H1248" s="5">
        <f t="shared" si="121"/>
        <v>0</v>
      </c>
      <c r="I1248" s="5">
        <f t="shared" si="122"/>
        <v>0</v>
      </c>
    </row>
    <row r="1249" spans="1:9" x14ac:dyDescent="0.25">
      <c r="A1249">
        <v>1245</v>
      </c>
      <c r="B1249">
        <f t="shared" si="117"/>
        <v>0</v>
      </c>
      <c r="C1249" s="5">
        <f t="shared" si="120"/>
        <v>0</v>
      </c>
      <c r="D1249" s="5">
        <f t="shared" si="119"/>
        <v>0</v>
      </c>
      <c r="E1249" s="4">
        <f t="shared" si="118"/>
        <v>0</v>
      </c>
      <c r="F1249" s="5">
        <f>IF(C1249=0,0,IF(I1248+G1249&lt;=Summary!$C$20,'Loan Sch - With Offset'!I1248+G1249,Summary!$C$20))</f>
        <v>0</v>
      </c>
      <c r="G1249" s="4">
        <f>IF(E1249&lt;=0,0,E1249*Summary!$B$7/Summary!$B$10)</f>
        <v>0</v>
      </c>
      <c r="H1249" s="5">
        <f t="shared" si="121"/>
        <v>0</v>
      </c>
      <c r="I1249" s="5">
        <f t="shared" si="122"/>
        <v>0</v>
      </c>
    </row>
    <row r="1250" spans="1:9" x14ac:dyDescent="0.25">
      <c r="A1250">
        <v>1246</v>
      </c>
      <c r="B1250">
        <f t="shared" si="117"/>
        <v>0</v>
      </c>
      <c r="C1250" s="5">
        <f t="shared" si="120"/>
        <v>0</v>
      </c>
      <c r="D1250" s="5">
        <f t="shared" si="119"/>
        <v>0</v>
      </c>
      <c r="E1250" s="4">
        <f t="shared" si="118"/>
        <v>0</v>
      </c>
      <c r="F1250" s="5">
        <f>IF(C1250=0,0,IF(I1249+G1250&lt;=Summary!$C$20,'Loan Sch - With Offset'!I1249+G1250,Summary!$C$20))</f>
        <v>0</v>
      </c>
      <c r="G1250" s="4">
        <f>IF(E1250&lt;=0,0,E1250*Summary!$B$7/Summary!$B$10)</f>
        <v>0</v>
      </c>
      <c r="H1250" s="5">
        <f t="shared" si="121"/>
        <v>0</v>
      </c>
      <c r="I1250" s="5">
        <f t="shared" si="122"/>
        <v>0</v>
      </c>
    </row>
    <row r="1251" spans="1:9" x14ac:dyDescent="0.25">
      <c r="A1251">
        <v>1247</v>
      </c>
      <c r="B1251">
        <f t="shared" si="117"/>
        <v>0</v>
      </c>
      <c r="C1251" s="5">
        <f t="shared" si="120"/>
        <v>0</v>
      </c>
      <c r="D1251" s="5">
        <f t="shared" si="119"/>
        <v>0</v>
      </c>
      <c r="E1251" s="4">
        <f t="shared" si="118"/>
        <v>0</v>
      </c>
      <c r="F1251" s="5">
        <f>IF(C1251=0,0,IF(I1250+G1251&lt;=Summary!$C$20,'Loan Sch - With Offset'!I1250+G1251,Summary!$C$20))</f>
        <v>0</v>
      </c>
      <c r="G1251" s="4">
        <f>IF(E1251&lt;=0,0,E1251*Summary!$B$7/Summary!$B$10)</f>
        <v>0</v>
      </c>
      <c r="H1251" s="5">
        <f t="shared" si="121"/>
        <v>0</v>
      </c>
      <c r="I1251" s="5">
        <f t="shared" si="122"/>
        <v>0</v>
      </c>
    </row>
    <row r="1252" spans="1:9" x14ac:dyDescent="0.25">
      <c r="A1252">
        <v>1248</v>
      </c>
      <c r="B1252">
        <f t="shared" si="117"/>
        <v>0</v>
      </c>
      <c r="C1252" s="5">
        <f t="shared" si="120"/>
        <v>0</v>
      </c>
      <c r="D1252" s="5">
        <f t="shared" si="119"/>
        <v>0</v>
      </c>
      <c r="E1252" s="4">
        <f t="shared" si="118"/>
        <v>0</v>
      </c>
      <c r="F1252" s="5">
        <f>IF(C1252=0,0,IF(I1251+G1252&lt;=Summary!$C$20,'Loan Sch - With Offset'!I1251+G1252,Summary!$C$20))</f>
        <v>0</v>
      </c>
      <c r="G1252" s="4">
        <f>IF(E1252&lt;=0,0,E1252*Summary!$B$7/Summary!$B$10)</f>
        <v>0</v>
      </c>
      <c r="H1252" s="5">
        <f t="shared" si="121"/>
        <v>0</v>
      </c>
      <c r="I1252" s="5">
        <f t="shared" si="122"/>
        <v>0</v>
      </c>
    </row>
    <row r="1253" spans="1:9" x14ac:dyDescent="0.25">
      <c r="A1253">
        <v>1249</v>
      </c>
      <c r="B1253">
        <f t="shared" si="117"/>
        <v>0</v>
      </c>
      <c r="C1253" s="5">
        <f t="shared" si="120"/>
        <v>0</v>
      </c>
      <c r="D1253" s="5">
        <f t="shared" si="119"/>
        <v>0</v>
      </c>
      <c r="E1253" s="4">
        <f t="shared" si="118"/>
        <v>0</v>
      </c>
      <c r="F1253" s="5">
        <f>IF(C1253=0,0,IF(I1252+G1253&lt;=Summary!$C$20,'Loan Sch - With Offset'!I1252+G1253,Summary!$C$20))</f>
        <v>0</v>
      </c>
      <c r="G1253" s="4">
        <f>IF(E1253&lt;=0,0,E1253*Summary!$B$7/Summary!$B$10)</f>
        <v>0</v>
      </c>
      <c r="H1253" s="5">
        <f t="shared" si="121"/>
        <v>0</v>
      </c>
      <c r="I1253" s="5">
        <f t="shared" si="122"/>
        <v>0</v>
      </c>
    </row>
    <row r="1254" spans="1:9" x14ac:dyDescent="0.25">
      <c r="A1254">
        <v>1250</v>
      </c>
      <c r="B1254">
        <f t="shared" si="117"/>
        <v>0</v>
      </c>
      <c r="C1254" s="5">
        <f t="shared" si="120"/>
        <v>0</v>
      </c>
      <c r="D1254" s="5">
        <f t="shared" si="119"/>
        <v>0</v>
      </c>
      <c r="E1254" s="4">
        <f t="shared" si="118"/>
        <v>0</v>
      </c>
      <c r="F1254" s="5">
        <f>IF(C1254=0,0,IF(I1253+G1254&lt;=Summary!$C$20,'Loan Sch - With Offset'!I1253+G1254,Summary!$C$20))</f>
        <v>0</v>
      </c>
      <c r="G1254" s="4">
        <f>IF(E1254&lt;=0,0,E1254*Summary!$B$7/Summary!$B$10)</f>
        <v>0</v>
      </c>
      <c r="H1254" s="5">
        <f t="shared" si="121"/>
        <v>0</v>
      </c>
      <c r="I1254" s="5">
        <f t="shared" si="122"/>
        <v>0</v>
      </c>
    </row>
    <row r="1255" spans="1:9" x14ac:dyDescent="0.25">
      <c r="A1255">
        <v>1251</v>
      </c>
      <c r="B1255">
        <f t="shared" si="117"/>
        <v>0</v>
      </c>
      <c r="C1255" s="5">
        <f t="shared" si="120"/>
        <v>0</v>
      </c>
      <c r="D1255" s="5">
        <f t="shared" si="119"/>
        <v>0</v>
      </c>
      <c r="E1255" s="4">
        <f t="shared" si="118"/>
        <v>0</v>
      </c>
      <c r="F1255" s="5">
        <f>IF(C1255=0,0,IF(I1254+G1255&lt;=Summary!$C$20,'Loan Sch - With Offset'!I1254+G1255,Summary!$C$20))</f>
        <v>0</v>
      </c>
      <c r="G1255" s="4">
        <f>IF(E1255&lt;=0,0,E1255*Summary!$B$7/Summary!$B$10)</f>
        <v>0</v>
      </c>
      <c r="H1255" s="5">
        <f t="shared" si="121"/>
        <v>0</v>
      </c>
      <c r="I1255" s="5">
        <f t="shared" si="122"/>
        <v>0</v>
      </c>
    </row>
    <row r="1256" spans="1:9" x14ac:dyDescent="0.25">
      <c r="A1256">
        <v>1252</v>
      </c>
      <c r="B1256">
        <f t="shared" si="117"/>
        <v>0</v>
      </c>
      <c r="C1256" s="5">
        <f t="shared" si="120"/>
        <v>0</v>
      </c>
      <c r="D1256" s="5">
        <f t="shared" si="119"/>
        <v>0</v>
      </c>
      <c r="E1256" s="4">
        <f t="shared" si="118"/>
        <v>0</v>
      </c>
      <c r="F1256" s="5">
        <f>IF(C1256=0,0,IF(I1255+G1256&lt;=Summary!$C$20,'Loan Sch - With Offset'!I1255+G1256,Summary!$C$20))</f>
        <v>0</v>
      </c>
      <c r="G1256" s="4">
        <f>IF(E1256&lt;=0,0,E1256*Summary!$B$7/Summary!$B$10)</f>
        <v>0</v>
      </c>
      <c r="H1256" s="5">
        <f t="shared" si="121"/>
        <v>0</v>
      </c>
      <c r="I1256" s="5">
        <f t="shared" si="122"/>
        <v>0</v>
      </c>
    </row>
    <row r="1257" spans="1:9" x14ac:dyDescent="0.25">
      <c r="A1257">
        <v>1253</v>
      </c>
      <c r="B1257">
        <f t="shared" si="117"/>
        <v>0</v>
      </c>
      <c r="C1257" s="5">
        <f t="shared" si="120"/>
        <v>0</v>
      </c>
      <c r="D1257" s="5">
        <f t="shared" si="119"/>
        <v>0</v>
      </c>
      <c r="E1257" s="4">
        <f t="shared" si="118"/>
        <v>0</v>
      </c>
      <c r="F1257" s="5">
        <f>IF(C1257=0,0,IF(I1256+G1257&lt;=Summary!$C$20,'Loan Sch - With Offset'!I1256+G1257,Summary!$C$20))</f>
        <v>0</v>
      </c>
      <c r="G1257" s="4">
        <f>IF(E1257&lt;=0,0,E1257*Summary!$B$7/Summary!$B$10)</f>
        <v>0</v>
      </c>
      <c r="H1257" s="5">
        <f t="shared" si="121"/>
        <v>0</v>
      </c>
      <c r="I1257" s="5">
        <f t="shared" si="122"/>
        <v>0</v>
      </c>
    </row>
    <row r="1258" spans="1:9" x14ac:dyDescent="0.25">
      <c r="A1258">
        <v>1254</v>
      </c>
      <c r="B1258">
        <f t="shared" si="117"/>
        <v>0</v>
      </c>
      <c r="C1258" s="5">
        <f t="shared" si="120"/>
        <v>0</v>
      </c>
      <c r="D1258" s="5">
        <f t="shared" si="119"/>
        <v>0</v>
      </c>
      <c r="E1258" s="4">
        <f t="shared" si="118"/>
        <v>0</v>
      </c>
      <c r="F1258" s="5">
        <f>IF(C1258=0,0,IF(I1257+G1258&lt;=Summary!$C$20,'Loan Sch - With Offset'!I1257+G1258,Summary!$C$20))</f>
        <v>0</v>
      </c>
      <c r="G1258" s="4">
        <f>IF(E1258&lt;=0,0,E1258*Summary!$B$7/Summary!$B$10)</f>
        <v>0</v>
      </c>
      <c r="H1258" s="5">
        <f t="shared" si="121"/>
        <v>0</v>
      </c>
      <c r="I1258" s="5">
        <f t="shared" si="122"/>
        <v>0</v>
      </c>
    </row>
    <row r="1259" spans="1:9" x14ac:dyDescent="0.25">
      <c r="A1259">
        <v>1255</v>
      </c>
      <c r="B1259">
        <f t="shared" si="117"/>
        <v>0</v>
      </c>
      <c r="C1259" s="5">
        <f t="shared" si="120"/>
        <v>0</v>
      </c>
      <c r="D1259" s="5">
        <f t="shared" si="119"/>
        <v>0</v>
      </c>
      <c r="E1259" s="4">
        <f t="shared" si="118"/>
        <v>0</v>
      </c>
      <c r="F1259" s="5">
        <f>IF(C1259=0,0,IF(I1258+G1259&lt;=Summary!$C$20,'Loan Sch - With Offset'!I1258+G1259,Summary!$C$20))</f>
        <v>0</v>
      </c>
      <c r="G1259" s="4">
        <f>IF(E1259&lt;=0,0,E1259*Summary!$B$7/Summary!$B$10)</f>
        <v>0</v>
      </c>
      <c r="H1259" s="5">
        <f t="shared" si="121"/>
        <v>0</v>
      </c>
      <c r="I1259" s="5">
        <f t="shared" si="122"/>
        <v>0</v>
      </c>
    </row>
    <row r="1260" spans="1:9" x14ac:dyDescent="0.25">
      <c r="A1260">
        <v>1256</v>
      </c>
      <c r="B1260">
        <f t="shared" si="117"/>
        <v>0</v>
      </c>
      <c r="C1260" s="5">
        <f t="shared" si="120"/>
        <v>0</v>
      </c>
      <c r="D1260" s="5">
        <f t="shared" si="119"/>
        <v>0</v>
      </c>
      <c r="E1260" s="4">
        <f t="shared" si="118"/>
        <v>0</v>
      </c>
      <c r="F1260" s="5">
        <f>IF(C1260=0,0,IF(I1259+G1260&lt;=Summary!$C$20,'Loan Sch - With Offset'!I1259+G1260,Summary!$C$20))</f>
        <v>0</v>
      </c>
      <c r="G1260" s="4">
        <f>IF(E1260&lt;=0,0,E1260*Summary!$B$7/Summary!$B$10)</f>
        <v>0</v>
      </c>
      <c r="H1260" s="5">
        <f t="shared" si="121"/>
        <v>0</v>
      </c>
      <c r="I1260" s="5">
        <f t="shared" si="122"/>
        <v>0</v>
      </c>
    </row>
    <row r="1261" spans="1:9" x14ac:dyDescent="0.25">
      <c r="A1261">
        <v>1257</v>
      </c>
      <c r="B1261">
        <f t="shared" si="117"/>
        <v>0</v>
      </c>
      <c r="C1261" s="5">
        <f t="shared" si="120"/>
        <v>0</v>
      </c>
      <c r="D1261" s="5">
        <f t="shared" si="119"/>
        <v>0</v>
      </c>
      <c r="E1261" s="4">
        <f t="shared" si="118"/>
        <v>0</v>
      </c>
      <c r="F1261" s="5">
        <f>IF(C1261=0,0,IF(I1260+G1261&lt;=Summary!$C$20,'Loan Sch - With Offset'!I1260+G1261,Summary!$C$20))</f>
        <v>0</v>
      </c>
      <c r="G1261" s="4">
        <f>IF(E1261&lt;=0,0,E1261*Summary!$B$7/Summary!$B$10)</f>
        <v>0</v>
      </c>
      <c r="H1261" s="5">
        <f t="shared" si="121"/>
        <v>0</v>
      </c>
      <c r="I1261" s="5">
        <f t="shared" si="122"/>
        <v>0</v>
      </c>
    </row>
    <row r="1262" spans="1:9" x14ac:dyDescent="0.25">
      <c r="A1262">
        <v>1258</v>
      </c>
      <c r="B1262">
        <f t="shared" si="117"/>
        <v>0</v>
      </c>
      <c r="C1262" s="5">
        <f t="shared" si="120"/>
        <v>0</v>
      </c>
      <c r="D1262" s="5">
        <f t="shared" si="119"/>
        <v>0</v>
      </c>
      <c r="E1262" s="4">
        <f t="shared" si="118"/>
        <v>0</v>
      </c>
      <c r="F1262" s="5">
        <f>IF(C1262=0,0,IF(I1261+G1262&lt;=Summary!$C$20,'Loan Sch - With Offset'!I1261+G1262,Summary!$C$20))</f>
        <v>0</v>
      </c>
      <c r="G1262" s="4">
        <f>IF(E1262&lt;=0,0,E1262*Summary!$B$7/Summary!$B$10)</f>
        <v>0</v>
      </c>
      <c r="H1262" s="5">
        <f t="shared" si="121"/>
        <v>0</v>
      </c>
      <c r="I1262" s="5">
        <f t="shared" si="122"/>
        <v>0</v>
      </c>
    </row>
    <row r="1263" spans="1:9" x14ac:dyDescent="0.25">
      <c r="A1263">
        <v>1259</v>
      </c>
      <c r="B1263">
        <f t="shared" si="117"/>
        <v>0</v>
      </c>
      <c r="C1263" s="5">
        <f t="shared" si="120"/>
        <v>0</v>
      </c>
      <c r="D1263" s="5">
        <f t="shared" si="119"/>
        <v>0</v>
      </c>
      <c r="E1263" s="4">
        <f t="shared" si="118"/>
        <v>0</v>
      </c>
      <c r="F1263" s="5">
        <f>IF(C1263=0,0,IF(I1262+G1263&lt;=Summary!$C$20,'Loan Sch - With Offset'!I1262+G1263,Summary!$C$20))</f>
        <v>0</v>
      </c>
      <c r="G1263" s="4">
        <f>IF(E1263&lt;=0,0,E1263*Summary!$B$7/Summary!$B$10)</f>
        <v>0</v>
      </c>
      <c r="H1263" s="5">
        <f t="shared" si="121"/>
        <v>0</v>
      </c>
      <c r="I1263" s="5">
        <f t="shared" si="122"/>
        <v>0</v>
      </c>
    </row>
    <row r="1264" spans="1:9" x14ac:dyDescent="0.25">
      <c r="A1264">
        <v>1260</v>
      </c>
      <c r="B1264">
        <f t="shared" si="117"/>
        <v>0</v>
      </c>
      <c r="C1264" s="5">
        <f t="shared" si="120"/>
        <v>0</v>
      </c>
      <c r="D1264" s="5">
        <f t="shared" si="119"/>
        <v>0</v>
      </c>
      <c r="E1264" s="4">
        <f t="shared" si="118"/>
        <v>0</v>
      </c>
      <c r="F1264" s="5">
        <f>IF(C1264=0,0,IF(I1263+G1264&lt;=Summary!$C$20,'Loan Sch - With Offset'!I1263+G1264,Summary!$C$20))</f>
        <v>0</v>
      </c>
      <c r="G1264" s="4">
        <f>IF(E1264&lt;=0,0,E1264*Summary!$B$7/Summary!$B$10)</f>
        <v>0</v>
      </c>
      <c r="H1264" s="5">
        <f t="shared" si="121"/>
        <v>0</v>
      </c>
      <c r="I1264" s="5">
        <f t="shared" si="122"/>
        <v>0</v>
      </c>
    </row>
    <row r="1265" spans="1:9" x14ac:dyDescent="0.25">
      <c r="A1265">
        <v>1261</v>
      </c>
      <c r="B1265">
        <f t="shared" si="117"/>
        <v>0</v>
      </c>
      <c r="C1265" s="5">
        <f t="shared" si="120"/>
        <v>0</v>
      </c>
      <c r="D1265" s="5">
        <f t="shared" si="119"/>
        <v>0</v>
      </c>
      <c r="E1265" s="4">
        <f t="shared" si="118"/>
        <v>0</v>
      </c>
      <c r="F1265" s="5">
        <f>IF(C1265=0,0,IF(I1264+G1265&lt;=Summary!$C$20,'Loan Sch - With Offset'!I1264+G1265,Summary!$C$20))</f>
        <v>0</v>
      </c>
      <c r="G1265" s="4">
        <f>IF(E1265&lt;=0,0,E1265*Summary!$B$7/Summary!$B$10)</f>
        <v>0</v>
      </c>
      <c r="H1265" s="5">
        <f t="shared" si="121"/>
        <v>0</v>
      </c>
      <c r="I1265" s="5">
        <f t="shared" si="122"/>
        <v>0</v>
      </c>
    </row>
    <row r="1266" spans="1:9" x14ac:dyDescent="0.25">
      <c r="A1266">
        <v>1262</v>
      </c>
      <c r="B1266">
        <f t="shared" si="117"/>
        <v>0</v>
      </c>
      <c r="C1266" s="5">
        <f t="shared" si="120"/>
        <v>0</v>
      </c>
      <c r="D1266" s="5">
        <f t="shared" si="119"/>
        <v>0</v>
      </c>
      <c r="E1266" s="4">
        <f t="shared" si="118"/>
        <v>0</v>
      </c>
      <c r="F1266" s="5">
        <f>IF(C1266=0,0,IF(I1265+G1266&lt;=Summary!$C$20,'Loan Sch - With Offset'!I1265+G1266,Summary!$C$20))</f>
        <v>0</v>
      </c>
      <c r="G1266" s="4">
        <f>IF(E1266&lt;=0,0,E1266*Summary!$B$7/Summary!$B$10)</f>
        <v>0</v>
      </c>
      <c r="H1266" s="5">
        <f t="shared" si="121"/>
        <v>0</v>
      </c>
      <c r="I1266" s="5">
        <f t="shared" si="122"/>
        <v>0</v>
      </c>
    </row>
    <row r="1267" spans="1:9" x14ac:dyDescent="0.25">
      <c r="A1267">
        <v>1263</v>
      </c>
      <c r="B1267">
        <f t="shared" si="117"/>
        <v>0</v>
      </c>
      <c r="C1267" s="5">
        <f t="shared" si="120"/>
        <v>0</v>
      </c>
      <c r="D1267" s="5">
        <f t="shared" si="119"/>
        <v>0</v>
      </c>
      <c r="E1267" s="4">
        <f t="shared" si="118"/>
        <v>0</v>
      </c>
      <c r="F1267" s="5">
        <f>IF(C1267=0,0,IF(I1266+G1267&lt;=Summary!$C$20,'Loan Sch - With Offset'!I1266+G1267,Summary!$C$20))</f>
        <v>0</v>
      </c>
      <c r="G1267" s="4">
        <f>IF(E1267&lt;=0,0,E1267*Summary!$B$7/Summary!$B$10)</f>
        <v>0</v>
      </c>
      <c r="H1267" s="5">
        <f t="shared" si="121"/>
        <v>0</v>
      </c>
      <c r="I1267" s="5">
        <f t="shared" si="122"/>
        <v>0</v>
      </c>
    </row>
    <row r="1268" spans="1:9" x14ac:dyDescent="0.25">
      <c r="A1268">
        <v>1264</v>
      </c>
      <c r="B1268">
        <f t="shared" si="117"/>
        <v>0</v>
      </c>
      <c r="C1268" s="5">
        <f t="shared" si="120"/>
        <v>0</v>
      </c>
      <c r="D1268" s="5">
        <f t="shared" si="119"/>
        <v>0</v>
      </c>
      <c r="E1268" s="4">
        <f t="shared" si="118"/>
        <v>0</v>
      </c>
      <c r="F1268" s="5">
        <f>IF(C1268=0,0,IF(I1267+G1268&lt;=Summary!$C$20,'Loan Sch - With Offset'!I1267+G1268,Summary!$C$20))</f>
        <v>0</v>
      </c>
      <c r="G1268" s="4">
        <f>IF(E1268&lt;=0,0,E1268*Summary!$B$7/Summary!$B$10)</f>
        <v>0</v>
      </c>
      <c r="H1268" s="5">
        <f t="shared" si="121"/>
        <v>0</v>
      </c>
      <c r="I1268" s="5">
        <f t="shared" si="122"/>
        <v>0</v>
      </c>
    </row>
    <row r="1269" spans="1:9" x14ac:dyDescent="0.25">
      <c r="A1269">
        <v>1265</v>
      </c>
      <c r="B1269">
        <f t="shared" si="117"/>
        <v>0</v>
      </c>
      <c r="C1269" s="5">
        <f t="shared" si="120"/>
        <v>0</v>
      </c>
      <c r="D1269" s="5">
        <f t="shared" si="119"/>
        <v>0</v>
      </c>
      <c r="E1269" s="4">
        <f t="shared" si="118"/>
        <v>0</v>
      </c>
      <c r="F1269" s="5">
        <f>IF(C1269=0,0,IF(I1268+G1269&lt;=Summary!$C$20,'Loan Sch - With Offset'!I1268+G1269,Summary!$C$20))</f>
        <v>0</v>
      </c>
      <c r="G1269" s="4">
        <f>IF(E1269&lt;=0,0,E1269*Summary!$B$7/Summary!$B$10)</f>
        <v>0</v>
      </c>
      <c r="H1269" s="5">
        <f t="shared" si="121"/>
        <v>0</v>
      </c>
      <c r="I1269" s="5">
        <f t="shared" si="122"/>
        <v>0</v>
      </c>
    </row>
    <row r="1270" spans="1:9" x14ac:dyDescent="0.25">
      <c r="A1270">
        <v>1266</v>
      </c>
      <c r="B1270">
        <f t="shared" si="117"/>
        <v>0</v>
      </c>
      <c r="C1270" s="5">
        <f t="shared" si="120"/>
        <v>0</v>
      </c>
      <c r="D1270" s="5">
        <f t="shared" si="119"/>
        <v>0</v>
      </c>
      <c r="E1270" s="4">
        <f t="shared" si="118"/>
        <v>0</v>
      </c>
      <c r="F1270" s="5">
        <f>IF(C1270=0,0,IF(I1269+G1270&lt;=Summary!$C$20,'Loan Sch - With Offset'!I1269+G1270,Summary!$C$20))</f>
        <v>0</v>
      </c>
      <c r="G1270" s="4">
        <f>IF(E1270&lt;=0,0,E1270*Summary!$B$7/Summary!$B$10)</f>
        <v>0</v>
      </c>
      <c r="H1270" s="5">
        <f t="shared" si="121"/>
        <v>0</v>
      </c>
      <c r="I1270" s="5">
        <f t="shared" si="122"/>
        <v>0</v>
      </c>
    </row>
    <row r="1271" spans="1:9" x14ac:dyDescent="0.25">
      <c r="A1271">
        <v>1267</v>
      </c>
      <c r="B1271">
        <f t="shared" si="117"/>
        <v>0</v>
      </c>
      <c r="C1271" s="5">
        <f t="shared" si="120"/>
        <v>0</v>
      </c>
      <c r="D1271" s="5">
        <f t="shared" si="119"/>
        <v>0</v>
      </c>
      <c r="E1271" s="4">
        <f t="shared" si="118"/>
        <v>0</v>
      </c>
      <c r="F1271" s="5">
        <f>IF(C1271=0,0,IF(I1270+G1271&lt;=Summary!$C$20,'Loan Sch - With Offset'!I1270+G1271,Summary!$C$20))</f>
        <v>0</v>
      </c>
      <c r="G1271" s="4">
        <f>IF(E1271&lt;=0,0,E1271*Summary!$B$7/Summary!$B$10)</f>
        <v>0</v>
      </c>
      <c r="H1271" s="5">
        <f t="shared" si="121"/>
        <v>0</v>
      </c>
      <c r="I1271" s="5">
        <f t="shared" si="122"/>
        <v>0</v>
      </c>
    </row>
    <row r="1272" spans="1:9" x14ac:dyDescent="0.25">
      <c r="A1272">
        <v>1268</v>
      </c>
      <c r="B1272">
        <f t="shared" si="117"/>
        <v>0</v>
      </c>
      <c r="C1272" s="5">
        <f t="shared" si="120"/>
        <v>0</v>
      </c>
      <c r="D1272" s="5">
        <f t="shared" si="119"/>
        <v>0</v>
      </c>
      <c r="E1272" s="4">
        <f t="shared" si="118"/>
        <v>0</v>
      </c>
      <c r="F1272" s="5">
        <f>IF(C1272=0,0,IF(I1271+G1272&lt;=Summary!$C$20,'Loan Sch - With Offset'!I1271+G1272,Summary!$C$20))</f>
        <v>0</v>
      </c>
      <c r="G1272" s="4">
        <f>IF(E1272&lt;=0,0,E1272*Summary!$B$7/Summary!$B$10)</f>
        <v>0</v>
      </c>
      <c r="H1272" s="5">
        <f t="shared" si="121"/>
        <v>0</v>
      </c>
      <c r="I1272" s="5">
        <f t="shared" si="122"/>
        <v>0</v>
      </c>
    </row>
    <row r="1273" spans="1:9" x14ac:dyDescent="0.25">
      <c r="A1273">
        <v>1269</v>
      </c>
      <c r="B1273">
        <f t="shared" si="117"/>
        <v>0</v>
      </c>
      <c r="C1273" s="5">
        <f t="shared" si="120"/>
        <v>0</v>
      </c>
      <c r="D1273" s="5">
        <f t="shared" si="119"/>
        <v>0</v>
      </c>
      <c r="E1273" s="4">
        <f t="shared" si="118"/>
        <v>0</v>
      </c>
      <c r="F1273" s="5">
        <f>IF(C1273=0,0,IF(I1272+G1273&lt;=Summary!$C$20,'Loan Sch - With Offset'!I1272+G1273,Summary!$C$20))</f>
        <v>0</v>
      </c>
      <c r="G1273" s="4">
        <f>IF(E1273&lt;=0,0,E1273*Summary!$B$7/Summary!$B$10)</f>
        <v>0</v>
      </c>
      <c r="H1273" s="5">
        <f t="shared" si="121"/>
        <v>0</v>
      </c>
      <c r="I1273" s="5">
        <f t="shared" si="122"/>
        <v>0</v>
      </c>
    </row>
    <row r="1274" spans="1:9" x14ac:dyDescent="0.25">
      <c r="A1274">
        <v>1270</v>
      </c>
      <c r="B1274">
        <f t="shared" si="117"/>
        <v>0</v>
      </c>
      <c r="C1274" s="5">
        <f t="shared" si="120"/>
        <v>0</v>
      </c>
      <c r="D1274" s="5">
        <f t="shared" si="119"/>
        <v>0</v>
      </c>
      <c r="E1274" s="4">
        <f t="shared" si="118"/>
        <v>0</v>
      </c>
      <c r="F1274" s="5">
        <f>IF(C1274=0,0,IF(I1273+G1274&lt;=Summary!$C$20,'Loan Sch - With Offset'!I1273+G1274,Summary!$C$20))</f>
        <v>0</v>
      </c>
      <c r="G1274" s="4">
        <f>IF(E1274&lt;=0,0,E1274*Summary!$B$7/Summary!$B$10)</f>
        <v>0</v>
      </c>
      <c r="H1274" s="5">
        <f t="shared" si="121"/>
        <v>0</v>
      </c>
      <c r="I1274" s="5">
        <f t="shared" si="122"/>
        <v>0</v>
      </c>
    </row>
    <row r="1275" spans="1:9" x14ac:dyDescent="0.25">
      <c r="A1275">
        <v>1271</v>
      </c>
      <c r="B1275">
        <f t="shared" si="117"/>
        <v>0</v>
      </c>
      <c r="C1275" s="5">
        <f t="shared" si="120"/>
        <v>0</v>
      </c>
      <c r="D1275" s="5">
        <f t="shared" si="119"/>
        <v>0</v>
      </c>
      <c r="E1275" s="4">
        <f t="shared" si="118"/>
        <v>0</v>
      </c>
      <c r="F1275" s="5">
        <f>IF(C1275=0,0,IF(I1274+G1275&lt;=Summary!$C$20,'Loan Sch - With Offset'!I1274+G1275,Summary!$C$20))</f>
        <v>0</v>
      </c>
      <c r="G1275" s="4">
        <f>IF(E1275&lt;=0,0,E1275*Summary!$B$7/Summary!$B$10)</f>
        <v>0</v>
      </c>
      <c r="H1275" s="5">
        <f t="shared" si="121"/>
        <v>0</v>
      </c>
      <c r="I1275" s="5">
        <f t="shared" si="122"/>
        <v>0</v>
      </c>
    </row>
    <row r="1276" spans="1:9" x14ac:dyDescent="0.25">
      <c r="A1276">
        <v>1272</v>
      </c>
      <c r="B1276">
        <f t="shared" si="117"/>
        <v>0</v>
      </c>
      <c r="C1276" s="5">
        <f t="shared" si="120"/>
        <v>0</v>
      </c>
      <c r="D1276" s="5">
        <f t="shared" si="119"/>
        <v>0</v>
      </c>
      <c r="E1276" s="4">
        <f t="shared" si="118"/>
        <v>0</v>
      </c>
      <c r="F1276" s="5">
        <f>IF(C1276=0,0,IF(I1275+G1276&lt;=Summary!$C$20,'Loan Sch - With Offset'!I1275+G1276,Summary!$C$20))</f>
        <v>0</v>
      </c>
      <c r="G1276" s="4">
        <f>IF(E1276&lt;=0,0,E1276*Summary!$B$7/Summary!$B$10)</f>
        <v>0</v>
      </c>
      <c r="H1276" s="5">
        <f t="shared" si="121"/>
        <v>0</v>
      </c>
      <c r="I1276" s="5">
        <f t="shared" si="122"/>
        <v>0</v>
      </c>
    </row>
    <row r="1277" spans="1:9" x14ac:dyDescent="0.25">
      <c r="A1277">
        <v>1273</v>
      </c>
      <c r="B1277">
        <f t="shared" si="117"/>
        <v>0</v>
      </c>
      <c r="C1277" s="5">
        <f t="shared" si="120"/>
        <v>0</v>
      </c>
      <c r="D1277" s="5">
        <f t="shared" si="119"/>
        <v>0</v>
      </c>
      <c r="E1277" s="4">
        <f t="shared" si="118"/>
        <v>0</v>
      </c>
      <c r="F1277" s="5">
        <f>IF(C1277=0,0,IF(I1276+G1277&lt;=Summary!$C$20,'Loan Sch - With Offset'!I1276+G1277,Summary!$C$20))</f>
        <v>0</v>
      </c>
      <c r="G1277" s="4">
        <f>IF(E1277&lt;=0,0,E1277*Summary!$B$7/Summary!$B$10)</f>
        <v>0</v>
      </c>
      <c r="H1277" s="5">
        <f t="shared" si="121"/>
        <v>0</v>
      </c>
      <c r="I1277" s="5">
        <f t="shared" si="122"/>
        <v>0</v>
      </c>
    </row>
    <row r="1278" spans="1:9" x14ac:dyDescent="0.25">
      <c r="A1278">
        <v>1274</v>
      </c>
      <c r="B1278">
        <f t="shared" si="117"/>
        <v>0</v>
      </c>
      <c r="C1278" s="5">
        <f t="shared" si="120"/>
        <v>0</v>
      </c>
      <c r="D1278" s="5">
        <f t="shared" si="119"/>
        <v>0</v>
      </c>
      <c r="E1278" s="4">
        <f t="shared" si="118"/>
        <v>0</v>
      </c>
      <c r="F1278" s="5">
        <f>IF(C1278=0,0,IF(I1277+G1278&lt;=Summary!$C$20,'Loan Sch - With Offset'!I1277+G1278,Summary!$C$20))</f>
        <v>0</v>
      </c>
      <c r="G1278" s="4">
        <f>IF(E1278&lt;=0,0,E1278*Summary!$B$7/Summary!$B$10)</f>
        <v>0</v>
      </c>
      <c r="H1278" s="5">
        <f t="shared" si="121"/>
        <v>0</v>
      </c>
      <c r="I1278" s="5">
        <f t="shared" si="122"/>
        <v>0</v>
      </c>
    </row>
    <row r="1279" spans="1:9" x14ac:dyDescent="0.25">
      <c r="A1279">
        <v>1275</v>
      </c>
      <c r="B1279">
        <f t="shared" si="117"/>
        <v>0</v>
      </c>
      <c r="C1279" s="5">
        <f t="shared" si="120"/>
        <v>0</v>
      </c>
      <c r="D1279" s="5">
        <f t="shared" si="119"/>
        <v>0</v>
      </c>
      <c r="E1279" s="4">
        <f t="shared" si="118"/>
        <v>0</v>
      </c>
      <c r="F1279" s="5">
        <f>IF(C1279=0,0,IF(I1278+G1279&lt;=Summary!$C$20,'Loan Sch - With Offset'!I1278+G1279,Summary!$C$20))</f>
        <v>0</v>
      </c>
      <c r="G1279" s="4">
        <f>IF(E1279&lt;=0,0,E1279*Summary!$B$7/Summary!$B$10)</f>
        <v>0</v>
      </c>
      <c r="H1279" s="5">
        <f t="shared" si="121"/>
        <v>0</v>
      </c>
      <c r="I1279" s="5">
        <f t="shared" si="122"/>
        <v>0</v>
      </c>
    </row>
    <row r="1280" spans="1:9" x14ac:dyDescent="0.25">
      <c r="A1280">
        <v>1276</v>
      </c>
      <c r="B1280">
        <f t="shared" si="117"/>
        <v>0</v>
      </c>
      <c r="C1280" s="5">
        <f t="shared" si="120"/>
        <v>0</v>
      </c>
      <c r="D1280" s="5">
        <f t="shared" si="119"/>
        <v>0</v>
      </c>
      <c r="E1280" s="4">
        <f t="shared" si="118"/>
        <v>0</v>
      </c>
      <c r="F1280" s="5">
        <f>IF(C1280=0,0,IF(I1279+G1280&lt;=Summary!$C$20,'Loan Sch - With Offset'!I1279+G1280,Summary!$C$20))</f>
        <v>0</v>
      </c>
      <c r="G1280" s="4">
        <f>IF(E1280&lt;=0,0,E1280*Summary!$B$7/Summary!$B$10)</f>
        <v>0</v>
      </c>
      <c r="H1280" s="5">
        <f t="shared" si="121"/>
        <v>0</v>
      </c>
      <c r="I1280" s="5">
        <f t="shared" si="122"/>
        <v>0</v>
      </c>
    </row>
    <row r="1281" spans="1:9" x14ac:dyDescent="0.25">
      <c r="A1281">
        <v>1277</v>
      </c>
      <c r="B1281">
        <f t="shared" si="117"/>
        <v>0</v>
      </c>
      <c r="C1281" s="5">
        <f t="shared" si="120"/>
        <v>0</v>
      </c>
      <c r="D1281" s="5">
        <f t="shared" si="119"/>
        <v>0</v>
      </c>
      <c r="E1281" s="4">
        <f t="shared" si="118"/>
        <v>0</v>
      </c>
      <c r="F1281" s="5">
        <f>IF(C1281=0,0,IF(I1280+G1281&lt;=Summary!$C$20,'Loan Sch - With Offset'!I1280+G1281,Summary!$C$20))</f>
        <v>0</v>
      </c>
      <c r="G1281" s="4">
        <f>IF(E1281&lt;=0,0,E1281*Summary!$B$7/Summary!$B$10)</f>
        <v>0</v>
      </c>
      <c r="H1281" s="5">
        <f t="shared" si="121"/>
        <v>0</v>
      </c>
      <c r="I1281" s="5">
        <f t="shared" si="122"/>
        <v>0</v>
      </c>
    </row>
    <row r="1282" spans="1:9" x14ac:dyDescent="0.25">
      <c r="A1282">
        <v>1278</v>
      </c>
      <c r="B1282">
        <f t="shared" si="117"/>
        <v>0</v>
      </c>
      <c r="C1282" s="5">
        <f t="shared" si="120"/>
        <v>0</v>
      </c>
      <c r="D1282" s="5">
        <f t="shared" si="119"/>
        <v>0</v>
      </c>
      <c r="E1282" s="4">
        <f t="shared" si="118"/>
        <v>0</v>
      </c>
      <c r="F1282" s="5">
        <f>IF(C1282=0,0,IF(I1281+G1282&lt;=Summary!$C$20,'Loan Sch - With Offset'!I1281+G1282,Summary!$C$20))</f>
        <v>0</v>
      </c>
      <c r="G1282" s="4">
        <f>IF(E1282&lt;=0,0,E1282*Summary!$B$7/Summary!$B$10)</f>
        <v>0</v>
      </c>
      <c r="H1282" s="5">
        <f t="shared" si="121"/>
        <v>0</v>
      </c>
      <c r="I1282" s="5">
        <f t="shared" si="122"/>
        <v>0</v>
      </c>
    </row>
    <row r="1283" spans="1:9" x14ac:dyDescent="0.25">
      <c r="A1283">
        <v>1279</v>
      </c>
      <c r="B1283">
        <f t="shared" si="117"/>
        <v>0</v>
      </c>
      <c r="C1283" s="5">
        <f t="shared" si="120"/>
        <v>0</v>
      </c>
      <c r="D1283" s="5">
        <f t="shared" si="119"/>
        <v>0</v>
      </c>
      <c r="E1283" s="4">
        <f t="shared" si="118"/>
        <v>0</v>
      </c>
      <c r="F1283" s="5">
        <f>IF(C1283=0,0,IF(I1282+G1283&lt;=Summary!$C$20,'Loan Sch - With Offset'!I1282+G1283,Summary!$C$20))</f>
        <v>0</v>
      </c>
      <c r="G1283" s="4">
        <f>IF(E1283&lt;=0,0,E1283*Summary!$B$7/Summary!$B$10)</f>
        <v>0</v>
      </c>
      <c r="H1283" s="5">
        <f t="shared" si="121"/>
        <v>0</v>
      </c>
      <c r="I1283" s="5">
        <f t="shared" si="122"/>
        <v>0</v>
      </c>
    </row>
    <row r="1284" spans="1:9" x14ac:dyDescent="0.25">
      <c r="A1284">
        <v>1280</v>
      </c>
      <c r="B1284">
        <f t="shared" si="117"/>
        <v>0</v>
      </c>
      <c r="C1284" s="5">
        <f t="shared" si="120"/>
        <v>0</v>
      </c>
      <c r="D1284" s="5">
        <f t="shared" si="119"/>
        <v>0</v>
      </c>
      <c r="E1284" s="4">
        <f t="shared" si="118"/>
        <v>0</v>
      </c>
      <c r="F1284" s="5">
        <f>IF(C1284=0,0,IF(I1283+G1284&lt;=Summary!$C$20,'Loan Sch - With Offset'!I1283+G1284,Summary!$C$20))</f>
        <v>0</v>
      </c>
      <c r="G1284" s="4">
        <f>IF(E1284&lt;=0,0,E1284*Summary!$B$7/Summary!$B$10)</f>
        <v>0</v>
      </c>
      <c r="H1284" s="5">
        <f t="shared" si="121"/>
        <v>0</v>
      </c>
      <c r="I1284" s="5">
        <f t="shared" si="122"/>
        <v>0</v>
      </c>
    </row>
    <row r="1285" spans="1:9" x14ac:dyDescent="0.25">
      <c r="A1285">
        <v>1281</v>
      </c>
      <c r="B1285">
        <f t="shared" si="117"/>
        <v>0</v>
      </c>
      <c r="C1285" s="5">
        <f t="shared" si="120"/>
        <v>0</v>
      </c>
      <c r="D1285" s="5">
        <f t="shared" si="119"/>
        <v>0</v>
      </c>
      <c r="E1285" s="4">
        <f t="shared" si="118"/>
        <v>0</v>
      </c>
      <c r="F1285" s="5">
        <f>IF(C1285=0,0,IF(I1284+G1285&lt;=Summary!$C$20,'Loan Sch - With Offset'!I1284+G1285,Summary!$C$20))</f>
        <v>0</v>
      </c>
      <c r="G1285" s="4">
        <f>IF(E1285&lt;=0,0,E1285*Summary!$B$7/Summary!$B$10)</f>
        <v>0</v>
      </c>
      <c r="H1285" s="5">
        <f t="shared" si="121"/>
        <v>0</v>
      </c>
      <c r="I1285" s="5">
        <f t="shared" si="122"/>
        <v>0</v>
      </c>
    </row>
    <row r="1286" spans="1:9" x14ac:dyDescent="0.25">
      <c r="A1286">
        <v>1282</v>
      </c>
      <c r="B1286">
        <f t="shared" ref="B1286:B1349" si="123">IF(C1286=0,0,A1286)</f>
        <v>0</v>
      </c>
      <c r="C1286" s="5">
        <f t="shared" si="120"/>
        <v>0</v>
      </c>
      <c r="D1286" s="5">
        <f t="shared" si="119"/>
        <v>0</v>
      </c>
      <c r="E1286" s="4">
        <f t="shared" ref="E1286:E1349" si="124">C1286-D1286</f>
        <v>0</v>
      </c>
      <c r="F1286" s="5">
        <f>IF(C1286=0,0,IF(I1285+G1286&lt;=Summary!$C$20,'Loan Sch - With Offset'!I1285+G1286,Summary!$C$20))</f>
        <v>0</v>
      </c>
      <c r="G1286" s="4">
        <f>IF(E1286&lt;=0,0,E1286*Summary!$B$7/Summary!$B$10)</f>
        <v>0</v>
      </c>
      <c r="H1286" s="5">
        <f t="shared" si="121"/>
        <v>0</v>
      </c>
      <c r="I1286" s="5">
        <f t="shared" si="122"/>
        <v>0</v>
      </c>
    </row>
    <row r="1287" spans="1:9" x14ac:dyDescent="0.25">
      <c r="A1287">
        <v>1283</v>
      </c>
      <c r="B1287">
        <f t="shared" si="123"/>
        <v>0</v>
      </c>
      <c r="C1287" s="5">
        <f t="shared" si="120"/>
        <v>0</v>
      </c>
      <c r="D1287" s="5">
        <f t="shared" ref="D1287:D1350" si="125">IF(C1287=0,0,D1286)</f>
        <v>0</v>
      </c>
      <c r="E1287" s="4">
        <f t="shared" si="124"/>
        <v>0</v>
      </c>
      <c r="F1287" s="5">
        <f>IF(C1287=0,0,IF(I1286+G1287&lt;=Summary!$C$20,'Loan Sch - With Offset'!I1286+G1287,Summary!$C$20))</f>
        <v>0</v>
      </c>
      <c r="G1287" s="4">
        <f>IF(E1287&lt;=0,0,E1287*Summary!$B$7/Summary!$B$10)</f>
        <v>0</v>
      </c>
      <c r="H1287" s="5">
        <f t="shared" si="121"/>
        <v>0</v>
      </c>
      <c r="I1287" s="5">
        <f t="shared" si="122"/>
        <v>0</v>
      </c>
    </row>
    <row r="1288" spans="1:9" x14ac:dyDescent="0.25">
      <c r="A1288">
        <v>1284</v>
      </c>
      <c r="B1288">
        <f t="shared" si="123"/>
        <v>0</v>
      </c>
      <c r="C1288" s="5">
        <f t="shared" ref="C1288:C1351" si="126">I1287</f>
        <v>0</v>
      </c>
      <c r="D1288" s="5">
        <f t="shared" si="125"/>
        <v>0</v>
      </c>
      <c r="E1288" s="4">
        <f t="shared" si="124"/>
        <v>0</v>
      </c>
      <c r="F1288" s="5">
        <f>IF(C1288=0,0,IF(I1287+G1288&lt;=Summary!$C$20,'Loan Sch - With Offset'!I1287+G1288,Summary!$C$20))</f>
        <v>0</v>
      </c>
      <c r="G1288" s="4">
        <f>IF(E1288&lt;=0,0,E1288*Summary!$B$7/Summary!$B$10)</f>
        <v>0</v>
      </c>
      <c r="H1288" s="5">
        <f t="shared" ref="H1288:H1351" si="127">F1288-G1288</f>
        <v>0</v>
      </c>
      <c r="I1288" s="5">
        <f t="shared" ref="I1288:I1351" si="128">IF(ROUND(C1288-H1288,0)=0,0,C1288-H1288)</f>
        <v>0</v>
      </c>
    </row>
    <row r="1289" spans="1:9" x14ac:dyDescent="0.25">
      <c r="A1289">
        <v>1285</v>
      </c>
      <c r="B1289">
        <f t="shared" si="123"/>
        <v>0</v>
      </c>
      <c r="C1289" s="5">
        <f t="shared" si="126"/>
        <v>0</v>
      </c>
      <c r="D1289" s="5">
        <f t="shared" si="125"/>
        <v>0</v>
      </c>
      <c r="E1289" s="4">
        <f t="shared" si="124"/>
        <v>0</v>
      </c>
      <c r="F1289" s="5">
        <f>IF(C1289=0,0,IF(I1288+G1289&lt;=Summary!$C$20,'Loan Sch - With Offset'!I1288+G1289,Summary!$C$20))</f>
        <v>0</v>
      </c>
      <c r="G1289" s="4">
        <f>IF(E1289&lt;=0,0,E1289*Summary!$B$7/Summary!$B$10)</f>
        <v>0</v>
      </c>
      <c r="H1289" s="5">
        <f t="shared" si="127"/>
        <v>0</v>
      </c>
      <c r="I1289" s="5">
        <f t="shared" si="128"/>
        <v>0</v>
      </c>
    </row>
    <row r="1290" spans="1:9" x14ac:dyDescent="0.25">
      <c r="A1290">
        <v>1286</v>
      </c>
      <c r="B1290">
        <f t="shared" si="123"/>
        <v>0</v>
      </c>
      <c r="C1290" s="5">
        <f t="shared" si="126"/>
        <v>0</v>
      </c>
      <c r="D1290" s="5">
        <f t="shared" si="125"/>
        <v>0</v>
      </c>
      <c r="E1290" s="4">
        <f t="shared" si="124"/>
        <v>0</v>
      </c>
      <c r="F1290" s="5">
        <f>IF(C1290=0,0,IF(I1289+G1290&lt;=Summary!$C$20,'Loan Sch - With Offset'!I1289+G1290,Summary!$C$20))</f>
        <v>0</v>
      </c>
      <c r="G1290" s="4">
        <f>IF(E1290&lt;=0,0,E1290*Summary!$B$7/Summary!$B$10)</f>
        <v>0</v>
      </c>
      <c r="H1290" s="5">
        <f t="shared" si="127"/>
        <v>0</v>
      </c>
      <c r="I1290" s="5">
        <f t="shared" si="128"/>
        <v>0</v>
      </c>
    </row>
    <row r="1291" spans="1:9" x14ac:dyDescent="0.25">
      <c r="A1291">
        <v>1287</v>
      </c>
      <c r="B1291">
        <f t="shared" si="123"/>
        <v>0</v>
      </c>
      <c r="C1291" s="5">
        <f t="shared" si="126"/>
        <v>0</v>
      </c>
      <c r="D1291" s="5">
        <f t="shared" si="125"/>
        <v>0</v>
      </c>
      <c r="E1291" s="4">
        <f t="shared" si="124"/>
        <v>0</v>
      </c>
      <c r="F1291" s="5">
        <f>IF(C1291=0,0,IF(I1290+G1291&lt;=Summary!$C$20,'Loan Sch - With Offset'!I1290+G1291,Summary!$C$20))</f>
        <v>0</v>
      </c>
      <c r="G1291" s="4">
        <f>IF(E1291&lt;=0,0,E1291*Summary!$B$7/Summary!$B$10)</f>
        <v>0</v>
      </c>
      <c r="H1291" s="5">
        <f t="shared" si="127"/>
        <v>0</v>
      </c>
      <c r="I1291" s="5">
        <f t="shared" si="128"/>
        <v>0</v>
      </c>
    </row>
    <row r="1292" spans="1:9" x14ac:dyDescent="0.25">
      <c r="A1292">
        <v>1288</v>
      </c>
      <c r="B1292">
        <f t="shared" si="123"/>
        <v>0</v>
      </c>
      <c r="C1292" s="5">
        <f t="shared" si="126"/>
        <v>0</v>
      </c>
      <c r="D1292" s="5">
        <f t="shared" si="125"/>
        <v>0</v>
      </c>
      <c r="E1292" s="4">
        <f t="shared" si="124"/>
        <v>0</v>
      </c>
      <c r="F1292" s="5">
        <f>IF(C1292=0,0,IF(I1291+G1292&lt;=Summary!$C$20,'Loan Sch - With Offset'!I1291+G1292,Summary!$C$20))</f>
        <v>0</v>
      </c>
      <c r="G1292" s="4">
        <f>IF(E1292&lt;=0,0,E1292*Summary!$B$7/Summary!$B$10)</f>
        <v>0</v>
      </c>
      <c r="H1292" s="5">
        <f t="shared" si="127"/>
        <v>0</v>
      </c>
      <c r="I1292" s="5">
        <f t="shared" si="128"/>
        <v>0</v>
      </c>
    </row>
    <row r="1293" spans="1:9" x14ac:dyDescent="0.25">
      <c r="A1293">
        <v>1289</v>
      </c>
      <c r="B1293">
        <f t="shared" si="123"/>
        <v>0</v>
      </c>
      <c r="C1293" s="5">
        <f t="shared" si="126"/>
        <v>0</v>
      </c>
      <c r="D1293" s="5">
        <f t="shared" si="125"/>
        <v>0</v>
      </c>
      <c r="E1293" s="4">
        <f t="shared" si="124"/>
        <v>0</v>
      </c>
      <c r="F1293" s="5">
        <f>IF(C1293=0,0,IF(I1292+G1293&lt;=Summary!$C$20,'Loan Sch - With Offset'!I1292+G1293,Summary!$C$20))</f>
        <v>0</v>
      </c>
      <c r="G1293" s="4">
        <f>IF(E1293&lt;=0,0,E1293*Summary!$B$7/Summary!$B$10)</f>
        <v>0</v>
      </c>
      <c r="H1293" s="5">
        <f t="shared" si="127"/>
        <v>0</v>
      </c>
      <c r="I1293" s="5">
        <f t="shared" si="128"/>
        <v>0</v>
      </c>
    </row>
    <row r="1294" spans="1:9" x14ac:dyDescent="0.25">
      <c r="A1294">
        <v>1290</v>
      </c>
      <c r="B1294">
        <f t="shared" si="123"/>
        <v>0</v>
      </c>
      <c r="C1294" s="5">
        <f t="shared" si="126"/>
        <v>0</v>
      </c>
      <c r="D1294" s="5">
        <f t="shared" si="125"/>
        <v>0</v>
      </c>
      <c r="E1294" s="4">
        <f t="shared" si="124"/>
        <v>0</v>
      </c>
      <c r="F1294" s="5">
        <f>IF(C1294=0,0,IF(I1293+G1294&lt;=Summary!$C$20,'Loan Sch - With Offset'!I1293+G1294,Summary!$C$20))</f>
        <v>0</v>
      </c>
      <c r="G1294" s="4">
        <f>IF(E1294&lt;=0,0,E1294*Summary!$B$7/Summary!$B$10)</f>
        <v>0</v>
      </c>
      <c r="H1294" s="5">
        <f t="shared" si="127"/>
        <v>0</v>
      </c>
      <c r="I1294" s="5">
        <f t="shared" si="128"/>
        <v>0</v>
      </c>
    </row>
    <row r="1295" spans="1:9" x14ac:dyDescent="0.25">
      <c r="A1295">
        <v>1291</v>
      </c>
      <c r="B1295">
        <f t="shared" si="123"/>
        <v>0</v>
      </c>
      <c r="C1295" s="5">
        <f t="shared" si="126"/>
        <v>0</v>
      </c>
      <c r="D1295" s="5">
        <f t="shared" si="125"/>
        <v>0</v>
      </c>
      <c r="E1295" s="4">
        <f t="shared" si="124"/>
        <v>0</v>
      </c>
      <c r="F1295" s="5">
        <f>IF(C1295=0,0,IF(I1294+G1295&lt;=Summary!$C$20,'Loan Sch - With Offset'!I1294+G1295,Summary!$C$20))</f>
        <v>0</v>
      </c>
      <c r="G1295" s="4">
        <f>IF(E1295&lt;=0,0,E1295*Summary!$B$7/Summary!$B$10)</f>
        <v>0</v>
      </c>
      <c r="H1295" s="5">
        <f t="shared" si="127"/>
        <v>0</v>
      </c>
      <c r="I1295" s="5">
        <f t="shared" si="128"/>
        <v>0</v>
      </c>
    </row>
    <row r="1296" spans="1:9" x14ac:dyDescent="0.25">
      <c r="A1296">
        <v>1292</v>
      </c>
      <c r="B1296">
        <f t="shared" si="123"/>
        <v>0</v>
      </c>
      <c r="C1296" s="5">
        <f t="shared" si="126"/>
        <v>0</v>
      </c>
      <c r="D1296" s="5">
        <f t="shared" si="125"/>
        <v>0</v>
      </c>
      <c r="E1296" s="4">
        <f t="shared" si="124"/>
        <v>0</v>
      </c>
      <c r="F1296" s="5">
        <f>IF(C1296=0,0,IF(I1295+G1296&lt;=Summary!$C$20,'Loan Sch - With Offset'!I1295+G1296,Summary!$C$20))</f>
        <v>0</v>
      </c>
      <c r="G1296" s="4">
        <f>IF(E1296&lt;=0,0,E1296*Summary!$B$7/Summary!$B$10)</f>
        <v>0</v>
      </c>
      <c r="H1296" s="5">
        <f t="shared" si="127"/>
        <v>0</v>
      </c>
      <c r="I1296" s="5">
        <f t="shared" si="128"/>
        <v>0</v>
      </c>
    </row>
    <row r="1297" spans="1:9" x14ac:dyDescent="0.25">
      <c r="A1297">
        <v>1293</v>
      </c>
      <c r="B1297">
        <f t="shared" si="123"/>
        <v>0</v>
      </c>
      <c r="C1297" s="5">
        <f t="shared" si="126"/>
        <v>0</v>
      </c>
      <c r="D1297" s="5">
        <f t="shared" si="125"/>
        <v>0</v>
      </c>
      <c r="E1297" s="4">
        <f t="shared" si="124"/>
        <v>0</v>
      </c>
      <c r="F1297" s="5">
        <f>IF(C1297=0,0,IF(I1296+G1297&lt;=Summary!$C$20,'Loan Sch - With Offset'!I1296+G1297,Summary!$C$20))</f>
        <v>0</v>
      </c>
      <c r="G1297" s="4">
        <f>IF(E1297&lt;=0,0,E1297*Summary!$B$7/Summary!$B$10)</f>
        <v>0</v>
      </c>
      <c r="H1297" s="5">
        <f t="shared" si="127"/>
        <v>0</v>
      </c>
      <c r="I1297" s="5">
        <f t="shared" si="128"/>
        <v>0</v>
      </c>
    </row>
    <row r="1298" spans="1:9" x14ac:dyDescent="0.25">
      <c r="A1298">
        <v>1294</v>
      </c>
      <c r="B1298">
        <f t="shared" si="123"/>
        <v>0</v>
      </c>
      <c r="C1298" s="5">
        <f t="shared" si="126"/>
        <v>0</v>
      </c>
      <c r="D1298" s="5">
        <f t="shared" si="125"/>
        <v>0</v>
      </c>
      <c r="E1298" s="4">
        <f t="shared" si="124"/>
        <v>0</v>
      </c>
      <c r="F1298" s="5">
        <f>IF(C1298=0,0,IF(I1297+G1298&lt;=Summary!$C$20,'Loan Sch - With Offset'!I1297+G1298,Summary!$C$20))</f>
        <v>0</v>
      </c>
      <c r="G1298" s="4">
        <f>IF(E1298&lt;=0,0,E1298*Summary!$B$7/Summary!$B$10)</f>
        <v>0</v>
      </c>
      <c r="H1298" s="5">
        <f t="shared" si="127"/>
        <v>0</v>
      </c>
      <c r="I1298" s="5">
        <f t="shared" si="128"/>
        <v>0</v>
      </c>
    </row>
    <row r="1299" spans="1:9" x14ac:dyDescent="0.25">
      <c r="A1299">
        <v>1295</v>
      </c>
      <c r="B1299">
        <f t="shared" si="123"/>
        <v>0</v>
      </c>
      <c r="C1299" s="5">
        <f t="shared" si="126"/>
        <v>0</v>
      </c>
      <c r="D1299" s="5">
        <f t="shared" si="125"/>
        <v>0</v>
      </c>
      <c r="E1299" s="4">
        <f t="shared" si="124"/>
        <v>0</v>
      </c>
      <c r="F1299" s="5">
        <f>IF(C1299=0,0,IF(I1298+G1299&lt;=Summary!$C$20,'Loan Sch - With Offset'!I1298+G1299,Summary!$C$20))</f>
        <v>0</v>
      </c>
      <c r="G1299" s="4">
        <f>IF(E1299&lt;=0,0,E1299*Summary!$B$7/Summary!$B$10)</f>
        <v>0</v>
      </c>
      <c r="H1299" s="5">
        <f t="shared" si="127"/>
        <v>0</v>
      </c>
      <c r="I1299" s="5">
        <f t="shared" si="128"/>
        <v>0</v>
      </c>
    </row>
    <row r="1300" spans="1:9" x14ac:dyDescent="0.25">
      <c r="A1300">
        <v>1296</v>
      </c>
      <c r="B1300">
        <f t="shared" si="123"/>
        <v>0</v>
      </c>
      <c r="C1300" s="5">
        <f t="shared" si="126"/>
        <v>0</v>
      </c>
      <c r="D1300" s="5">
        <f t="shared" si="125"/>
        <v>0</v>
      </c>
      <c r="E1300" s="4">
        <f t="shared" si="124"/>
        <v>0</v>
      </c>
      <c r="F1300" s="5">
        <f>IF(C1300=0,0,IF(I1299+G1300&lt;=Summary!$C$20,'Loan Sch - With Offset'!I1299+G1300,Summary!$C$20))</f>
        <v>0</v>
      </c>
      <c r="G1300" s="4">
        <f>IF(E1300&lt;=0,0,E1300*Summary!$B$7/Summary!$B$10)</f>
        <v>0</v>
      </c>
      <c r="H1300" s="5">
        <f t="shared" si="127"/>
        <v>0</v>
      </c>
      <c r="I1300" s="5">
        <f t="shared" si="128"/>
        <v>0</v>
      </c>
    </row>
    <row r="1301" spans="1:9" x14ac:dyDescent="0.25">
      <c r="A1301">
        <v>1297</v>
      </c>
      <c r="B1301">
        <f t="shared" si="123"/>
        <v>0</v>
      </c>
      <c r="C1301" s="5">
        <f t="shared" si="126"/>
        <v>0</v>
      </c>
      <c r="D1301" s="5">
        <f t="shared" si="125"/>
        <v>0</v>
      </c>
      <c r="E1301" s="4">
        <f t="shared" si="124"/>
        <v>0</v>
      </c>
      <c r="F1301" s="5">
        <f>IF(C1301=0,0,IF(I1300+G1301&lt;=Summary!$C$20,'Loan Sch - With Offset'!I1300+G1301,Summary!$C$20))</f>
        <v>0</v>
      </c>
      <c r="G1301" s="4">
        <f>IF(E1301&lt;=0,0,E1301*Summary!$B$7/Summary!$B$10)</f>
        <v>0</v>
      </c>
      <c r="H1301" s="5">
        <f t="shared" si="127"/>
        <v>0</v>
      </c>
      <c r="I1301" s="5">
        <f t="shared" si="128"/>
        <v>0</v>
      </c>
    </row>
    <row r="1302" spans="1:9" x14ac:dyDescent="0.25">
      <c r="A1302">
        <v>1298</v>
      </c>
      <c r="B1302">
        <f t="shared" si="123"/>
        <v>0</v>
      </c>
      <c r="C1302" s="5">
        <f t="shared" si="126"/>
        <v>0</v>
      </c>
      <c r="D1302" s="5">
        <f t="shared" si="125"/>
        <v>0</v>
      </c>
      <c r="E1302" s="4">
        <f t="shared" si="124"/>
        <v>0</v>
      </c>
      <c r="F1302" s="5">
        <f>IF(C1302=0,0,IF(I1301+G1302&lt;=Summary!$C$20,'Loan Sch - With Offset'!I1301+G1302,Summary!$C$20))</f>
        <v>0</v>
      </c>
      <c r="G1302" s="4">
        <f>IF(E1302&lt;=0,0,E1302*Summary!$B$7/Summary!$B$10)</f>
        <v>0</v>
      </c>
      <c r="H1302" s="5">
        <f t="shared" si="127"/>
        <v>0</v>
      </c>
      <c r="I1302" s="5">
        <f t="shared" si="128"/>
        <v>0</v>
      </c>
    </row>
    <row r="1303" spans="1:9" x14ac:dyDescent="0.25">
      <c r="A1303">
        <v>1299</v>
      </c>
      <c r="B1303">
        <f t="shared" si="123"/>
        <v>0</v>
      </c>
      <c r="C1303" s="5">
        <f t="shared" si="126"/>
        <v>0</v>
      </c>
      <c r="D1303" s="5">
        <f t="shared" si="125"/>
        <v>0</v>
      </c>
      <c r="E1303" s="4">
        <f t="shared" si="124"/>
        <v>0</v>
      </c>
      <c r="F1303" s="5">
        <f>IF(C1303=0,0,IF(I1302+G1303&lt;=Summary!$C$20,'Loan Sch - With Offset'!I1302+G1303,Summary!$C$20))</f>
        <v>0</v>
      </c>
      <c r="G1303" s="4">
        <f>IF(E1303&lt;=0,0,E1303*Summary!$B$7/Summary!$B$10)</f>
        <v>0</v>
      </c>
      <c r="H1303" s="5">
        <f t="shared" si="127"/>
        <v>0</v>
      </c>
      <c r="I1303" s="5">
        <f t="shared" si="128"/>
        <v>0</v>
      </c>
    </row>
    <row r="1304" spans="1:9" x14ac:dyDescent="0.25">
      <c r="A1304">
        <v>1300</v>
      </c>
      <c r="B1304">
        <f t="shared" si="123"/>
        <v>0</v>
      </c>
      <c r="C1304" s="5">
        <f t="shared" si="126"/>
        <v>0</v>
      </c>
      <c r="D1304" s="5">
        <f t="shared" si="125"/>
        <v>0</v>
      </c>
      <c r="E1304" s="4">
        <f t="shared" si="124"/>
        <v>0</v>
      </c>
      <c r="F1304" s="5">
        <f>IF(C1304=0,0,IF(I1303+G1304&lt;=Summary!$C$20,'Loan Sch - With Offset'!I1303+G1304,Summary!$C$20))</f>
        <v>0</v>
      </c>
      <c r="G1304" s="4">
        <f>IF(E1304&lt;=0,0,E1304*Summary!$B$7/Summary!$B$10)</f>
        <v>0</v>
      </c>
      <c r="H1304" s="5">
        <f t="shared" si="127"/>
        <v>0</v>
      </c>
      <c r="I1304" s="5">
        <f t="shared" si="128"/>
        <v>0</v>
      </c>
    </row>
    <row r="1305" spans="1:9" x14ac:dyDescent="0.25">
      <c r="A1305">
        <v>1301</v>
      </c>
      <c r="B1305">
        <f t="shared" si="123"/>
        <v>0</v>
      </c>
      <c r="C1305" s="5">
        <f t="shared" si="126"/>
        <v>0</v>
      </c>
      <c r="D1305" s="5">
        <f t="shared" si="125"/>
        <v>0</v>
      </c>
      <c r="E1305" s="4">
        <f t="shared" si="124"/>
        <v>0</v>
      </c>
      <c r="F1305" s="5">
        <f>IF(C1305=0,0,IF(I1304+G1305&lt;=Summary!$C$20,'Loan Sch - With Offset'!I1304+G1305,Summary!$C$20))</f>
        <v>0</v>
      </c>
      <c r="G1305" s="4">
        <f>IF(E1305&lt;=0,0,E1305*Summary!$B$7/Summary!$B$10)</f>
        <v>0</v>
      </c>
      <c r="H1305" s="5">
        <f t="shared" si="127"/>
        <v>0</v>
      </c>
      <c r="I1305" s="5">
        <f t="shared" si="128"/>
        <v>0</v>
      </c>
    </row>
    <row r="1306" spans="1:9" x14ac:dyDescent="0.25">
      <c r="A1306">
        <v>1302</v>
      </c>
      <c r="B1306">
        <f t="shared" si="123"/>
        <v>0</v>
      </c>
      <c r="C1306" s="5">
        <f t="shared" si="126"/>
        <v>0</v>
      </c>
      <c r="D1306" s="5">
        <f t="shared" si="125"/>
        <v>0</v>
      </c>
      <c r="E1306" s="4">
        <f t="shared" si="124"/>
        <v>0</v>
      </c>
      <c r="F1306" s="5">
        <f>IF(C1306=0,0,IF(I1305+G1306&lt;=Summary!$C$20,'Loan Sch - With Offset'!I1305+G1306,Summary!$C$20))</f>
        <v>0</v>
      </c>
      <c r="G1306" s="4">
        <f>IF(E1306&lt;=0,0,E1306*Summary!$B$7/Summary!$B$10)</f>
        <v>0</v>
      </c>
      <c r="H1306" s="5">
        <f t="shared" si="127"/>
        <v>0</v>
      </c>
      <c r="I1306" s="5">
        <f t="shared" si="128"/>
        <v>0</v>
      </c>
    </row>
    <row r="1307" spans="1:9" x14ac:dyDescent="0.25">
      <c r="A1307">
        <v>1303</v>
      </c>
      <c r="B1307">
        <f t="shared" si="123"/>
        <v>0</v>
      </c>
      <c r="C1307" s="5">
        <f t="shared" si="126"/>
        <v>0</v>
      </c>
      <c r="D1307" s="5">
        <f t="shared" si="125"/>
        <v>0</v>
      </c>
      <c r="E1307" s="4">
        <f t="shared" si="124"/>
        <v>0</v>
      </c>
      <c r="F1307" s="5">
        <f>IF(C1307=0,0,IF(I1306+G1307&lt;=Summary!$C$20,'Loan Sch - With Offset'!I1306+G1307,Summary!$C$20))</f>
        <v>0</v>
      </c>
      <c r="G1307" s="4">
        <f>IF(E1307&lt;=0,0,E1307*Summary!$B$7/Summary!$B$10)</f>
        <v>0</v>
      </c>
      <c r="H1307" s="5">
        <f t="shared" si="127"/>
        <v>0</v>
      </c>
      <c r="I1307" s="5">
        <f t="shared" si="128"/>
        <v>0</v>
      </c>
    </row>
    <row r="1308" spans="1:9" x14ac:dyDescent="0.25">
      <c r="A1308">
        <v>1304</v>
      </c>
      <c r="B1308">
        <f t="shared" si="123"/>
        <v>0</v>
      </c>
      <c r="C1308" s="5">
        <f t="shared" si="126"/>
        <v>0</v>
      </c>
      <c r="D1308" s="5">
        <f t="shared" si="125"/>
        <v>0</v>
      </c>
      <c r="E1308" s="4">
        <f t="shared" si="124"/>
        <v>0</v>
      </c>
      <c r="F1308" s="5">
        <f>IF(C1308=0,0,IF(I1307+G1308&lt;=Summary!$C$20,'Loan Sch - With Offset'!I1307+G1308,Summary!$C$20))</f>
        <v>0</v>
      </c>
      <c r="G1308" s="4">
        <f>IF(E1308&lt;=0,0,E1308*Summary!$B$7/Summary!$B$10)</f>
        <v>0</v>
      </c>
      <c r="H1308" s="5">
        <f t="shared" si="127"/>
        <v>0</v>
      </c>
      <c r="I1308" s="5">
        <f t="shared" si="128"/>
        <v>0</v>
      </c>
    </row>
    <row r="1309" spans="1:9" x14ac:dyDescent="0.25">
      <c r="A1309">
        <v>1305</v>
      </c>
      <c r="B1309">
        <f t="shared" si="123"/>
        <v>0</v>
      </c>
      <c r="C1309" s="5">
        <f t="shared" si="126"/>
        <v>0</v>
      </c>
      <c r="D1309" s="5">
        <f t="shared" si="125"/>
        <v>0</v>
      </c>
      <c r="E1309" s="4">
        <f t="shared" si="124"/>
        <v>0</v>
      </c>
      <c r="F1309" s="5">
        <f>IF(C1309=0,0,IF(I1308+G1309&lt;=Summary!$C$20,'Loan Sch - With Offset'!I1308+G1309,Summary!$C$20))</f>
        <v>0</v>
      </c>
      <c r="G1309" s="4">
        <f>IF(E1309&lt;=0,0,E1309*Summary!$B$7/Summary!$B$10)</f>
        <v>0</v>
      </c>
      <c r="H1309" s="5">
        <f t="shared" si="127"/>
        <v>0</v>
      </c>
      <c r="I1309" s="5">
        <f t="shared" si="128"/>
        <v>0</v>
      </c>
    </row>
    <row r="1310" spans="1:9" x14ac:dyDescent="0.25">
      <c r="A1310">
        <v>1306</v>
      </c>
      <c r="B1310">
        <f t="shared" si="123"/>
        <v>0</v>
      </c>
      <c r="C1310" s="5">
        <f t="shared" si="126"/>
        <v>0</v>
      </c>
      <c r="D1310" s="5">
        <f t="shared" si="125"/>
        <v>0</v>
      </c>
      <c r="E1310" s="4">
        <f t="shared" si="124"/>
        <v>0</v>
      </c>
      <c r="F1310" s="5">
        <f>IF(C1310=0,0,IF(I1309+G1310&lt;=Summary!$C$20,'Loan Sch - With Offset'!I1309+G1310,Summary!$C$20))</f>
        <v>0</v>
      </c>
      <c r="G1310" s="4">
        <f>IF(E1310&lt;=0,0,E1310*Summary!$B$7/Summary!$B$10)</f>
        <v>0</v>
      </c>
      <c r="H1310" s="5">
        <f t="shared" si="127"/>
        <v>0</v>
      </c>
      <c r="I1310" s="5">
        <f t="shared" si="128"/>
        <v>0</v>
      </c>
    </row>
    <row r="1311" spans="1:9" x14ac:dyDescent="0.25">
      <c r="A1311">
        <v>1307</v>
      </c>
      <c r="B1311">
        <f t="shared" si="123"/>
        <v>0</v>
      </c>
      <c r="C1311" s="5">
        <f t="shared" si="126"/>
        <v>0</v>
      </c>
      <c r="D1311" s="5">
        <f t="shared" si="125"/>
        <v>0</v>
      </c>
      <c r="E1311" s="4">
        <f t="shared" si="124"/>
        <v>0</v>
      </c>
      <c r="F1311" s="5">
        <f>IF(C1311=0,0,IF(I1310+G1311&lt;=Summary!$C$20,'Loan Sch - With Offset'!I1310+G1311,Summary!$C$20))</f>
        <v>0</v>
      </c>
      <c r="G1311" s="4">
        <f>IF(E1311&lt;=0,0,E1311*Summary!$B$7/Summary!$B$10)</f>
        <v>0</v>
      </c>
      <c r="H1311" s="5">
        <f t="shared" si="127"/>
        <v>0</v>
      </c>
      <c r="I1311" s="5">
        <f t="shared" si="128"/>
        <v>0</v>
      </c>
    </row>
    <row r="1312" spans="1:9" x14ac:dyDescent="0.25">
      <c r="A1312">
        <v>1308</v>
      </c>
      <c r="B1312">
        <f t="shared" si="123"/>
        <v>0</v>
      </c>
      <c r="C1312" s="5">
        <f t="shared" si="126"/>
        <v>0</v>
      </c>
      <c r="D1312" s="5">
        <f t="shared" si="125"/>
        <v>0</v>
      </c>
      <c r="E1312" s="4">
        <f t="shared" si="124"/>
        <v>0</v>
      </c>
      <c r="F1312" s="5">
        <f>IF(C1312=0,0,IF(I1311+G1312&lt;=Summary!$C$20,'Loan Sch - With Offset'!I1311+G1312,Summary!$C$20))</f>
        <v>0</v>
      </c>
      <c r="G1312" s="4">
        <f>IF(E1312&lt;=0,0,E1312*Summary!$B$7/Summary!$B$10)</f>
        <v>0</v>
      </c>
      <c r="H1312" s="5">
        <f t="shared" si="127"/>
        <v>0</v>
      </c>
      <c r="I1312" s="5">
        <f t="shared" si="128"/>
        <v>0</v>
      </c>
    </row>
    <row r="1313" spans="1:9" x14ac:dyDescent="0.25">
      <c r="A1313">
        <v>1309</v>
      </c>
      <c r="B1313">
        <f t="shared" si="123"/>
        <v>0</v>
      </c>
      <c r="C1313" s="5">
        <f t="shared" si="126"/>
        <v>0</v>
      </c>
      <c r="D1313" s="5">
        <f t="shared" si="125"/>
        <v>0</v>
      </c>
      <c r="E1313" s="4">
        <f t="shared" si="124"/>
        <v>0</v>
      </c>
      <c r="F1313" s="5">
        <f>IF(C1313=0,0,IF(I1312+G1313&lt;=Summary!$C$20,'Loan Sch - With Offset'!I1312+G1313,Summary!$C$20))</f>
        <v>0</v>
      </c>
      <c r="G1313" s="4">
        <f>IF(E1313&lt;=0,0,E1313*Summary!$B$7/Summary!$B$10)</f>
        <v>0</v>
      </c>
      <c r="H1313" s="5">
        <f t="shared" si="127"/>
        <v>0</v>
      </c>
      <c r="I1313" s="5">
        <f t="shared" si="128"/>
        <v>0</v>
      </c>
    </row>
    <row r="1314" spans="1:9" x14ac:dyDescent="0.25">
      <c r="A1314">
        <v>1310</v>
      </c>
      <c r="B1314">
        <f t="shared" si="123"/>
        <v>0</v>
      </c>
      <c r="C1314" s="5">
        <f t="shared" si="126"/>
        <v>0</v>
      </c>
      <c r="D1314" s="5">
        <f t="shared" si="125"/>
        <v>0</v>
      </c>
      <c r="E1314" s="4">
        <f t="shared" si="124"/>
        <v>0</v>
      </c>
      <c r="F1314" s="5">
        <f>IF(C1314=0,0,IF(I1313+G1314&lt;=Summary!$C$20,'Loan Sch - With Offset'!I1313+G1314,Summary!$C$20))</f>
        <v>0</v>
      </c>
      <c r="G1314" s="4">
        <f>IF(E1314&lt;=0,0,E1314*Summary!$B$7/Summary!$B$10)</f>
        <v>0</v>
      </c>
      <c r="H1314" s="5">
        <f t="shared" si="127"/>
        <v>0</v>
      </c>
      <c r="I1314" s="5">
        <f t="shared" si="128"/>
        <v>0</v>
      </c>
    </row>
    <row r="1315" spans="1:9" x14ac:dyDescent="0.25">
      <c r="A1315">
        <v>1311</v>
      </c>
      <c r="B1315">
        <f t="shared" si="123"/>
        <v>0</v>
      </c>
      <c r="C1315" s="5">
        <f t="shared" si="126"/>
        <v>0</v>
      </c>
      <c r="D1315" s="5">
        <f t="shared" si="125"/>
        <v>0</v>
      </c>
      <c r="E1315" s="4">
        <f t="shared" si="124"/>
        <v>0</v>
      </c>
      <c r="F1315" s="5">
        <f>IF(C1315=0,0,IF(I1314+G1315&lt;=Summary!$C$20,'Loan Sch - With Offset'!I1314+G1315,Summary!$C$20))</f>
        <v>0</v>
      </c>
      <c r="G1315" s="4">
        <f>IF(E1315&lt;=0,0,E1315*Summary!$B$7/Summary!$B$10)</f>
        <v>0</v>
      </c>
      <c r="H1315" s="5">
        <f t="shared" si="127"/>
        <v>0</v>
      </c>
      <c r="I1315" s="5">
        <f t="shared" si="128"/>
        <v>0</v>
      </c>
    </row>
    <row r="1316" spans="1:9" x14ac:dyDescent="0.25">
      <c r="A1316">
        <v>1312</v>
      </c>
      <c r="B1316">
        <f t="shared" si="123"/>
        <v>0</v>
      </c>
      <c r="C1316" s="5">
        <f t="shared" si="126"/>
        <v>0</v>
      </c>
      <c r="D1316" s="5">
        <f t="shared" si="125"/>
        <v>0</v>
      </c>
      <c r="E1316" s="4">
        <f t="shared" si="124"/>
        <v>0</v>
      </c>
      <c r="F1316" s="5">
        <f>IF(C1316=0,0,IF(I1315+G1316&lt;=Summary!$C$20,'Loan Sch - With Offset'!I1315+G1316,Summary!$C$20))</f>
        <v>0</v>
      </c>
      <c r="G1316" s="4">
        <f>IF(E1316&lt;=0,0,E1316*Summary!$B$7/Summary!$B$10)</f>
        <v>0</v>
      </c>
      <c r="H1316" s="5">
        <f t="shared" si="127"/>
        <v>0</v>
      </c>
      <c r="I1316" s="5">
        <f t="shared" si="128"/>
        <v>0</v>
      </c>
    </row>
    <row r="1317" spans="1:9" x14ac:dyDescent="0.25">
      <c r="A1317">
        <v>1313</v>
      </c>
      <c r="B1317">
        <f t="shared" si="123"/>
        <v>0</v>
      </c>
      <c r="C1317" s="5">
        <f t="shared" si="126"/>
        <v>0</v>
      </c>
      <c r="D1317" s="5">
        <f t="shared" si="125"/>
        <v>0</v>
      </c>
      <c r="E1317" s="4">
        <f t="shared" si="124"/>
        <v>0</v>
      </c>
      <c r="F1317" s="5">
        <f>IF(C1317=0,0,IF(I1316+G1317&lt;=Summary!$C$20,'Loan Sch - With Offset'!I1316+G1317,Summary!$C$20))</f>
        <v>0</v>
      </c>
      <c r="G1317" s="4">
        <f>IF(E1317&lt;=0,0,E1317*Summary!$B$7/Summary!$B$10)</f>
        <v>0</v>
      </c>
      <c r="H1317" s="5">
        <f t="shared" si="127"/>
        <v>0</v>
      </c>
      <c r="I1317" s="5">
        <f t="shared" si="128"/>
        <v>0</v>
      </c>
    </row>
    <row r="1318" spans="1:9" x14ac:dyDescent="0.25">
      <c r="A1318">
        <v>1314</v>
      </c>
      <c r="B1318">
        <f t="shared" si="123"/>
        <v>0</v>
      </c>
      <c r="C1318" s="5">
        <f t="shared" si="126"/>
        <v>0</v>
      </c>
      <c r="D1318" s="5">
        <f t="shared" si="125"/>
        <v>0</v>
      </c>
      <c r="E1318" s="4">
        <f t="shared" si="124"/>
        <v>0</v>
      </c>
      <c r="F1318" s="5">
        <f>IF(C1318=0,0,IF(I1317+G1318&lt;=Summary!$C$20,'Loan Sch - With Offset'!I1317+G1318,Summary!$C$20))</f>
        <v>0</v>
      </c>
      <c r="G1318" s="4">
        <f>IF(E1318&lt;=0,0,E1318*Summary!$B$7/Summary!$B$10)</f>
        <v>0</v>
      </c>
      <c r="H1318" s="5">
        <f t="shared" si="127"/>
        <v>0</v>
      </c>
      <c r="I1318" s="5">
        <f t="shared" si="128"/>
        <v>0</v>
      </c>
    </row>
    <row r="1319" spans="1:9" x14ac:dyDescent="0.25">
      <c r="A1319">
        <v>1315</v>
      </c>
      <c r="B1319">
        <f t="shared" si="123"/>
        <v>0</v>
      </c>
      <c r="C1319" s="5">
        <f t="shared" si="126"/>
        <v>0</v>
      </c>
      <c r="D1319" s="5">
        <f t="shared" si="125"/>
        <v>0</v>
      </c>
      <c r="E1319" s="4">
        <f t="shared" si="124"/>
        <v>0</v>
      </c>
      <c r="F1319" s="5">
        <f>IF(C1319=0,0,IF(I1318+G1319&lt;=Summary!$C$20,'Loan Sch - With Offset'!I1318+G1319,Summary!$C$20))</f>
        <v>0</v>
      </c>
      <c r="G1319" s="4">
        <f>IF(E1319&lt;=0,0,E1319*Summary!$B$7/Summary!$B$10)</f>
        <v>0</v>
      </c>
      <c r="H1319" s="5">
        <f t="shared" si="127"/>
        <v>0</v>
      </c>
      <c r="I1319" s="5">
        <f t="shared" si="128"/>
        <v>0</v>
      </c>
    </row>
    <row r="1320" spans="1:9" x14ac:dyDescent="0.25">
      <c r="A1320">
        <v>1316</v>
      </c>
      <c r="B1320">
        <f t="shared" si="123"/>
        <v>0</v>
      </c>
      <c r="C1320" s="5">
        <f t="shared" si="126"/>
        <v>0</v>
      </c>
      <c r="D1320" s="5">
        <f t="shared" si="125"/>
        <v>0</v>
      </c>
      <c r="E1320" s="4">
        <f t="shared" si="124"/>
        <v>0</v>
      </c>
      <c r="F1320" s="5">
        <f>IF(C1320=0,0,IF(I1319+G1320&lt;=Summary!$C$20,'Loan Sch - With Offset'!I1319+G1320,Summary!$C$20))</f>
        <v>0</v>
      </c>
      <c r="G1320" s="4">
        <f>IF(E1320&lt;=0,0,E1320*Summary!$B$7/Summary!$B$10)</f>
        <v>0</v>
      </c>
      <c r="H1320" s="5">
        <f t="shared" si="127"/>
        <v>0</v>
      </c>
      <c r="I1320" s="5">
        <f t="shared" si="128"/>
        <v>0</v>
      </c>
    </row>
    <row r="1321" spans="1:9" x14ac:dyDescent="0.25">
      <c r="A1321">
        <v>1317</v>
      </c>
      <c r="B1321">
        <f t="shared" si="123"/>
        <v>0</v>
      </c>
      <c r="C1321" s="5">
        <f t="shared" si="126"/>
        <v>0</v>
      </c>
      <c r="D1321" s="5">
        <f t="shared" si="125"/>
        <v>0</v>
      </c>
      <c r="E1321" s="4">
        <f t="shared" si="124"/>
        <v>0</v>
      </c>
      <c r="F1321" s="5">
        <f>IF(C1321=0,0,IF(I1320+G1321&lt;=Summary!$C$20,'Loan Sch - With Offset'!I1320+G1321,Summary!$C$20))</f>
        <v>0</v>
      </c>
      <c r="G1321" s="4">
        <f>IF(E1321&lt;=0,0,E1321*Summary!$B$7/Summary!$B$10)</f>
        <v>0</v>
      </c>
      <c r="H1321" s="5">
        <f t="shared" si="127"/>
        <v>0</v>
      </c>
      <c r="I1321" s="5">
        <f t="shared" si="128"/>
        <v>0</v>
      </c>
    </row>
    <row r="1322" spans="1:9" x14ac:dyDescent="0.25">
      <c r="A1322">
        <v>1318</v>
      </c>
      <c r="B1322">
        <f t="shared" si="123"/>
        <v>0</v>
      </c>
      <c r="C1322" s="5">
        <f t="shared" si="126"/>
        <v>0</v>
      </c>
      <c r="D1322" s="5">
        <f t="shared" si="125"/>
        <v>0</v>
      </c>
      <c r="E1322" s="4">
        <f t="shared" si="124"/>
        <v>0</v>
      </c>
      <c r="F1322" s="5">
        <f>IF(C1322=0,0,IF(I1321+G1322&lt;=Summary!$C$20,'Loan Sch - With Offset'!I1321+G1322,Summary!$C$20))</f>
        <v>0</v>
      </c>
      <c r="G1322" s="4">
        <f>IF(E1322&lt;=0,0,E1322*Summary!$B$7/Summary!$B$10)</f>
        <v>0</v>
      </c>
      <c r="H1322" s="5">
        <f t="shared" si="127"/>
        <v>0</v>
      </c>
      <c r="I1322" s="5">
        <f t="shared" si="128"/>
        <v>0</v>
      </c>
    </row>
    <row r="1323" spans="1:9" x14ac:dyDescent="0.25">
      <c r="A1323">
        <v>1319</v>
      </c>
      <c r="B1323">
        <f t="shared" si="123"/>
        <v>0</v>
      </c>
      <c r="C1323" s="5">
        <f t="shared" si="126"/>
        <v>0</v>
      </c>
      <c r="D1323" s="5">
        <f t="shared" si="125"/>
        <v>0</v>
      </c>
      <c r="E1323" s="4">
        <f t="shared" si="124"/>
        <v>0</v>
      </c>
      <c r="F1323" s="5">
        <f>IF(C1323=0,0,IF(I1322+G1323&lt;=Summary!$C$20,'Loan Sch - With Offset'!I1322+G1323,Summary!$C$20))</f>
        <v>0</v>
      </c>
      <c r="G1323" s="4">
        <f>IF(E1323&lt;=0,0,E1323*Summary!$B$7/Summary!$B$10)</f>
        <v>0</v>
      </c>
      <c r="H1323" s="5">
        <f t="shared" si="127"/>
        <v>0</v>
      </c>
      <c r="I1323" s="5">
        <f t="shared" si="128"/>
        <v>0</v>
      </c>
    </row>
    <row r="1324" spans="1:9" x14ac:dyDescent="0.25">
      <c r="A1324">
        <v>1320</v>
      </c>
      <c r="B1324">
        <f t="shared" si="123"/>
        <v>0</v>
      </c>
      <c r="C1324" s="5">
        <f t="shared" si="126"/>
        <v>0</v>
      </c>
      <c r="D1324" s="5">
        <f t="shared" si="125"/>
        <v>0</v>
      </c>
      <c r="E1324" s="4">
        <f t="shared" si="124"/>
        <v>0</v>
      </c>
      <c r="F1324" s="5">
        <f>IF(C1324=0,0,IF(I1323+G1324&lt;=Summary!$C$20,'Loan Sch - With Offset'!I1323+G1324,Summary!$C$20))</f>
        <v>0</v>
      </c>
      <c r="G1324" s="4">
        <f>IF(E1324&lt;=0,0,E1324*Summary!$B$7/Summary!$B$10)</f>
        <v>0</v>
      </c>
      <c r="H1324" s="5">
        <f t="shared" si="127"/>
        <v>0</v>
      </c>
      <c r="I1324" s="5">
        <f t="shared" si="128"/>
        <v>0</v>
      </c>
    </row>
    <row r="1325" spans="1:9" x14ac:dyDescent="0.25">
      <c r="A1325">
        <v>1321</v>
      </c>
      <c r="B1325">
        <f t="shared" si="123"/>
        <v>0</v>
      </c>
      <c r="C1325" s="5">
        <f t="shared" si="126"/>
        <v>0</v>
      </c>
      <c r="D1325" s="5">
        <f t="shared" si="125"/>
        <v>0</v>
      </c>
      <c r="E1325" s="4">
        <f t="shared" si="124"/>
        <v>0</v>
      </c>
      <c r="F1325" s="5">
        <f>IF(C1325=0,0,IF(I1324+G1325&lt;=Summary!$C$20,'Loan Sch - With Offset'!I1324+G1325,Summary!$C$20))</f>
        <v>0</v>
      </c>
      <c r="G1325" s="4">
        <f>IF(E1325&lt;=0,0,E1325*Summary!$B$7/Summary!$B$10)</f>
        <v>0</v>
      </c>
      <c r="H1325" s="5">
        <f t="shared" si="127"/>
        <v>0</v>
      </c>
      <c r="I1325" s="5">
        <f t="shared" si="128"/>
        <v>0</v>
      </c>
    </row>
    <row r="1326" spans="1:9" x14ac:dyDescent="0.25">
      <c r="A1326">
        <v>1322</v>
      </c>
      <c r="B1326">
        <f t="shared" si="123"/>
        <v>0</v>
      </c>
      <c r="C1326" s="5">
        <f t="shared" si="126"/>
        <v>0</v>
      </c>
      <c r="D1326" s="5">
        <f t="shared" si="125"/>
        <v>0</v>
      </c>
      <c r="E1326" s="4">
        <f t="shared" si="124"/>
        <v>0</v>
      </c>
      <c r="F1326" s="5">
        <f>IF(C1326=0,0,IF(I1325+G1326&lt;=Summary!$C$20,'Loan Sch - With Offset'!I1325+G1326,Summary!$C$20))</f>
        <v>0</v>
      </c>
      <c r="G1326" s="4">
        <f>IF(E1326&lt;=0,0,E1326*Summary!$B$7/Summary!$B$10)</f>
        <v>0</v>
      </c>
      <c r="H1326" s="5">
        <f t="shared" si="127"/>
        <v>0</v>
      </c>
      <c r="I1326" s="5">
        <f t="shared" si="128"/>
        <v>0</v>
      </c>
    </row>
    <row r="1327" spans="1:9" x14ac:dyDescent="0.25">
      <c r="A1327">
        <v>1323</v>
      </c>
      <c r="B1327">
        <f t="shared" si="123"/>
        <v>0</v>
      </c>
      <c r="C1327" s="5">
        <f t="shared" si="126"/>
        <v>0</v>
      </c>
      <c r="D1327" s="5">
        <f t="shared" si="125"/>
        <v>0</v>
      </c>
      <c r="E1327" s="4">
        <f t="shared" si="124"/>
        <v>0</v>
      </c>
      <c r="F1327" s="5">
        <f>IF(C1327=0,0,IF(I1326+G1327&lt;=Summary!$C$20,'Loan Sch - With Offset'!I1326+G1327,Summary!$C$20))</f>
        <v>0</v>
      </c>
      <c r="G1327" s="4">
        <f>IF(E1327&lt;=0,0,E1327*Summary!$B$7/Summary!$B$10)</f>
        <v>0</v>
      </c>
      <c r="H1327" s="5">
        <f t="shared" si="127"/>
        <v>0</v>
      </c>
      <c r="I1327" s="5">
        <f t="shared" si="128"/>
        <v>0</v>
      </c>
    </row>
    <row r="1328" spans="1:9" x14ac:dyDescent="0.25">
      <c r="A1328">
        <v>1324</v>
      </c>
      <c r="B1328">
        <f t="shared" si="123"/>
        <v>0</v>
      </c>
      <c r="C1328" s="5">
        <f t="shared" si="126"/>
        <v>0</v>
      </c>
      <c r="D1328" s="5">
        <f t="shared" si="125"/>
        <v>0</v>
      </c>
      <c r="E1328" s="4">
        <f t="shared" si="124"/>
        <v>0</v>
      </c>
      <c r="F1328" s="5">
        <f>IF(C1328=0,0,IF(I1327+G1328&lt;=Summary!$C$20,'Loan Sch - With Offset'!I1327+G1328,Summary!$C$20))</f>
        <v>0</v>
      </c>
      <c r="G1328" s="4">
        <f>IF(E1328&lt;=0,0,E1328*Summary!$B$7/Summary!$B$10)</f>
        <v>0</v>
      </c>
      <c r="H1328" s="5">
        <f t="shared" si="127"/>
        <v>0</v>
      </c>
      <c r="I1328" s="5">
        <f t="shared" si="128"/>
        <v>0</v>
      </c>
    </row>
    <row r="1329" spans="1:9" x14ac:dyDescent="0.25">
      <c r="A1329">
        <v>1325</v>
      </c>
      <c r="B1329">
        <f t="shared" si="123"/>
        <v>0</v>
      </c>
      <c r="C1329" s="5">
        <f t="shared" si="126"/>
        <v>0</v>
      </c>
      <c r="D1329" s="5">
        <f t="shared" si="125"/>
        <v>0</v>
      </c>
      <c r="E1329" s="4">
        <f t="shared" si="124"/>
        <v>0</v>
      </c>
      <c r="F1329" s="5">
        <f>IF(C1329=0,0,IF(I1328+G1329&lt;=Summary!$C$20,'Loan Sch - With Offset'!I1328+G1329,Summary!$C$20))</f>
        <v>0</v>
      </c>
      <c r="G1329" s="4">
        <f>IF(E1329&lt;=0,0,E1329*Summary!$B$7/Summary!$B$10)</f>
        <v>0</v>
      </c>
      <c r="H1329" s="5">
        <f t="shared" si="127"/>
        <v>0</v>
      </c>
      <c r="I1329" s="5">
        <f t="shared" si="128"/>
        <v>0</v>
      </c>
    </row>
    <row r="1330" spans="1:9" x14ac:dyDescent="0.25">
      <c r="A1330">
        <v>1326</v>
      </c>
      <c r="B1330">
        <f t="shared" si="123"/>
        <v>0</v>
      </c>
      <c r="C1330" s="5">
        <f t="shared" si="126"/>
        <v>0</v>
      </c>
      <c r="D1330" s="5">
        <f t="shared" si="125"/>
        <v>0</v>
      </c>
      <c r="E1330" s="4">
        <f t="shared" si="124"/>
        <v>0</v>
      </c>
      <c r="F1330" s="5">
        <f>IF(C1330=0,0,IF(I1329+G1330&lt;=Summary!$C$20,'Loan Sch - With Offset'!I1329+G1330,Summary!$C$20))</f>
        <v>0</v>
      </c>
      <c r="G1330" s="4">
        <f>IF(E1330&lt;=0,0,E1330*Summary!$B$7/Summary!$B$10)</f>
        <v>0</v>
      </c>
      <c r="H1330" s="5">
        <f t="shared" si="127"/>
        <v>0</v>
      </c>
      <c r="I1330" s="5">
        <f t="shared" si="128"/>
        <v>0</v>
      </c>
    </row>
    <row r="1331" spans="1:9" x14ac:dyDescent="0.25">
      <c r="A1331">
        <v>1327</v>
      </c>
      <c r="B1331">
        <f t="shared" si="123"/>
        <v>0</v>
      </c>
      <c r="C1331" s="5">
        <f t="shared" si="126"/>
        <v>0</v>
      </c>
      <c r="D1331" s="5">
        <f t="shared" si="125"/>
        <v>0</v>
      </c>
      <c r="E1331" s="4">
        <f t="shared" si="124"/>
        <v>0</v>
      </c>
      <c r="F1331" s="5">
        <f>IF(C1331=0,0,IF(I1330+G1331&lt;=Summary!$C$20,'Loan Sch - With Offset'!I1330+G1331,Summary!$C$20))</f>
        <v>0</v>
      </c>
      <c r="G1331" s="4">
        <f>IF(E1331&lt;=0,0,E1331*Summary!$B$7/Summary!$B$10)</f>
        <v>0</v>
      </c>
      <c r="H1331" s="5">
        <f t="shared" si="127"/>
        <v>0</v>
      </c>
      <c r="I1331" s="5">
        <f t="shared" si="128"/>
        <v>0</v>
      </c>
    </row>
    <row r="1332" spans="1:9" x14ac:dyDescent="0.25">
      <c r="A1332">
        <v>1328</v>
      </c>
      <c r="B1332">
        <f t="shared" si="123"/>
        <v>0</v>
      </c>
      <c r="C1332" s="5">
        <f t="shared" si="126"/>
        <v>0</v>
      </c>
      <c r="D1332" s="5">
        <f t="shared" si="125"/>
        <v>0</v>
      </c>
      <c r="E1332" s="4">
        <f t="shared" si="124"/>
        <v>0</v>
      </c>
      <c r="F1332" s="5">
        <f>IF(C1332=0,0,IF(I1331+G1332&lt;=Summary!$C$20,'Loan Sch - With Offset'!I1331+G1332,Summary!$C$20))</f>
        <v>0</v>
      </c>
      <c r="G1332" s="4">
        <f>IF(E1332&lt;=0,0,E1332*Summary!$B$7/Summary!$B$10)</f>
        <v>0</v>
      </c>
      <c r="H1332" s="5">
        <f t="shared" si="127"/>
        <v>0</v>
      </c>
      <c r="I1332" s="5">
        <f t="shared" si="128"/>
        <v>0</v>
      </c>
    </row>
    <row r="1333" spans="1:9" x14ac:dyDescent="0.25">
      <c r="A1333">
        <v>1329</v>
      </c>
      <c r="B1333">
        <f t="shared" si="123"/>
        <v>0</v>
      </c>
      <c r="C1333" s="5">
        <f t="shared" si="126"/>
        <v>0</v>
      </c>
      <c r="D1333" s="5">
        <f t="shared" si="125"/>
        <v>0</v>
      </c>
      <c r="E1333" s="4">
        <f t="shared" si="124"/>
        <v>0</v>
      </c>
      <c r="F1333" s="5">
        <f>IF(C1333=0,0,IF(I1332+G1333&lt;=Summary!$C$20,'Loan Sch - With Offset'!I1332+G1333,Summary!$C$20))</f>
        <v>0</v>
      </c>
      <c r="G1333" s="4">
        <f>IF(E1333&lt;=0,0,E1333*Summary!$B$7/Summary!$B$10)</f>
        <v>0</v>
      </c>
      <c r="H1333" s="5">
        <f t="shared" si="127"/>
        <v>0</v>
      </c>
      <c r="I1333" s="5">
        <f t="shared" si="128"/>
        <v>0</v>
      </c>
    </row>
    <row r="1334" spans="1:9" x14ac:dyDescent="0.25">
      <c r="A1334">
        <v>1330</v>
      </c>
      <c r="B1334">
        <f t="shared" si="123"/>
        <v>0</v>
      </c>
      <c r="C1334" s="5">
        <f t="shared" si="126"/>
        <v>0</v>
      </c>
      <c r="D1334" s="5">
        <f t="shared" si="125"/>
        <v>0</v>
      </c>
      <c r="E1334" s="4">
        <f t="shared" si="124"/>
        <v>0</v>
      </c>
      <c r="F1334" s="5">
        <f>IF(C1334=0,0,IF(I1333+G1334&lt;=Summary!$C$20,'Loan Sch - With Offset'!I1333+G1334,Summary!$C$20))</f>
        <v>0</v>
      </c>
      <c r="G1334" s="4">
        <f>IF(E1334&lt;=0,0,E1334*Summary!$B$7/Summary!$B$10)</f>
        <v>0</v>
      </c>
      <c r="H1334" s="5">
        <f t="shared" si="127"/>
        <v>0</v>
      </c>
      <c r="I1334" s="5">
        <f t="shared" si="128"/>
        <v>0</v>
      </c>
    </row>
    <row r="1335" spans="1:9" x14ac:dyDescent="0.25">
      <c r="A1335">
        <v>1331</v>
      </c>
      <c r="B1335">
        <f t="shared" si="123"/>
        <v>0</v>
      </c>
      <c r="C1335" s="5">
        <f t="shared" si="126"/>
        <v>0</v>
      </c>
      <c r="D1335" s="5">
        <f t="shared" si="125"/>
        <v>0</v>
      </c>
      <c r="E1335" s="4">
        <f t="shared" si="124"/>
        <v>0</v>
      </c>
      <c r="F1335" s="5">
        <f>IF(C1335=0,0,IF(I1334+G1335&lt;=Summary!$C$20,'Loan Sch - With Offset'!I1334+G1335,Summary!$C$20))</f>
        <v>0</v>
      </c>
      <c r="G1335" s="4">
        <f>IF(E1335&lt;=0,0,E1335*Summary!$B$7/Summary!$B$10)</f>
        <v>0</v>
      </c>
      <c r="H1335" s="5">
        <f t="shared" si="127"/>
        <v>0</v>
      </c>
      <c r="I1335" s="5">
        <f t="shared" si="128"/>
        <v>0</v>
      </c>
    </row>
    <row r="1336" spans="1:9" x14ac:dyDescent="0.25">
      <c r="A1336">
        <v>1332</v>
      </c>
      <c r="B1336">
        <f t="shared" si="123"/>
        <v>0</v>
      </c>
      <c r="C1336" s="5">
        <f t="shared" si="126"/>
        <v>0</v>
      </c>
      <c r="D1336" s="5">
        <f t="shared" si="125"/>
        <v>0</v>
      </c>
      <c r="E1336" s="4">
        <f t="shared" si="124"/>
        <v>0</v>
      </c>
      <c r="F1336" s="5">
        <f>IF(C1336=0,0,IF(I1335+G1336&lt;=Summary!$C$20,'Loan Sch - With Offset'!I1335+G1336,Summary!$C$20))</f>
        <v>0</v>
      </c>
      <c r="G1336" s="4">
        <f>IF(E1336&lt;=0,0,E1336*Summary!$B$7/Summary!$B$10)</f>
        <v>0</v>
      </c>
      <c r="H1336" s="5">
        <f t="shared" si="127"/>
        <v>0</v>
      </c>
      <c r="I1336" s="5">
        <f t="shared" si="128"/>
        <v>0</v>
      </c>
    </row>
    <row r="1337" spans="1:9" x14ac:dyDescent="0.25">
      <c r="A1337">
        <v>1333</v>
      </c>
      <c r="B1337">
        <f t="shared" si="123"/>
        <v>0</v>
      </c>
      <c r="C1337" s="5">
        <f t="shared" si="126"/>
        <v>0</v>
      </c>
      <c r="D1337" s="5">
        <f t="shared" si="125"/>
        <v>0</v>
      </c>
      <c r="E1337" s="4">
        <f t="shared" si="124"/>
        <v>0</v>
      </c>
      <c r="F1337" s="5">
        <f>IF(C1337=0,0,IF(I1336+G1337&lt;=Summary!$C$20,'Loan Sch - With Offset'!I1336+G1337,Summary!$C$20))</f>
        <v>0</v>
      </c>
      <c r="G1337" s="4">
        <f>IF(E1337&lt;=0,0,E1337*Summary!$B$7/Summary!$B$10)</f>
        <v>0</v>
      </c>
      <c r="H1337" s="5">
        <f t="shared" si="127"/>
        <v>0</v>
      </c>
      <c r="I1337" s="5">
        <f t="shared" si="128"/>
        <v>0</v>
      </c>
    </row>
    <row r="1338" spans="1:9" x14ac:dyDescent="0.25">
      <c r="A1338">
        <v>1334</v>
      </c>
      <c r="B1338">
        <f t="shared" si="123"/>
        <v>0</v>
      </c>
      <c r="C1338" s="5">
        <f t="shared" si="126"/>
        <v>0</v>
      </c>
      <c r="D1338" s="5">
        <f t="shared" si="125"/>
        <v>0</v>
      </c>
      <c r="E1338" s="4">
        <f t="shared" si="124"/>
        <v>0</v>
      </c>
      <c r="F1338" s="5">
        <f>IF(C1338=0,0,IF(I1337+G1338&lt;=Summary!$C$20,'Loan Sch - With Offset'!I1337+G1338,Summary!$C$20))</f>
        <v>0</v>
      </c>
      <c r="G1338" s="4">
        <f>IF(E1338&lt;=0,0,E1338*Summary!$B$7/Summary!$B$10)</f>
        <v>0</v>
      </c>
      <c r="H1338" s="5">
        <f t="shared" si="127"/>
        <v>0</v>
      </c>
      <c r="I1338" s="5">
        <f t="shared" si="128"/>
        <v>0</v>
      </c>
    </row>
    <row r="1339" spans="1:9" x14ac:dyDescent="0.25">
      <c r="A1339">
        <v>1335</v>
      </c>
      <c r="B1339">
        <f t="shared" si="123"/>
        <v>0</v>
      </c>
      <c r="C1339" s="5">
        <f t="shared" si="126"/>
        <v>0</v>
      </c>
      <c r="D1339" s="5">
        <f t="shared" si="125"/>
        <v>0</v>
      </c>
      <c r="E1339" s="4">
        <f t="shared" si="124"/>
        <v>0</v>
      </c>
      <c r="F1339" s="5">
        <f>IF(C1339=0,0,IF(I1338+G1339&lt;=Summary!$C$20,'Loan Sch - With Offset'!I1338+G1339,Summary!$C$20))</f>
        <v>0</v>
      </c>
      <c r="G1339" s="4">
        <f>IF(E1339&lt;=0,0,E1339*Summary!$B$7/Summary!$B$10)</f>
        <v>0</v>
      </c>
      <c r="H1339" s="5">
        <f t="shared" si="127"/>
        <v>0</v>
      </c>
      <c r="I1339" s="5">
        <f t="shared" si="128"/>
        <v>0</v>
      </c>
    </row>
    <row r="1340" spans="1:9" x14ac:dyDescent="0.25">
      <c r="A1340">
        <v>1336</v>
      </c>
      <c r="B1340">
        <f t="shared" si="123"/>
        <v>0</v>
      </c>
      <c r="C1340" s="5">
        <f t="shared" si="126"/>
        <v>0</v>
      </c>
      <c r="D1340" s="5">
        <f t="shared" si="125"/>
        <v>0</v>
      </c>
      <c r="E1340" s="4">
        <f t="shared" si="124"/>
        <v>0</v>
      </c>
      <c r="F1340" s="5">
        <f>IF(C1340=0,0,IF(I1339+G1340&lt;=Summary!$C$20,'Loan Sch - With Offset'!I1339+G1340,Summary!$C$20))</f>
        <v>0</v>
      </c>
      <c r="G1340" s="4">
        <f>IF(E1340&lt;=0,0,E1340*Summary!$B$7/Summary!$B$10)</f>
        <v>0</v>
      </c>
      <c r="H1340" s="5">
        <f t="shared" si="127"/>
        <v>0</v>
      </c>
      <c r="I1340" s="5">
        <f t="shared" si="128"/>
        <v>0</v>
      </c>
    </row>
    <row r="1341" spans="1:9" x14ac:dyDescent="0.25">
      <c r="A1341">
        <v>1337</v>
      </c>
      <c r="B1341">
        <f t="shared" si="123"/>
        <v>0</v>
      </c>
      <c r="C1341" s="5">
        <f t="shared" si="126"/>
        <v>0</v>
      </c>
      <c r="D1341" s="5">
        <f t="shared" si="125"/>
        <v>0</v>
      </c>
      <c r="E1341" s="4">
        <f t="shared" si="124"/>
        <v>0</v>
      </c>
      <c r="F1341" s="5">
        <f>IF(C1341=0,0,IF(I1340+G1341&lt;=Summary!$C$20,'Loan Sch - With Offset'!I1340+G1341,Summary!$C$20))</f>
        <v>0</v>
      </c>
      <c r="G1341" s="4">
        <f>IF(E1341&lt;=0,0,E1341*Summary!$B$7/Summary!$B$10)</f>
        <v>0</v>
      </c>
      <c r="H1341" s="5">
        <f t="shared" si="127"/>
        <v>0</v>
      </c>
      <c r="I1341" s="5">
        <f t="shared" si="128"/>
        <v>0</v>
      </c>
    </row>
    <row r="1342" spans="1:9" x14ac:dyDescent="0.25">
      <c r="A1342">
        <v>1338</v>
      </c>
      <c r="B1342">
        <f t="shared" si="123"/>
        <v>0</v>
      </c>
      <c r="C1342" s="5">
        <f t="shared" si="126"/>
        <v>0</v>
      </c>
      <c r="D1342" s="5">
        <f t="shared" si="125"/>
        <v>0</v>
      </c>
      <c r="E1342" s="4">
        <f t="shared" si="124"/>
        <v>0</v>
      </c>
      <c r="F1342" s="5">
        <f>IF(C1342=0,0,IF(I1341+G1342&lt;=Summary!$C$20,'Loan Sch - With Offset'!I1341+G1342,Summary!$C$20))</f>
        <v>0</v>
      </c>
      <c r="G1342" s="4">
        <f>IF(E1342&lt;=0,0,E1342*Summary!$B$7/Summary!$B$10)</f>
        <v>0</v>
      </c>
      <c r="H1342" s="5">
        <f t="shared" si="127"/>
        <v>0</v>
      </c>
      <c r="I1342" s="5">
        <f t="shared" si="128"/>
        <v>0</v>
      </c>
    </row>
    <row r="1343" spans="1:9" x14ac:dyDescent="0.25">
      <c r="A1343">
        <v>1339</v>
      </c>
      <c r="B1343">
        <f t="shared" si="123"/>
        <v>0</v>
      </c>
      <c r="C1343" s="5">
        <f t="shared" si="126"/>
        <v>0</v>
      </c>
      <c r="D1343" s="5">
        <f t="shared" si="125"/>
        <v>0</v>
      </c>
      <c r="E1343" s="4">
        <f t="shared" si="124"/>
        <v>0</v>
      </c>
      <c r="F1343" s="5">
        <f>IF(C1343=0,0,IF(I1342+G1343&lt;=Summary!$C$20,'Loan Sch - With Offset'!I1342+G1343,Summary!$C$20))</f>
        <v>0</v>
      </c>
      <c r="G1343" s="4">
        <f>IF(E1343&lt;=0,0,E1343*Summary!$B$7/Summary!$B$10)</f>
        <v>0</v>
      </c>
      <c r="H1343" s="5">
        <f t="shared" si="127"/>
        <v>0</v>
      </c>
      <c r="I1343" s="5">
        <f t="shared" si="128"/>
        <v>0</v>
      </c>
    </row>
    <row r="1344" spans="1:9" x14ac:dyDescent="0.25">
      <c r="A1344">
        <v>1340</v>
      </c>
      <c r="B1344">
        <f t="shared" si="123"/>
        <v>0</v>
      </c>
      <c r="C1344" s="5">
        <f t="shared" si="126"/>
        <v>0</v>
      </c>
      <c r="D1344" s="5">
        <f t="shared" si="125"/>
        <v>0</v>
      </c>
      <c r="E1344" s="4">
        <f t="shared" si="124"/>
        <v>0</v>
      </c>
      <c r="F1344" s="5">
        <f>IF(C1344=0,0,IF(I1343+G1344&lt;=Summary!$C$20,'Loan Sch - With Offset'!I1343+G1344,Summary!$C$20))</f>
        <v>0</v>
      </c>
      <c r="G1344" s="4">
        <f>IF(E1344&lt;=0,0,E1344*Summary!$B$7/Summary!$B$10)</f>
        <v>0</v>
      </c>
      <c r="H1344" s="5">
        <f t="shared" si="127"/>
        <v>0</v>
      </c>
      <c r="I1344" s="5">
        <f t="shared" si="128"/>
        <v>0</v>
      </c>
    </row>
    <row r="1345" spans="1:9" x14ac:dyDescent="0.25">
      <c r="A1345">
        <v>1341</v>
      </c>
      <c r="B1345">
        <f t="shared" si="123"/>
        <v>0</v>
      </c>
      <c r="C1345" s="5">
        <f t="shared" si="126"/>
        <v>0</v>
      </c>
      <c r="D1345" s="5">
        <f t="shared" si="125"/>
        <v>0</v>
      </c>
      <c r="E1345" s="4">
        <f t="shared" si="124"/>
        <v>0</v>
      </c>
      <c r="F1345" s="5">
        <f>IF(C1345=0,0,IF(I1344+G1345&lt;=Summary!$C$20,'Loan Sch - With Offset'!I1344+G1345,Summary!$C$20))</f>
        <v>0</v>
      </c>
      <c r="G1345" s="4">
        <f>IF(E1345&lt;=0,0,E1345*Summary!$B$7/Summary!$B$10)</f>
        <v>0</v>
      </c>
      <c r="H1345" s="5">
        <f t="shared" si="127"/>
        <v>0</v>
      </c>
      <c r="I1345" s="5">
        <f t="shared" si="128"/>
        <v>0</v>
      </c>
    </row>
    <row r="1346" spans="1:9" x14ac:dyDescent="0.25">
      <c r="A1346">
        <v>1342</v>
      </c>
      <c r="B1346">
        <f t="shared" si="123"/>
        <v>0</v>
      </c>
      <c r="C1346" s="5">
        <f t="shared" si="126"/>
        <v>0</v>
      </c>
      <c r="D1346" s="5">
        <f t="shared" si="125"/>
        <v>0</v>
      </c>
      <c r="E1346" s="4">
        <f t="shared" si="124"/>
        <v>0</v>
      </c>
      <c r="F1346" s="5">
        <f>IF(C1346=0,0,IF(I1345+G1346&lt;=Summary!$C$20,'Loan Sch - With Offset'!I1345+G1346,Summary!$C$20))</f>
        <v>0</v>
      </c>
      <c r="G1346" s="4">
        <f>IF(E1346&lt;=0,0,E1346*Summary!$B$7/Summary!$B$10)</f>
        <v>0</v>
      </c>
      <c r="H1346" s="5">
        <f t="shared" si="127"/>
        <v>0</v>
      </c>
      <c r="I1346" s="5">
        <f t="shared" si="128"/>
        <v>0</v>
      </c>
    </row>
    <row r="1347" spans="1:9" x14ac:dyDescent="0.25">
      <c r="A1347">
        <v>1343</v>
      </c>
      <c r="B1347">
        <f t="shared" si="123"/>
        <v>0</v>
      </c>
      <c r="C1347" s="5">
        <f t="shared" si="126"/>
        <v>0</v>
      </c>
      <c r="D1347" s="5">
        <f t="shared" si="125"/>
        <v>0</v>
      </c>
      <c r="E1347" s="4">
        <f t="shared" si="124"/>
        <v>0</v>
      </c>
      <c r="F1347" s="5">
        <f>IF(C1347=0,0,IF(I1346+G1347&lt;=Summary!$C$20,'Loan Sch - With Offset'!I1346+G1347,Summary!$C$20))</f>
        <v>0</v>
      </c>
      <c r="G1347" s="4">
        <f>IF(E1347&lt;=0,0,E1347*Summary!$B$7/Summary!$B$10)</f>
        <v>0</v>
      </c>
      <c r="H1347" s="5">
        <f t="shared" si="127"/>
        <v>0</v>
      </c>
      <c r="I1347" s="5">
        <f t="shared" si="128"/>
        <v>0</v>
      </c>
    </row>
    <row r="1348" spans="1:9" x14ac:dyDescent="0.25">
      <c r="A1348">
        <v>1344</v>
      </c>
      <c r="B1348">
        <f t="shared" si="123"/>
        <v>0</v>
      </c>
      <c r="C1348" s="5">
        <f t="shared" si="126"/>
        <v>0</v>
      </c>
      <c r="D1348" s="5">
        <f t="shared" si="125"/>
        <v>0</v>
      </c>
      <c r="E1348" s="4">
        <f t="shared" si="124"/>
        <v>0</v>
      </c>
      <c r="F1348" s="5">
        <f>IF(C1348=0,0,IF(I1347+G1348&lt;=Summary!$C$20,'Loan Sch - With Offset'!I1347+G1348,Summary!$C$20))</f>
        <v>0</v>
      </c>
      <c r="G1348" s="4">
        <f>IF(E1348&lt;=0,0,E1348*Summary!$B$7/Summary!$B$10)</f>
        <v>0</v>
      </c>
      <c r="H1348" s="5">
        <f t="shared" si="127"/>
        <v>0</v>
      </c>
      <c r="I1348" s="5">
        <f t="shared" si="128"/>
        <v>0</v>
      </c>
    </row>
    <row r="1349" spans="1:9" x14ac:dyDescent="0.25">
      <c r="A1349">
        <v>1345</v>
      </c>
      <c r="B1349">
        <f t="shared" si="123"/>
        <v>0</v>
      </c>
      <c r="C1349" s="5">
        <f t="shared" si="126"/>
        <v>0</v>
      </c>
      <c r="D1349" s="5">
        <f t="shared" si="125"/>
        <v>0</v>
      </c>
      <c r="E1349" s="4">
        <f t="shared" si="124"/>
        <v>0</v>
      </c>
      <c r="F1349" s="5">
        <f>IF(C1349=0,0,IF(I1348+G1349&lt;=Summary!$C$20,'Loan Sch - With Offset'!I1348+G1349,Summary!$C$20))</f>
        <v>0</v>
      </c>
      <c r="G1349" s="4">
        <f>IF(E1349&lt;=0,0,E1349*Summary!$B$7/Summary!$B$10)</f>
        <v>0</v>
      </c>
      <c r="H1349" s="5">
        <f t="shared" si="127"/>
        <v>0</v>
      </c>
      <c r="I1349" s="5">
        <f t="shared" si="128"/>
        <v>0</v>
      </c>
    </row>
    <row r="1350" spans="1:9" x14ac:dyDescent="0.25">
      <c r="A1350">
        <v>1346</v>
      </c>
      <c r="B1350">
        <f t="shared" ref="B1350:B1413" si="129">IF(C1350=0,0,A1350)</f>
        <v>0</v>
      </c>
      <c r="C1350" s="5">
        <f t="shared" si="126"/>
        <v>0</v>
      </c>
      <c r="D1350" s="5">
        <f t="shared" si="125"/>
        <v>0</v>
      </c>
      <c r="E1350" s="4">
        <f t="shared" ref="E1350:E1413" si="130">C1350-D1350</f>
        <v>0</v>
      </c>
      <c r="F1350" s="5">
        <f>IF(C1350=0,0,IF(I1349+G1350&lt;=Summary!$C$20,'Loan Sch - With Offset'!I1349+G1350,Summary!$C$20))</f>
        <v>0</v>
      </c>
      <c r="G1350" s="4">
        <f>IF(E1350&lt;=0,0,E1350*Summary!$B$7/Summary!$B$10)</f>
        <v>0</v>
      </c>
      <c r="H1350" s="5">
        <f t="shared" si="127"/>
        <v>0</v>
      </c>
      <c r="I1350" s="5">
        <f t="shared" si="128"/>
        <v>0</v>
      </c>
    </row>
    <row r="1351" spans="1:9" x14ac:dyDescent="0.25">
      <c r="A1351">
        <v>1347</v>
      </c>
      <c r="B1351">
        <f t="shared" si="129"/>
        <v>0</v>
      </c>
      <c r="C1351" s="5">
        <f t="shared" si="126"/>
        <v>0</v>
      </c>
      <c r="D1351" s="5">
        <f t="shared" ref="D1351:D1414" si="131">IF(C1351=0,0,D1350)</f>
        <v>0</v>
      </c>
      <c r="E1351" s="4">
        <f t="shared" si="130"/>
        <v>0</v>
      </c>
      <c r="F1351" s="5">
        <f>IF(C1351=0,0,IF(I1350+G1351&lt;=Summary!$C$20,'Loan Sch - With Offset'!I1350+G1351,Summary!$C$20))</f>
        <v>0</v>
      </c>
      <c r="G1351" s="4">
        <f>IF(E1351&lt;=0,0,E1351*Summary!$B$7/Summary!$B$10)</f>
        <v>0</v>
      </c>
      <c r="H1351" s="5">
        <f t="shared" si="127"/>
        <v>0</v>
      </c>
      <c r="I1351" s="5">
        <f t="shared" si="128"/>
        <v>0</v>
      </c>
    </row>
    <row r="1352" spans="1:9" x14ac:dyDescent="0.25">
      <c r="A1352">
        <v>1348</v>
      </c>
      <c r="B1352">
        <f t="shared" si="129"/>
        <v>0</v>
      </c>
      <c r="C1352" s="5">
        <f t="shared" ref="C1352:C1415" si="132">I1351</f>
        <v>0</v>
      </c>
      <c r="D1352" s="5">
        <f t="shared" si="131"/>
        <v>0</v>
      </c>
      <c r="E1352" s="4">
        <f t="shared" si="130"/>
        <v>0</v>
      </c>
      <c r="F1352" s="5">
        <f>IF(C1352=0,0,IF(I1351+G1352&lt;=Summary!$C$20,'Loan Sch - With Offset'!I1351+G1352,Summary!$C$20))</f>
        <v>0</v>
      </c>
      <c r="G1352" s="4">
        <f>IF(E1352&lt;=0,0,E1352*Summary!$B$7/Summary!$B$10)</f>
        <v>0</v>
      </c>
      <c r="H1352" s="5">
        <f t="shared" ref="H1352:H1415" si="133">F1352-G1352</f>
        <v>0</v>
      </c>
      <c r="I1352" s="5">
        <f t="shared" ref="I1352:I1415" si="134">IF(ROUND(C1352-H1352,0)=0,0,C1352-H1352)</f>
        <v>0</v>
      </c>
    </row>
    <row r="1353" spans="1:9" x14ac:dyDescent="0.25">
      <c r="A1353">
        <v>1349</v>
      </c>
      <c r="B1353">
        <f t="shared" si="129"/>
        <v>0</v>
      </c>
      <c r="C1353" s="5">
        <f t="shared" si="132"/>
        <v>0</v>
      </c>
      <c r="D1353" s="5">
        <f t="shared" si="131"/>
        <v>0</v>
      </c>
      <c r="E1353" s="4">
        <f t="shared" si="130"/>
        <v>0</v>
      </c>
      <c r="F1353" s="5">
        <f>IF(C1353=0,0,IF(I1352+G1353&lt;=Summary!$C$20,'Loan Sch - With Offset'!I1352+G1353,Summary!$C$20))</f>
        <v>0</v>
      </c>
      <c r="G1353" s="4">
        <f>IF(E1353&lt;=0,0,E1353*Summary!$B$7/Summary!$B$10)</f>
        <v>0</v>
      </c>
      <c r="H1353" s="5">
        <f t="shared" si="133"/>
        <v>0</v>
      </c>
      <c r="I1353" s="5">
        <f t="shared" si="134"/>
        <v>0</v>
      </c>
    </row>
    <row r="1354" spans="1:9" x14ac:dyDescent="0.25">
      <c r="A1354">
        <v>1350</v>
      </c>
      <c r="B1354">
        <f t="shared" si="129"/>
        <v>0</v>
      </c>
      <c r="C1354" s="5">
        <f t="shared" si="132"/>
        <v>0</v>
      </c>
      <c r="D1354" s="5">
        <f t="shared" si="131"/>
        <v>0</v>
      </c>
      <c r="E1354" s="4">
        <f t="shared" si="130"/>
        <v>0</v>
      </c>
      <c r="F1354" s="5">
        <f>IF(C1354=0,0,IF(I1353+G1354&lt;=Summary!$C$20,'Loan Sch - With Offset'!I1353+G1354,Summary!$C$20))</f>
        <v>0</v>
      </c>
      <c r="G1354" s="4">
        <f>IF(E1354&lt;=0,0,E1354*Summary!$B$7/Summary!$B$10)</f>
        <v>0</v>
      </c>
      <c r="H1354" s="5">
        <f t="shared" si="133"/>
        <v>0</v>
      </c>
      <c r="I1354" s="5">
        <f t="shared" si="134"/>
        <v>0</v>
      </c>
    </row>
    <row r="1355" spans="1:9" x14ac:dyDescent="0.25">
      <c r="A1355">
        <v>1351</v>
      </c>
      <c r="B1355">
        <f t="shared" si="129"/>
        <v>0</v>
      </c>
      <c r="C1355" s="5">
        <f t="shared" si="132"/>
        <v>0</v>
      </c>
      <c r="D1355" s="5">
        <f t="shared" si="131"/>
        <v>0</v>
      </c>
      <c r="E1355" s="4">
        <f t="shared" si="130"/>
        <v>0</v>
      </c>
      <c r="F1355" s="5">
        <f>IF(C1355=0,0,IF(I1354+G1355&lt;=Summary!$C$20,'Loan Sch - With Offset'!I1354+G1355,Summary!$C$20))</f>
        <v>0</v>
      </c>
      <c r="G1355" s="4">
        <f>IF(E1355&lt;=0,0,E1355*Summary!$B$7/Summary!$B$10)</f>
        <v>0</v>
      </c>
      <c r="H1355" s="5">
        <f t="shared" si="133"/>
        <v>0</v>
      </c>
      <c r="I1355" s="5">
        <f t="shared" si="134"/>
        <v>0</v>
      </c>
    </row>
    <row r="1356" spans="1:9" x14ac:dyDescent="0.25">
      <c r="A1356">
        <v>1352</v>
      </c>
      <c r="B1356">
        <f t="shared" si="129"/>
        <v>0</v>
      </c>
      <c r="C1356" s="5">
        <f t="shared" si="132"/>
        <v>0</v>
      </c>
      <c r="D1356" s="5">
        <f t="shared" si="131"/>
        <v>0</v>
      </c>
      <c r="E1356" s="4">
        <f t="shared" si="130"/>
        <v>0</v>
      </c>
      <c r="F1356" s="5">
        <f>IF(C1356=0,0,IF(I1355+G1356&lt;=Summary!$C$20,'Loan Sch - With Offset'!I1355+G1356,Summary!$C$20))</f>
        <v>0</v>
      </c>
      <c r="G1356" s="4">
        <f>IF(E1356&lt;=0,0,E1356*Summary!$B$7/Summary!$B$10)</f>
        <v>0</v>
      </c>
      <c r="H1356" s="5">
        <f t="shared" si="133"/>
        <v>0</v>
      </c>
      <c r="I1356" s="5">
        <f t="shared" si="134"/>
        <v>0</v>
      </c>
    </row>
    <row r="1357" spans="1:9" x14ac:dyDescent="0.25">
      <c r="A1357">
        <v>1353</v>
      </c>
      <c r="B1357">
        <f t="shared" si="129"/>
        <v>0</v>
      </c>
      <c r="C1357" s="5">
        <f t="shared" si="132"/>
        <v>0</v>
      </c>
      <c r="D1357" s="5">
        <f t="shared" si="131"/>
        <v>0</v>
      </c>
      <c r="E1357" s="4">
        <f t="shared" si="130"/>
        <v>0</v>
      </c>
      <c r="F1357" s="5">
        <f>IF(C1357=0,0,IF(I1356+G1357&lt;=Summary!$C$20,'Loan Sch - With Offset'!I1356+G1357,Summary!$C$20))</f>
        <v>0</v>
      </c>
      <c r="G1357" s="4">
        <f>IF(E1357&lt;=0,0,E1357*Summary!$B$7/Summary!$B$10)</f>
        <v>0</v>
      </c>
      <c r="H1357" s="5">
        <f t="shared" si="133"/>
        <v>0</v>
      </c>
      <c r="I1357" s="5">
        <f t="shared" si="134"/>
        <v>0</v>
      </c>
    </row>
    <row r="1358" spans="1:9" x14ac:dyDescent="0.25">
      <c r="A1358">
        <v>1354</v>
      </c>
      <c r="B1358">
        <f t="shared" si="129"/>
        <v>0</v>
      </c>
      <c r="C1358" s="5">
        <f t="shared" si="132"/>
        <v>0</v>
      </c>
      <c r="D1358" s="5">
        <f t="shared" si="131"/>
        <v>0</v>
      </c>
      <c r="E1358" s="4">
        <f t="shared" si="130"/>
        <v>0</v>
      </c>
      <c r="F1358" s="5">
        <f>IF(C1358=0,0,IF(I1357+G1358&lt;=Summary!$C$20,'Loan Sch - With Offset'!I1357+G1358,Summary!$C$20))</f>
        <v>0</v>
      </c>
      <c r="G1358" s="4">
        <f>IF(E1358&lt;=0,0,E1358*Summary!$B$7/Summary!$B$10)</f>
        <v>0</v>
      </c>
      <c r="H1358" s="5">
        <f t="shared" si="133"/>
        <v>0</v>
      </c>
      <c r="I1358" s="5">
        <f t="shared" si="134"/>
        <v>0</v>
      </c>
    </row>
    <row r="1359" spans="1:9" x14ac:dyDescent="0.25">
      <c r="A1359">
        <v>1355</v>
      </c>
      <c r="B1359">
        <f t="shared" si="129"/>
        <v>0</v>
      </c>
      <c r="C1359" s="5">
        <f t="shared" si="132"/>
        <v>0</v>
      </c>
      <c r="D1359" s="5">
        <f t="shared" si="131"/>
        <v>0</v>
      </c>
      <c r="E1359" s="4">
        <f t="shared" si="130"/>
        <v>0</v>
      </c>
      <c r="F1359" s="5">
        <f>IF(C1359=0,0,IF(I1358+G1359&lt;=Summary!$C$20,'Loan Sch - With Offset'!I1358+G1359,Summary!$C$20))</f>
        <v>0</v>
      </c>
      <c r="G1359" s="4">
        <f>IF(E1359&lt;=0,0,E1359*Summary!$B$7/Summary!$B$10)</f>
        <v>0</v>
      </c>
      <c r="H1359" s="5">
        <f t="shared" si="133"/>
        <v>0</v>
      </c>
      <c r="I1359" s="5">
        <f t="shared" si="134"/>
        <v>0</v>
      </c>
    </row>
    <row r="1360" spans="1:9" x14ac:dyDescent="0.25">
      <c r="A1360">
        <v>1356</v>
      </c>
      <c r="B1360">
        <f t="shared" si="129"/>
        <v>0</v>
      </c>
      <c r="C1360" s="5">
        <f t="shared" si="132"/>
        <v>0</v>
      </c>
      <c r="D1360" s="5">
        <f t="shared" si="131"/>
        <v>0</v>
      </c>
      <c r="E1360" s="4">
        <f t="shared" si="130"/>
        <v>0</v>
      </c>
      <c r="F1360" s="5">
        <f>IF(C1360=0,0,IF(I1359+G1360&lt;=Summary!$C$20,'Loan Sch - With Offset'!I1359+G1360,Summary!$C$20))</f>
        <v>0</v>
      </c>
      <c r="G1360" s="4">
        <f>IF(E1360&lt;=0,0,E1360*Summary!$B$7/Summary!$B$10)</f>
        <v>0</v>
      </c>
      <c r="H1360" s="5">
        <f t="shared" si="133"/>
        <v>0</v>
      </c>
      <c r="I1360" s="5">
        <f t="shared" si="134"/>
        <v>0</v>
      </c>
    </row>
    <row r="1361" spans="1:9" x14ac:dyDescent="0.25">
      <c r="A1361">
        <v>1357</v>
      </c>
      <c r="B1361">
        <f t="shared" si="129"/>
        <v>0</v>
      </c>
      <c r="C1361" s="5">
        <f t="shared" si="132"/>
        <v>0</v>
      </c>
      <c r="D1361" s="5">
        <f t="shared" si="131"/>
        <v>0</v>
      </c>
      <c r="E1361" s="4">
        <f t="shared" si="130"/>
        <v>0</v>
      </c>
      <c r="F1361" s="5">
        <f>IF(C1361=0,0,IF(I1360+G1361&lt;=Summary!$C$20,'Loan Sch - With Offset'!I1360+G1361,Summary!$C$20))</f>
        <v>0</v>
      </c>
      <c r="G1361" s="4">
        <f>IF(E1361&lt;=0,0,E1361*Summary!$B$7/Summary!$B$10)</f>
        <v>0</v>
      </c>
      <c r="H1361" s="5">
        <f t="shared" si="133"/>
        <v>0</v>
      </c>
      <c r="I1361" s="5">
        <f t="shared" si="134"/>
        <v>0</v>
      </c>
    </row>
    <row r="1362" spans="1:9" x14ac:dyDescent="0.25">
      <c r="A1362">
        <v>1358</v>
      </c>
      <c r="B1362">
        <f t="shared" si="129"/>
        <v>0</v>
      </c>
      <c r="C1362" s="5">
        <f t="shared" si="132"/>
        <v>0</v>
      </c>
      <c r="D1362" s="5">
        <f t="shared" si="131"/>
        <v>0</v>
      </c>
      <c r="E1362" s="4">
        <f t="shared" si="130"/>
        <v>0</v>
      </c>
      <c r="F1362" s="5">
        <f>IF(C1362=0,0,IF(I1361+G1362&lt;=Summary!$C$20,'Loan Sch - With Offset'!I1361+G1362,Summary!$C$20))</f>
        <v>0</v>
      </c>
      <c r="G1362" s="4">
        <f>IF(E1362&lt;=0,0,E1362*Summary!$B$7/Summary!$B$10)</f>
        <v>0</v>
      </c>
      <c r="H1362" s="5">
        <f t="shared" si="133"/>
        <v>0</v>
      </c>
      <c r="I1362" s="5">
        <f t="shared" si="134"/>
        <v>0</v>
      </c>
    </row>
    <row r="1363" spans="1:9" x14ac:dyDescent="0.25">
      <c r="A1363">
        <v>1359</v>
      </c>
      <c r="B1363">
        <f t="shared" si="129"/>
        <v>0</v>
      </c>
      <c r="C1363" s="5">
        <f t="shared" si="132"/>
        <v>0</v>
      </c>
      <c r="D1363" s="5">
        <f t="shared" si="131"/>
        <v>0</v>
      </c>
      <c r="E1363" s="4">
        <f t="shared" si="130"/>
        <v>0</v>
      </c>
      <c r="F1363" s="5">
        <f>IF(C1363=0,0,IF(I1362+G1363&lt;=Summary!$C$20,'Loan Sch - With Offset'!I1362+G1363,Summary!$C$20))</f>
        <v>0</v>
      </c>
      <c r="G1363" s="4">
        <f>IF(E1363&lt;=0,0,E1363*Summary!$B$7/Summary!$B$10)</f>
        <v>0</v>
      </c>
      <c r="H1363" s="5">
        <f t="shared" si="133"/>
        <v>0</v>
      </c>
      <c r="I1363" s="5">
        <f t="shared" si="134"/>
        <v>0</v>
      </c>
    </row>
    <row r="1364" spans="1:9" x14ac:dyDescent="0.25">
      <c r="A1364">
        <v>1360</v>
      </c>
      <c r="B1364">
        <f t="shared" si="129"/>
        <v>0</v>
      </c>
      <c r="C1364" s="5">
        <f t="shared" si="132"/>
        <v>0</v>
      </c>
      <c r="D1364" s="5">
        <f t="shared" si="131"/>
        <v>0</v>
      </c>
      <c r="E1364" s="4">
        <f t="shared" si="130"/>
        <v>0</v>
      </c>
      <c r="F1364" s="5">
        <f>IF(C1364=0,0,IF(I1363+G1364&lt;=Summary!$C$20,'Loan Sch - With Offset'!I1363+G1364,Summary!$C$20))</f>
        <v>0</v>
      </c>
      <c r="G1364" s="4">
        <f>IF(E1364&lt;=0,0,E1364*Summary!$B$7/Summary!$B$10)</f>
        <v>0</v>
      </c>
      <c r="H1364" s="5">
        <f t="shared" si="133"/>
        <v>0</v>
      </c>
      <c r="I1364" s="5">
        <f t="shared" si="134"/>
        <v>0</v>
      </c>
    </row>
    <row r="1365" spans="1:9" x14ac:dyDescent="0.25">
      <c r="A1365">
        <v>1361</v>
      </c>
      <c r="B1365">
        <f t="shared" si="129"/>
        <v>0</v>
      </c>
      <c r="C1365" s="5">
        <f t="shared" si="132"/>
        <v>0</v>
      </c>
      <c r="D1365" s="5">
        <f t="shared" si="131"/>
        <v>0</v>
      </c>
      <c r="E1365" s="4">
        <f t="shared" si="130"/>
        <v>0</v>
      </c>
      <c r="F1365" s="5">
        <f>IF(C1365=0,0,IF(I1364+G1365&lt;=Summary!$C$20,'Loan Sch - With Offset'!I1364+G1365,Summary!$C$20))</f>
        <v>0</v>
      </c>
      <c r="G1365" s="4">
        <f>IF(E1365&lt;=0,0,E1365*Summary!$B$7/Summary!$B$10)</f>
        <v>0</v>
      </c>
      <c r="H1365" s="5">
        <f t="shared" si="133"/>
        <v>0</v>
      </c>
      <c r="I1365" s="5">
        <f t="shared" si="134"/>
        <v>0</v>
      </c>
    </row>
    <row r="1366" spans="1:9" x14ac:dyDescent="0.25">
      <c r="A1366">
        <v>1362</v>
      </c>
      <c r="B1366">
        <f t="shared" si="129"/>
        <v>0</v>
      </c>
      <c r="C1366" s="5">
        <f t="shared" si="132"/>
        <v>0</v>
      </c>
      <c r="D1366" s="5">
        <f t="shared" si="131"/>
        <v>0</v>
      </c>
      <c r="E1366" s="4">
        <f t="shared" si="130"/>
        <v>0</v>
      </c>
      <c r="F1366" s="5">
        <f>IF(C1366=0,0,IF(I1365+G1366&lt;=Summary!$C$20,'Loan Sch - With Offset'!I1365+G1366,Summary!$C$20))</f>
        <v>0</v>
      </c>
      <c r="G1366" s="4">
        <f>IF(E1366&lt;=0,0,E1366*Summary!$B$7/Summary!$B$10)</f>
        <v>0</v>
      </c>
      <c r="H1366" s="5">
        <f t="shared" si="133"/>
        <v>0</v>
      </c>
      <c r="I1366" s="5">
        <f t="shared" si="134"/>
        <v>0</v>
      </c>
    </row>
    <row r="1367" spans="1:9" x14ac:dyDescent="0.25">
      <c r="A1367">
        <v>1363</v>
      </c>
      <c r="B1367">
        <f t="shared" si="129"/>
        <v>0</v>
      </c>
      <c r="C1367" s="5">
        <f t="shared" si="132"/>
        <v>0</v>
      </c>
      <c r="D1367" s="5">
        <f t="shared" si="131"/>
        <v>0</v>
      </c>
      <c r="E1367" s="4">
        <f t="shared" si="130"/>
        <v>0</v>
      </c>
      <c r="F1367" s="5">
        <f>IF(C1367=0,0,IF(I1366+G1367&lt;=Summary!$C$20,'Loan Sch - With Offset'!I1366+G1367,Summary!$C$20))</f>
        <v>0</v>
      </c>
      <c r="G1367" s="4">
        <f>IF(E1367&lt;=0,0,E1367*Summary!$B$7/Summary!$B$10)</f>
        <v>0</v>
      </c>
      <c r="H1367" s="5">
        <f t="shared" si="133"/>
        <v>0</v>
      </c>
      <c r="I1367" s="5">
        <f t="shared" si="134"/>
        <v>0</v>
      </c>
    </row>
    <row r="1368" spans="1:9" x14ac:dyDescent="0.25">
      <c r="A1368">
        <v>1364</v>
      </c>
      <c r="B1368">
        <f t="shared" si="129"/>
        <v>0</v>
      </c>
      <c r="C1368" s="5">
        <f t="shared" si="132"/>
        <v>0</v>
      </c>
      <c r="D1368" s="5">
        <f t="shared" si="131"/>
        <v>0</v>
      </c>
      <c r="E1368" s="4">
        <f t="shared" si="130"/>
        <v>0</v>
      </c>
      <c r="F1368" s="5">
        <f>IF(C1368=0,0,IF(I1367+G1368&lt;=Summary!$C$20,'Loan Sch - With Offset'!I1367+G1368,Summary!$C$20))</f>
        <v>0</v>
      </c>
      <c r="G1368" s="4">
        <f>IF(E1368&lt;=0,0,E1368*Summary!$B$7/Summary!$B$10)</f>
        <v>0</v>
      </c>
      <c r="H1368" s="5">
        <f t="shared" si="133"/>
        <v>0</v>
      </c>
      <c r="I1368" s="5">
        <f t="shared" si="134"/>
        <v>0</v>
      </c>
    </row>
    <row r="1369" spans="1:9" x14ac:dyDescent="0.25">
      <c r="A1369">
        <v>1365</v>
      </c>
      <c r="B1369">
        <f t="shared" si="129"/>
        <v>0</v>
      </c>
      <c r="C1369" s="5">
        <f t="shared" si="132"/>
        <v>0</v>
      </c>
      <c r="D1369" s="5">
        <f t="shared" si="131"/>
        <v>0</v>
      </c>
      <c r="E1369" s="4">
        <f t="shared" si="130"/>
        <v>0</v>
      </c>
      <c r="F1369" s="5">
        <f>IF(C1369=0,0,IF(I1368+G1369&lt;=Summary!$C$20,'Loan Sch - With Offset'!I1368+G1369,Summary!$C$20))</f>
        <v>0</v>
      </c>
      <c r="G1369" s="4">
        <f>IF(E1369&lt;=0,0,E1369*Summary!$B$7/Summary!$B$10)</f>
        <v>0</v>
      </c>
      <c r="H1369" s="5">
        <f t="shared" si="133"/>
        <v>0</v>
      </c>
      <c r="I1369" s="5">
        <f t="shared" si="134"/>
        <v>0</v>
      </c>
    </row>
    <row r="1370" spans="1:9" x14ac:dyDescent="0.25">
      <c r="A1370">
        <v>1366</v>
      </c>
      <c r="B1370">
        <f t="shared" si="129"/>
        <v>0</v>
      </c>
      <c r="C1370" s="5">
        <f t="shared" si="132"/>
        <v>0</v>
      </c>
      <c r="D1370" s="5">
        <f t="shared" si="131"/>
        <v>0</v>
      </c>
      <c r="E1370" s="4">
        <f t="shared" si="130"/>
        <v>0</v>
      </c>
      <c r="F1370" s="5">
        <f>IF(C1370=0,0,IF(I1369+G1370&lt;=Summary!$C$20,'Loan Sch - With Offset'!I1369+G1370,Summary!$C$20))</f>
        <v>0</v>
      </c>
      <c r="G1370" s="4">
        <f>IF(E1370&lt;=0,0,E1370*Summary!$B$7/Summary!$B$10)</f>
        <v>0</v>
      </c>
      <c r="H1370" s="5">
        <f t="shared" si="133"/>
        <v>0</v>
      </c>
      <c r="I1370" s="5">
        <f t="shared" si="134"/>
        <v>0</v>
      </c>
    </row>
    <row r="1371" spans="1:9" x14ac:dyDescent="0.25">
      <c r="A1371">
        <v>1367</v>
      </c>
      <c r="B1371">
        <f t="shared" si="129"/>
        <v>0</v>
      </c>
      <c r="C1371" s="5">
        <f t="shared" si="132"/>
        <v>0</v>
      </c>
      <c r="D1371" s="5">
        <f t="shared" si="131"/>
        <v>0</v>
      </c>
      <c r="E1371" s="4">
        <f t="shared" si="130"/>
        <v>0</v>
      </c>
      <c r="F1371" s="5">
        <f>IF(C1371=0,0,IF(I1370+G1371&lt;=Summary!$C$20,'Loan Sch - With Offset'!I1370+G1371,Summary!$C$20))</f>
        <v>0</v>
      </c>
      <c r="G1371" s="4">
        <f>IF(E1371&lt;=0,0,E1371*Summary!$B$7/Summary!$B$10)</f>
        <v>0</v>
      </c>
      <c r="H1371" s="5">
        <f t="shared" si="133"/>
        <v>0</v>
      </c>
      <c r="I1371" s="5">
        <f t="shared" si="134"/>
        <v>0</v>
      </c>
    </row>
    <row r="1372" spans="1:9" x14ac:dyDescent="0.25">
      <c r="A1372">
        <v>1368</v>
      </c>
      <c r="B1372">
        <f t="shared" si="129"/>
        <v>0</v>
      </c>
      <c r="C1372" s="5">
        <f t="shared" si="132"/>
        <v>0</v>
      </c>
      <c r="D1372" s="5">
        <f t="shared" si="131"/>
        <v>0</v>
      </c>
      <c r="E1372" s="4">
        <f t="shared" si="130"/>
        <v>0</v>
      </c>
      <c r="F1372" s="5">
        <f>IF(C1372=0,0,IF(I1371+G1372&lt;=Summary!$C$20,'Loan Sch - With Offset'!I1371+G1372,Summary!$C$20))</f>
        <v>0</v>
      </c>
      <c r="G1372" s="4">
        <f>IF(E1372&lt;=0,0,E1372*Summary!$B$7/Summary!$B$10)</f>
        <v>0</v>
      </c>
      <c r="H1372" s="5">
        <f t="shared" si="133"/>
        <v>0</v>
      </c>
      <c r="I1372" s="5">
        <f t="shared" si="134"/>
        <v>0</v>
      </c>
    </row>
    <row r="1373" spans="1:9" x14ac:dyDescent="0.25">
      <c r="A1373">
        <v>1369</v>
      </c>
      <c r="B1373">
        <f t="shared" si="129"/>
        <v>0</v>
      </c>
      <c r="C1373" s="5">
        <f t="shared" si="132"/>
        <v>0</v>
      </c>
      <c r="D1373" s="5">
        <f t="shared" si="131"/>
        <v>0</v>
      </c>
      <c r="E1373" s="4">
        <f t="shared" si="130"/>
        <v>0</v>
      </c>
      <c r="F1373" s="5">
        <f>IF(C1373=0,0,IF(I1372+G1373&lt;=Summary!$C$20,'Loan Sch - With Offset'!I1372+G1373,Summary!$C$20))</f>
        <v>0</v>
      </c>
      <c r="G1373" s="4">
        <f>IF(E1373&lt;=0,0,E1373*Summary!$B$7/Summary!$B$10)</f>
        <v>0</v>
      </c>
      <c r="H1373" s="5">
        <f t="shared" si="133"/>
        <v>0</v>
      </c>
      <c r="I1373" s="5">
        <f t="shared" si="134"/>
        <v>0</v>
      </c>
    </row>
    <row r="1374" spans="1:9" x14ac:dyDescent="0.25">
      <c r="A1374">
        <v>1370</v>
      </c>
      <c r="B1374">
        <f t="shared" si="129"/>
        <v>0</v>
      </c>
      <c r="C1374" s="5">
        <f t="shared" si="132"/>
        <v>0</v>
      </c>
      <c r="D1374" s="5">
        <f t="shared" si="131"/>
        <v>0</v>
      </c>
      <c r="E1374" s="4">
        <f t="shared" si="130"/>
        <v>0</v>
      </c>
      <c r="F1374" s="5">
        <f>IF(C1374=0,0,IF(I1373+G1374&lt;=Summary!$C$20,'Loan Sch - With Offset'!I1373+G1374,Summary!$C$20))</f>
        <v>0</v>
      </c>
      <c r="G1374" s="4">
        <f>IF(E1374&lt;=0,0,E1374*Summary!$B$7/Summary!$B$10)</f>
        <v>0</v>
      </c>
      <c r="H1374" s="5">
        <f t="shared" si="133"/>
        <v>0</v>
      </c>
      <c r="I1374" s="5">
        <f t="shared" si="134"/>
        <v>0</v>
      </c>
    </row>
    <row r="1375" spans="1:9" x14ac:dyDescent="0.25">
      <c r="A1375">
        <v>1371</v>
      </c>
      <c r="B1375">
        <f t="shared" si="129"/>
        <v>0</v>
      </c>
      <c r="C1375" s="5">
        <f t="shared" si="132"/>
        <v>0</v>
      </c>
      <c r="D1375" s="5">
        <f t="shared" si="131"/>
        <v>0</v>
      </c>
      <c r="E1375" s="4">
        <f t="shared" si="130"/>
        <v>0</v>
      </c>
      <c r="F1375" s="5">
        <f>IF(C1375=0,0,IF(I1374+G1375&lt;=Summary!$C$20,'Loan Sch - With Offset'!I1374+G1375,Summary!$C$20))</f>
        <v>0</v>
      </c>
      <c r="G1375" s="4">
        <f>IF(E1375&lt;=0,0,E1375*Summary!$B$7/Summary!$B$10)</f>
        <v>0</v>
      </c>
      <c r="H1375" s="5">
        <f t="shared" si="133"/>
        <v>0</v>
      </c>
      <c r="I1375" s="5">
        <f t="shared" si="134"/>
        <v>0</v>
      </c>
    </row>
    <row r="1376" spans="1:9" x14ac:dyDescent="0.25">
      <c r="A1376">
        <v>1372</v>
      </c>
      <c r="B1376">
        <f t="shared" si="129"/>
        <v>0</v>
      </c>
      <c r="C1376" s="5">
        <f t="shared" si="132"/>
        <v>0</v>
      </c>
      <c r="D1376" s="5">
        <f t="shared" si="131"/>
        <v>0</v>
      </c>
      <c r="E1376" s="4">
        <f t="shared" si="130"/>
        <v>0</v>
      </c>
      <c r="F1376" s="5">
        <f>IF(C1376=0,0,IF(I1375+G1376&lt;=Summary!$C$20,'Loan Sch - With Offset'!I1375+G1376,Summary!$C$20))</f>
        <v>0</v>
      </c>
      <c r="G1376" s="4">
        <f>IF(E1376&lt;=0,0,E1376*Summary!$B$7/Summary!$B$10)</f>
        <v>0</v>
      </c>
      <c r="H1376" s="5">
        <f t="shared" si="133"/>
        <v>0</v>
      </c>
      <c r="I1376" s="5">
        <f t="shared" si="134"/>
        <v>0</v>
      </c>
    </row>
    <row r="1377" spans="1:9" x14ac:dyDescent="0.25">
      <c r="A1377">
        <v>1373</v>
      </c>
      <c r="B1377">
        <f t="shared" si="129"/>
        <v>0</v>
      </c>
      <c r="C1377" s="5">
        <f t="shared" si="132"/>
        <v>0</v>
      </c>
      <c r="D1377" s="5">
        <f t="shared" si="131"/>
        <v>0</v>
      </c>
      <c r="E1377" s="4">
        <f t="shared" si="130"/>
        <v>0</v>
      </c>
      <c r="F1377" s="5">
        <f>IF(C1377=0,0,IF(I1376+G1377&lt;=Summary!$C$20,'Loan Sch - With Offset'!I1376+G1377,Summary!$C$20))</f>
        <v>0</v>
      </c>
      <c r="G1377" s="4">
        <f>IF(E1377&lt;=0,0,E1377*Summary!$B$7/Summary!$B$10)</f>
        <v>0</v>
      </c>
      <c r="H1377" s="5">
        <f t="shared" si="133"/>
        <v>0</v>
      </c>
      <c r="I1377" s="5">
        <f t="shared" si="134"/>
        <v>0</v>
      </c>
    </row>
    <row r="1378" spans="1:9" x14ac:dyDescent="0.25">
      <c r="A1378">
        <v>1374</v>
      </c>
      <c r="B1378">
        <f t="shared" si="129"/>
        <v>0</v>
      </c>
      <c r="C1378" s="5">
        <f t="shared" si="132"/>
        <v>0</v>
      </c>
      <c r="D1378" s="5">
        <f t="shared" si="131"/>
        <v>0</v>
      </c>
      <c r="E1378" s="4">
        <f t="shared" si="130"/>
        <v>0</v>
      </c>
      <c r="F1378" s="5">
        <f>IF(C1378=0,0,IF(I1377+G1378&lt;=Summary!$C$20,'Loan Sch - With Offset'!I1377+G1378,Summary!$C$20))</f>
        <v>0</v>
      </c>
      <c r="G1378" s="4">
        <f>IF(E1378&lt;=0,0,E1378*Summary!$B$7/Summary!$B$10)</f>
        <v>0</v>
      </c>
      <c r="H1378" s="5">
        <f t="shared" si="133"/>
        <v>0</v>
      </c>
      <c r="I1378" s="5">
        <f t="shared" si="134"/>
        <v>0</v>
      </c>
    </row>
    <row r="1379" spans="1:9" x14ac:dyDescent="0.25">
      <c r="A1379">
        <v>1375</v>
      </c>
      <c r="B1379">
        <f t="shared" si="129"/>
        <v>0</v>
      </c>
      <c r="C1379" s="5">
        <f t="shared" si="132"/>
        <v>0</v>
      </c>
      <c r="D1379" s="5">
        <f t="shared" si="131"/>
        <v>0</v>
      </c>
      <c r="E1379" s="4">
        <f t="shared" si="130"/>
        <v>0</v>
      </c>
      <c r="F1379" s="5">
        <f>IF(C1379=0,0,IF(I1378+G1379&lt;=Summary!$C$20,'Loan Sch - With Offset'!I1378+G1379,Summary!$C$20))</f>
        <v>0</v>
      </c>
      <c r="G1379" s="4">
        <f>IF(E1379&lt;=0,0,E1379*Summary!$B$7/Summary!$B$10)</f>
        <v>0</v>
      </c>
      <c r="H1379" s="5">
        <f t="shared" si="133"/>
        <v>0</v>
      </c>
      <c r="I1379" s="5">
        <f t="shared" si="134"/>
        <v>0</v>
      </c>
    </row>
    <row r="1380" spans="1:9" x14ac:dyDescent="0.25">
      <c r="A1380">
        <v>1376</v>
      </c>
      <c r="B1380">
        <f t="shared" si="129"/>
        <v>0</v>
      </c>
      <c r="C1380" s="5">
        <f t="shared" si="132"/>
        <v>0</v>
      </c>
      <c r="D1380" s="5">
        <f t="shared" si="131"/>
        <v>0</v>
      </c>
      <c r="E1380" s="4">
        <f t="shared" si="130"/>
        <v>0</v>
      </c>
      <c r="F1380" s="5">
        <f>IF(C1380=0,0,IF(I1379+G1380&lt;=Summary!$C$20,'Loan Sch - With Offset'!I1379+G1380,Summary!$C$20))</f>
        <v>0</v>
      </c>
      <c r="G1380" s="4">
        <f>IF(E1380&lt;=0,0,E1380*Summary!$B$7/Summary!$B$10)</f>
        <v>0</v>
      </c>
      <c r="H1380" s="5">
        <f t="shared" si="133"/>
        <v>0</v>
      </c>
      <c r="I1380" s="5">
        <f t="shared" si="134"/>
        <v>0</v>
      </c>
    </row>
    <row r="1381" spans="1:9" x14ac:dyDescent="0.25">
      <c r="A1381">
        <v>1377</v>
      </c>
      <c r="B1381">
        <f t="shared" si="129"/>
        <v>0</v>
      </c>
      <c r="C1381" s="5">
        <f t="shared" si="132"/>
        <v>0</v>
      </c>
      <c r="D1381" s="5">
        <f t="shared" si="131"/>
        <v>0</v>
      </c>
      <c r="E1381" s="4">
        <f t="shared" si="130"/>
        <v>0</v>
      </c>
      <c r="F1381" s="5">
        <f>IF(C1381=0,0,IF(I1380+G1381&lt;=Summary!$C$20,'Loan Sch - With Offset'!I1380+G1381,Summary!$C$20))</f>
        <v>0</v>
      </c>
      <c r="G1381" s="4">
        <f>IF(E1381&lt;=0,0,E1381*Summary!$B$7/Summary!$B$10)</f>
        <v>0</v>
      </c>
      <c r="H1381" s="5">
        <f t="shared" si="133"/>
        <v>0</v>
      </c>
      <c r="I1381" s="5">
        <f t="shared" si="134"/>
        <v>0</v>
      </c>
    </row>
    <row r="1382" spans="1:9" x14ac:dyDescent="0.25">
      <c r="A1382">
        <v>1378</v>
      </c>
      <c r="B1382">
        <f t="shared" si="129"/>
        <v>0</v>
      </c>
      <c r="C1382" s="5">
        <f t="shared" si="132"/>
        <v>0</v>
      </c>
      <c r="D1382" s="5">
        <f t="shared" si="131"/>
        <v>0</v>
      </c>
      <c r="E1382" s="4">
        <f t="shared" si="130"/>
        <v>0</v>
      </c>
      <c r="F1382" s="5">
        <f>IF(C1382=0,0,IF(I1381+G1382&lt;=Summary!$C$20,'Loan Sch - With Offset'!I1381+G1382,Summary!$C$20))</f>
        <v>0</v>
      </c>
      <c r="G1382" s="4">
        <f>IF(E1382&lt;=0,0,E1382*Summary!$B$7/Summary!$B$10)</f>
        <v>0</v>
      </c>
      <c r="H1382" s="5">
        <f t="shared" si="133"/>
        <v>0</v>
      </c>
      <c r="I1382" s="5">
        <f t="shared" si="134"/>
        <v>0</v>
      </c>
    </row>
    <row r="1383" spans="1:9" x14ac:dyDescent="0.25">
      <c r="A1383">
        <v>1379</v>
      </c>
      <c r="B1383">
        <f t="shared" si="129"/>
        <v>0</v>
      </c>
      <c r="C1383" s="5">
        <f t="shared" si="132"/>
        <v>0</v>
      </c>
      <c r="D1383" s="5">
        <f t="shared" si="131"/>
        <v>0</v>
      </c>
      <c r="E1383" s="4">
        <f t="shared" si="130"/>
        <v>0</v>
      </c>
      <c r="F1383" s="5">
        <f>IF(C1383=0,0,IF(I1382+G1383&lt;=Summary!$C$20,'Loan Sch - With Offset'!I1382+G1383,Summary!$C$20))</f>
        <v>0</v>
      </c>
      <c r="G1383" s="4">
        <f>IF(E1383&lt;=0,0,E1383*Summary!$B$7/Summary!$B$10)</f>
        <v>0</v>
      </c>
      <c r="H1383" s="5">
        <f t="shared" si="133"/>
        <v>0</v>
      </c>
      <c r="I1383" s="5">
        <f t="shared" si="134"/>
        <v>0</v>
      </c>
    </row>
    <row r="1384" spans="1:9" x14ac:dyDescent="0.25">
      <c r="A1384">
        <v>1380</v>
      </c>
      <c r="B1384">
        <f t="shared" si="129"/>
        <v>0</v>
      </c>
      <c r="C1384" s="5">
        <f t="shared" si="132"/>
        <v>0</v>
      </c>
      <c r="D1384" s="5">
        <f t="shared" si="131"/>
        <v>0</v>
      </c>
      <c r="E1384" s="4">
        <f t="shared" si="130"/>
        <v>0</v>
      </c>
      <c r="F1384" s="5">
        <f>IF(C1384=0,0,IF(I1383+G1384&lt;=Summary!$C$20,'Loan Sch - With Offset'!I1383+G1384,Summary!$C$20))</f>
        <v>0</v>
      </c>
      <c r="G1384" s="4">
        <f>IF(E1384&lt;=0,0,E1384*Summary!$B$7/Summary!$B$10)</f>
        <v>0</v>
      </c>
      <c r="H1384" s="5">
        <f t="shared" si="133"/>
        <v>0</v>
      </c>
      <c r="I1384" s="5">
        <f t="shared" si="134"/>
        <v>0</v>
      </c>
    </row>
    <row r="1385" spans="1:9" x14ac:dyDescent="0.25">
      <c r="A1385">
        <v>1381</v>
      </c>
      <c r="B1385">
        <f t="shared" si="129"/>
        <v>0</v>
      </c>
      <c r="C1385" s="5">
        <f t="shared" si="132"/>
        <v>0</v>
      </c>
      <c r="D1385" s="5">
        <f t="shared" si="131"/>
        <v>0</v>
      </c>
      <c r="E1385" s="4">
        <f t="shared" si="130"/>
        <v>0</v>
      </c>
      <c r="F1385" s="5">
        <f>IF(C1385=0,0,IF(I1384+G1385&lt;=Summary!$C$20,'Loan Sch - With Offset'!I1384+G1385,Summary!$C$20))</f>
        <v>0</v>
      </c>
      <c r="G1385" s="4">
        <f>IF(E1385&lt;=0,0,E1385*Summary!$B$7/Summary!$B$10)</f>
        <v>0</v>
      </c>
      <c r="H1385" s="5">
        <f t="shared" si="133"/>
        <v>0</v>
      </c>
      <c r="I1385" s="5">
        <f t="shared" si="134"/>
        <v>0</v>
      </c>
    </row>
    <row r="1386" spans="1:9" x14ac:dyDescent="0.25">
      <c r="A1386">
        <v>1382</v>
      </c>
      <c r="B1386">
        <f t="shared" si="129"/>
        <v>0</v>
      </c>
      <c r="C1386" s="5">
        <f t="shared" si="132"/>
        <v>0</v>
      </c>
      <c r="D1386" s="5">
        <f t="shared" si="131"/>
        <v>0</v>
      </c>
      <c r="E1386" s="4">
        <f t="shared" si="130"/>
        <v>0</v>
      </c>
      <c r="F1386" s="5">
        <f>IF(C1386=0,0,IF(I1385+G1386&lt;=Summary!$C$20,'Loan Sch - With Offset'!I1385+G1386,Summary!$C$20))</f>
        <v>0</v>
      </c>
      <c r="G1386" s="4">
        <f>IF(E1386&lt;=0,0,E1386*Summary!$B$7/Summary!$B$10)</f>
        <v>0</v>
      </c>
      <c r="H1386" s="5">
        <f t="shared" si="133"/>
        <v>0</v>
      </c>
      <c r="I1386" s="5">
        <f t="shared" si="134"/>
        <v>0</v>
      </c>
    </row>
    <row r="1387" spans="1:9" x14ac:dyDescent="0.25">
      <c r="A1387">
        <v>1383</v>
      </c>
      <c r="B1387">
        <f t="shared" si="129"/>
        <v>0</v>
      </c>
      <c r="C1387" s="5">
        <f t="shared" si="132"/>
        <v>0</v>
      </c>
      <c r="D1387" s="5">
        <f t="shared" si="131"/>
        <v>0</v>
      </c>
      <c r="E1387" s="4">
        <f t="shared" si="130"/>
        <v>0</v>
      </c>
      <c r="F1387" s="5">
        <f>IF(C1387=0,0,IF(I1386+G1387&lt;=Summary!$C$20,'Loan Sch - With Offset'!I1386+G1387,Summary!$C$20))</f>
        <v>0</v>
      </c>
      <c r="G1387" s="4">
        <f>IF(E1387&lt;=0,0,E1387*Summary!$B$7/Summary!$B$10)</f>
        <v>0</v>
      </c>
      <c r="H1387" s="5">
        <f t="shared" si="133"/>
        <v>0</v>
      </c>
      <c r="I1387" s="5">
        <f t="shared" si="134"/>
        <v>0</v>
      </c>
    </row>
    <row r="1388" spans="1:9" x14ac:dyDescent="0.25">
      <c r="A1388">
        <v>1384</v>
      </c>
      <c r="B1388">
        <f t="shared" si="129"/>
        <v>0</v>
      </c>
      <c r="C1388" s="5">
        <f t="shared" si="132"/>
        <v>0</v>
      </c>
      <c r="D1388" s="5">
        <f t="shared" si="131"/>
        <v>0</v>
      </c>
      <c r="E1388" s="4">
        <f t="shared" si="130"/>
        <v>0</v>
      </c>
      <c r="F1388" s="5">
        <f>IF(C1388=0,0,IF(I1387+G1388&lt;=Summary!$C$20,'Loan Sch - With Offset'!I1387+G1388,Summary!$C$20))</f>
        <v>0</v>
      </c>
      <c r="G1388" s="4">
        <f>IF(E1388&lt;=0,0,E1388*Summary!$B$7/Summary!$B$10)</f>
        <v>0</v>
      </c>
      <c r="H1388" s="5">
        <f t="shared" si="133"/>
        <v>0</v>
      </c>
      <c r="I1388" s="5">
        <f t="shared" si="134"/>
        <v>0</v>
      </c>
    </row>
    <row r="1389" spans="1:9" x14ac:dyDescent="0.25">
      <c r="A1389">
        <v>1385</v>
      </c>
      <c r="B1389">
        <f t="shared" si="129"/>
        <v>0</v>
      </c>
      <c r="C1389" s="5">
        <f t="shared" si="132"/>
        <v>0</v>
      </c>
      <c r="D1389" s="5">
        <f t="shared" si="131"/>
        <v>0</v>
      </c>
      <c r="E1389" s="4">
        <f t="shared" si="130"/>
        <v>0</v>
      </c>
      <c r="F1389" s="5">
        <f>IF(C1389=0,0,IF(I1388+G1389&lt;=Summary!$C$20,'Loan Sch - With Offset'!I1388+G1389,Summary!$C$20))</f>
        <v>0</v>
      </c>
      <c r="G1389" s="4">
        <f>IF(E1389&lt;=0,0,E1389*Summary!$B$7/Summary!$B$10)</f>
        <v>0</v>
      </c>
      <c r="H1389" s="5">
        <f t="shared" si="133"/>
        <v>0</v>
      </c>
      <c r="I1389" s="5">
        <f t="shared" si="134"/>
        <v>0</v>
      </c>
    </row>
    <row r="1390" spans="1:9" x14ac:dyDescent="0.25">
      <c r="A1390">
        <v>1386</v>
      </c>
      <c r="B1390">
        <f t="shared" si="129"/>
        <v>0</v>
      </c>
      <c r="C1390" s="5">
        <f t="shared" si="132"/>
        <v>0</v>
      </c>
      <c r="D1390" s="5">
        <f t="shared" si="131"/>
        <v>0</v>
      </c>
      <c r="E1390" s="4">
        <f t="shared" si="130"/>
        <v>0</v>
      </c>
      <c r="F1390" s="5">
        <f>IF(C1390=0,0,IF(I1389+G1390&lt;=Summary!$C$20,'Loan Sch - With Offset'!I1389+G1390,Summary!$C$20))</f>
        <v>0</v>
      </c>
      <c r="G1390" s="4">
        <f>IF(E1390&lt;=0,0,E1390*Summary!$B$7/Summary!$B$10)</f>
        <v>0</v>
      </c>
      <c r="H1390" s="5">
        <f t="shared" si="133"/>
        <v>0</v>
      </c>
      <c r="I1390" s="5">
        <f t="shared" si="134"/>
        <v>0</v>
      </c>
    </row>
    <row r="1391" spans="1:9" x14ac:dyDescent="0.25">
      <c r="A1391">
        <v>1387</v>
      </c>
      <c r="B1391">
        <f t="shared" si="129"/>
        <v>0</v>
      </c>
      <c r="C1391" s="5">
        <f t="shared" si="132"/>
        <v>0</v>
      </c>
      <c r="D1391" s="5">
        <f t="shared" si="131"/>
        <v>0</v>
      </c>
      <c r="E1391" s="4">
        <f t="shared" si="130"/>
        <v>0</v>
      </c>
      <c r="F1391" s="5">
        <f>IF(C1391=0,0,IF(I1390+G1391&lt;=Summary!$C$20,'Loan Sch - With Offset'!I1390+G1391,Summary!$C$20))</f>
        <v>0</v>
      </c>
      <c r="G1391" s="4">
        <f>IF(E1391&lt;=0,0,E1391*Summary!$B$7/Summary!$B$10)</f>
        <v>0</v>
      </c>
      <c r="H1391" s="5">
        <f t="shared" si="133"/>
        <v>0</v>
      </c>
      <c r="I1391" s="5">
        <f t="shared" si="134"/>
        <v>0</v>
      </c>
    </row>
    <row r="1392" spans="1:9" x14ac:dyDescent="0.25">
      <c r="A1392">
        <v>1388</v>
      </c>
      <c r="B1392">
        <f t="shared" si="129"/>
        <v>0</v>
      </c>
      <c r="C1392" s="5">
        <f t="shared" si="132"/>
        <v>0</v>
      </c>
      <c r="D1392" s="5">
        <f t="shared" si="131"/>
        <v>0</v>
      </c>
      <c r="E1392" s="4">
        <f t="shared" si="130"/>
        <v>0</v>
      </c>
      <c r="F1392" s="5">
        <f>IF(C1392=0,0,IF(I1391+G1392&lt;=Summary!$C$20,'Loan Sch - With Offset'!I1391+G1392,Summary!$C$20))</f>
        <v>0</v>
      </c>
      <c r="G1392" s="4">
        <f>IF(E1392&lt;=0,0,E1392*Summary!$B$7/Summary!$B$10)</f>
        <v>0</v>
      </c>
      <c r="H1392" s="5">
        <f t="shared" si="133"/>
        <v>0</v>
      </c>
      <c r="I1392" s="5">
        <f t="shared" si="134"/>
        <v>0</v>
      </c>
    </row>
    <row r="1393" spans="1:9" x14ac:dyDescent="0.25">
      <c r="A1393">
        <v>1389</v>
      </c>
      <c r="B1393">
        <f t="shared" si="129"/>
        <v>0</v>
      </c>
      <c r="C1393" s="5">
        <f t="shared" si="132"/>
        <v>0</v>
      </c>
      <c r="D1393" s="5">
        <f t="shared" si="131"/>
        <v>0</v>
      </c>
      <c r="E1393" s="4">
        <f t="shared" si="130"/>
        <v>0</v>
      </c>
      <c r="F1393" s="5">
        <f>IF(C1393=0,0,IF(I1392+G1393&lt;=Summary!$C$20,'Loan Sch - With Offset'!I1392+G1393,Summary!$C$20))</f>
        <v>0</v>
      </c>
      <c r="G1393" s="4">
        <f>IF(E1393&lt;=0,0,E1393*Summary!$B$7/Summary!$B$10)</f>
        <v>0</v>
      </c>
      <c r="H1393" s="5">
        <f t="shared" si="133"/>
        <v>0</v>
      </c>
      <c r="I1393" s="5">
        <f t="shared" si="134"/>
        <v>0</v>
      </c>
    </row>
    <row r="1394" spans="1:9" x14ac:dyDescent="0.25">
      <c r="A1394">
        <v>1390</v>
      </c>
      <c r="B1394">
        <f t="shared" si="129"/>
        <v>0</v>
      </c>
      <c r="C1394" s="5">
        <f t="shared" si="132"/>
        <v>0</v>
      </c>
      <c r="D1394" s="5">
        <f t="shared" si="131"/>
        <v>0</v>
      </c>
      <c r="E1394" s="4">
        <f t="shared" si="130"/>
        <v>0</v>
      </c>
      <c r="F1394" s="5">
        <f>IF(C1394=0,0,IF(I1393+G1394&lt;=Summary!$C$20,'Loan Sch - With Offset'!I1393+G1394,Summary!$C$20))</f>
        <v>0</v>
      </c>
      <c r="G1394" s="4">
        <f>IF(E1394&lt;=0,0,E1394*Summary!$B$7/Summary!$B$10)</f>
        <v>0</v>
      </c>
      <c r="H1394" s="5">
        <f t="shared" si="133"/>
        <v>0</v>
      </c>
      <c r="I1394" s="5">
        <f t="shared" si="134"/>
        <v>0</v>
      </c>
    </row>
    <row r="1395" spans="1:9" x14ac:dyDescent="0.25">
      <c r="A1395">
        <v>1391</v>
      </c>
      <c r="B1395">
        <f t="shared" si="129"/>
        <v>0</v>
      </c>
      <c r="C1395" s="5">
        <f t="shared" si="132"/>
        <v>0</v>
      </c>
      <c r="D1395" s="5">
        <f t="shared" si="131"/>
        <v>0</v>
      </c>
      <c r="E1395" s="4">
        <f t="shared" si="130"/>
        <v>0</v>
      </c>
      <c r="F1395" s="5">
        <f>IF(C1395=0,0,IF(I1394+G1395&lt;=Summary!$C$20,'Loan Sch - With Offset'!I1394+G1395,Summary!$C$20))</f>
        <v>0</v>
      </c>
      <c r="G1395" s="4">
        <f>IF(E1395&lt;=0,0,E1395*Summary!$B$7/Summary!$B$10)</f>
        <v>0</v>
      </c>
      <c r="H1395" s="5">
        <f t="shared" si="133"/>
        <v>0</v>
      </c>
      <c r="I1395" s="5">
        <f t="shared" si="134"/>
        <v>0</v>
      </c>
    </row>
    <row r="1396" spans="1:9" x14ac:dyDescent="0.25">
      <c r="A1396">
        <v>1392</v>
      </c>
      <c r="B1396">
        <f t="shared" si="129"/>
        <v>0</v>
      </c>
      <c r="C1396" s="5">
        <f t="shared" si="132"/>
        <v>0</v>
      </c>
      <c r="D1396" s="5">
        <f t="shared" si="131"/>
        <v>0</v>
      </c>
      <c r="E1396" s="4">
        <f t="shared" si="130"/>
        <v>0</v>
      </c>
      <c r="F1396" s="5">
        <f>IF(C1396=0,0,IF(I1395+G1396&lt;=Summary!$C$20,'Loan Sch - With Offset'!I1395+G1396,Summary!$C$20))</f>
        <v>0</v>
      </c>
      <c r="G1396" s="4">
        <f>IF(E1396&lt;=0,0,E1396*Summary!$B$7/Summary!$B$10)</f>
        <v>0</v>
      </c>
      <c r="H1396" s="5">
        <f t="shared" si="133"/>
        <v>0</v>
      </c>
      <c r="I1396" s="5">
        <f t="shared" si="134"/>
        <v>0</v>
      </c>
    </row>
    <row r="1397" spans="1:9" x14ac:dyDescent="0.25">
      <c r="A1397">
        <v>1393</v>
      </c>
      <c r="B1397">
        <f t="shared" si="129"/>
        <v>0</v>
      </c>
      <c r="C1397" s="5">
        <f t="shared" si="132"/>
        <v>0</v>
      </c>
      <c r="D1397" s="5">
        <f t="shared" si="131"/>
        <v>0</v>
      </c>
      <c r="E1397" s="4">
        <f t="shared" si="130"/>
        <v>0</v>
      </c>
      <c r="F1397" s="5">
        <f>IF(C1397=0,0,IF(I1396+G1397&lt;=Summary!$C$20,'Loan Sch - With Offset'!I1396+G1397,Summary!$C$20))</f>
        <v>0</v>
      </c>
      <c r="G1397" s="4">
        <f>IF(E1397&lt;=0,0,E1397*Summary!$B$7/Summary!$B$10)</f>
        <v>0</v>
      </c>
      <c r="H1397" s="5">
        <f t="shared" si="133"/>
        <v>0</v>
      </c>
      <c r="I1397" s="5">
        <f t="shared" si="134"/>
        <v>0</v>
      </c>
    </row>
    <row r="1398" spans="1:9" x14ac:dyDescent="0.25">
      <c r="A1398">
        <v>1394</v>
      </c>
      <c r="B1398">
        <f t="shared" si="129"/>
        <v>0</v>
      </c>
      <c r="C1398" s="5">
        <f t="shared" si="132"/>
        <v>0</v>
      </c>
      <c r="D1398" s="5">
        <f t="shared" si="131"/>
        <v>0</v>
      </c>
      <c r="E1398" s="4">
        <f t="shared" si="130"/>
        <v>0</v>
      </c>
      <c r="F1398" s="5">
        <f>IF(C1398=0,0,IF(I1397+G1398&lt;=Summary!$C$20,'Loan Sch - With Offset'!I1397+G1398,Summary!$C$20))</f>
        <v>0</v>
      </c>
      <c r="G1398" s="4">
        <f>IF(E1398&lt;=0,0,E1398*Summary!$B$7/Summary!$B$10)</f>
        <v>0</v>
      </c>
      <c r="H1398" s="5">
        <f t="shared" si="133"/>
        <v>0</v>
      </c>
      <c r="I1398" s="5">
        <f t="shared" si="134"/>
        <v>0</v>
      </c>
    </row>
    <row r="1399" spans="1:9" x14ac:dyDescent="0.25">
      <c r="A1399">
        <v>1395</v>
      </c>
      <c r="B1399">
        <f t="shared" si="129"/>
        <v>0</v>
      </c>
      <c r="C1399" s="5">
        <f t="shared" si="132"/>
        <v>0</v>
      </c>
      <c r="D1399" s="5">
        <f t="shared" si="131"/>
        <v>0</v>
      </c>
      <c r="E1399" s="4">
        <f t="shared" si="130"/>
        <v>0</v>
      </c>
      <c r="F1399" s="5">
        <f>IF(C1399=0,0,IF(I1398+G1399&lt;=Summary!$C$20,'Loan Sch - With Offset'!I1398+G1399,Summary!$C$20))</f>
        <v>0</v>
      </c>
      <c r="G1399" s="4">
        <f>IF(E1399&lt;=0,0,E1399*Summary!$B$7/Summary!$B$10)</f>
        <v>0</v>
      </c>
      <c r="H1399" s="5">
        <f t="shared" si="133"/>
        <v>0</v>
      </c>
      <c r="I1399" s="5">
        <f t="shared" si="134"/>
        <v>0</v>
      </c>
    </row>
    <row r="1400" spans="1:9" x14ac:dyDescent="0.25">
      <c r="A1400">
        <v>1396</v>
      </c>
      <c r="B1400">
        <f t="shared" si="129"/>
        <v>0</v>
      </c>
      <c r="C1400" s="5">
        <f t="shared" si="132"/>
        <v>0</v>
      </c>
      <c r="D1400" s="5">
        <f t="shared" si="131"/>
        <v>0</v>
      </c>
      <c r="E1400" s="4">
        <f t="shared" si="130"/>
        <v>0</v>
      </c>
      <c r="F1400" s="5">
        <f>IF(C1400=0,0,IF(I1399+G1400&lt;=Summary!$C$20,'Loan Sch - With Offset'!I1399+G1400,Summary!$C$20))</f>
        <v>0</v>
      </c>
      <c r="G1400" s="4">
        <f>IF(E1400&lt;=0,0,E1400*Summary!$B$7/Summary!$B$10)</f>
        <v>0</v>
      </c>
      <c r="H1400" s="5">
        <f t="shared" si="133"/>
        <v>0</v>
      </c>
      <c r="I1400" s="5">
        <f t="shared" si="134"/>
        <v>0</v>
      </c>
    </row>
    <row r="1401" spans="1:9" x14ac:dyDescent="0.25">
      <c r="A1401">
        <v>1397</v>
      </c>
      <c r="B1401">
        <f t="shared" si="129"/>
        <v>0</v>
      </c>
      <c r="C1401" s="5">
        <f t="shared" si="132"/>
        <v>0</v>
      </c>
      <c r="D1401" s="5">
        <f t="shared" si="131"/>
        <v>0</v>
      </c>
      <c r="E1401" s="4">
        <f t="shared" si="130"/>
        <v>0</v>
      </c>
      <c r="F1401" s="5">
        <f>IF(C1401=0,0,IF(I1400+G1401&lt;=Summary!$C$20,'Loan Sch - With Offset'!I1400+G1401,Summary!$C$20))</f>
        <v>0</v>
      </c>
      <c r="G1401" s="4">
        <f>IF(E1401&lt;=0,0,E1401*Summary!$B$7/Summary!$B$10)</f>
        <v>0</v>
      </c>
      <c r="H1401" s="5">
        <f t="shared" si="133"/>
        <v>0</v>
      </c>
      <c r="I1401" s="5">
        <f t="shared" si="134"/>
        <v>0</v>
      </c>
    </row>
    <row r="1402" spans="1:9" x14ac:dyDescent="0.25">
      <c r="A1402">
        <v>1398</v>
      </c>
      <c r="B1402">
        <f t="shared" si="129"/>
        <v>0</v>
      </c>
      <c r="C1402" s="5">
        <f t="shared" si="132"/>
        <v>0</v>
      </c>
      <c r="D1402" s="5">
        <f t="shared" si="131"/>
        <v>0</v>
      </c>
      <c r="E1402" s="4">
        <f t="shared" si="130"/>
        <v>0</v>
      </c>
      <c r="F1402" s="5">
        <f>IF(C1402=0,0,IF(I1401+G1402&lt;=Summary!$C$20,'Loan Sch - With Offset'!I1401+G1402,Summary!$C$20))</f>
        <v>0</v>
      </c>
      <c r="G1402" s="4">
        <f>IF(E1402&lt;=0,0,E1402*Summary!$B$7/Summary!$B$10)</f>
        <v>0</v>
      </c>
      <c r="H1402" s="5">
        <f t="shared" si="133"/>
        <v>0</v>
      </c>
      <c r="I1402" s="5">
        <f t="shared" si="134"/>
        <v>0</v>
      </c>
    </row>
    <row r="1403" spans="1:9" x14ac:dyDescent="0.25">
      <c r="A1403">
        <v>1399</v>
      </c>
      <c r="B1403">
        <f t="shared" si="129"/>
        <v>0</v>
      </c>
      <c r="C1403" s="5">
        <f t="shared" si="132"/>
        <v>0</v>
      </c>
      <c r="D1403" s="5">
        <f t="shared" si="131"/>
        <v>0</v>
      </c>
      <c r="E1403" s="4">
        <f t="shared" si="130"/>
        <v>0</v>
      </c>
      <c r="F1403" s="5">
        <f>IF(C1403=0,0,IF(I1402+G1403&lt;=Summary!$C$20,'Loan Sch - With Offset'!I1402+G1403,Summary!$C$20))</f>
        <v>0</v>
      </c>
      <c r="G1403" s="4">
        <f>IF(E1403&lt;=0,0,E1403*Summary!$B$7/Summary!$B$10)</f>
        <v>0</v>
      </c>
      <c r="H1403" s="5">
        <f t="shared" si="133"/>
        <v>0</v>
      </c>
      <c r="I1403" s="5">
        <f t="shared" si="134"/>
        <v>0</v>
      </c>
    </row>
    <row r="1404" spans="1:9" x14ac:dyDescent="0.25">
      <c r="A1404">
        <v>1400</v>
      </c>
      <c r="B1404">
        <f t="shared" si="129"/>
        <v>0</v>
      </c>
      <c r="C1404" s="5">
        <f t="shared" si="132"/>
        <v>0</v>
      </c>
      <c r="D1404" s="5">
        <f t="shared" si="131"/>
        <v>0</v>
      </c>
      <c r="E1404" s="4">
        <f t="shared" si="130"/>
        <v>0</v>
      </c>
      <c r="F1404" s="5">
        <f>IF(C1404=0,0,IF(I1403+G1404&lt;=Summary!$C$20,'Loan Sch - With Offset'!I1403+G1404,Summary!$C$20))</f>
        <v>0</v>
      </c>
      <c r="G1404" s="4">
        <f>IF(E1404&lt;=0,0,E1404*Summary!$B$7/Summary!$B$10)</f>
        <v>0</v>
      </c>
      <c r="H1404" s="5">
        <f t="shared" si="133"/>
        <v>0</v>
      </c>
      <c r="I1404" s="5">
        <f t="shared" si="134"/>
        <v>0</v>
      </c>
    </row>
    <row r="1405" spans="1:9" x14ac:dyDescent="0.25">
      <c r="A1405">
        <v>1401</v>
      </c>
      <c r="B1405">
        <f t="shared" si="129"/>
        <v>0</v>
      </c>
      <c r="C1405" s="5">
        <f t="shared" si="132"/>
        <v>0</v>
      </c>
      <c r="D1405" s="5">
        <f t="shared" si="131"/>
        <v>0</v>
      </c>
      <c r="E1405" s="4">
        <f t="shared" si="130"/>
        <v>0</v>
      </c>
      <c r="F1405" s="5">
        <f>IF(C1405=0,0,IF(I1404+G1405&lt;=Summary!$C$20,'Loan Sch - With Offset'!I1404+G1405,Summary!$C$20))</f>
        <v>0</v>
      </c>
      <c r="G1405" s="4">
        <f>IF(E1405&lt;=0,0,E1405*Summary!$B$7/Summary!$B$10)</f>
        <v>0</v>
      </c>
      <c r="H1405" s="5">
        <f t="shared" si="133"/>
        <v>0</v>
      </c>
      <c r="I1405" s="5">
        <f t="shared" si="134"/>
        <v>0</v>
      </c>
    </row>
    <row r="1406" spans="1:9" x14ac:dyDescent="0.25">
      <c r="A1406">
        <v>1402</v>
      </c>
      <c r="B1406">
        <f t="shared" si="129"/>
        <v>0</v>
      </c>
      <c r="C1406" s="5">
        <f t="shared" si="132"/>
        <v>0</v>
      </c>
      <c r="D1406" s="5">
        <f t="shared" si="131"/>
        <v>0</v>
      </c>
      <c r="E1406" s="4">
        <f t="shared" si="130"/>
        <v>0</v>
      </c>
      <c r="F1406" s="5">
        <f>IF(C1406=0,0,IF(I1405+G1406&lt;=Summary!$C$20,'Loan Sch - With Offset'!I1405+G1406,Summary!$C$20))</f>
        <v>0</v>
      </c>
      <c r="G1406" s="4">
        <f>IF(E1406&lt;=0,0,E1406*Summary!$B$7/Summary!$B$10)</f>
        <v>0</v>
      </c>
      <c r="H1406" s="5">
        <f t="shared" si="133"/>
        <v>0</v>
      </c>
      <c r="I1406" s="5">
        <f t="shared" si="134"/>
        <v>0</v>
      </c>
    </row>
    <row r="1407" spans="1:9" x14ac:dyDescent="0.25">
      <c r="A1407">
        <v>1403</v>
      </c>
      <c r="B1407">
        <f t="shared" si="129"/>
        <v>0</v>
      </c>
      <c r="C1407" s="5">
        <f t="shared" si="132"/>
        <v>0</v>
      </c>
      <c r="D1407" s="5">
        <f t="shared" si="131"/>
        <v>0</v>
      </c>
      <c r="E1407" s="4">
        <f t="shared" si="130"/>
        <v>0</v>
      </c>
      <c r="F1407" s="5">
        <f>IF(C1407=0,0,IF(I1406+G1407&lt;=Summary!$C$20,'Loan Sch - With Offset'!I1406+G1407,Summary!$C$20))</f>
        <v>0</v>
      </c>
      <c r="G1407" s="4">
        <f>IF(E1407&lt;=0,0,E1407*Summary!$B$7/Summary!$B$10)</f>
        <v>0</v>
      </c>
      <c r="H1407" s="5">
        <f t="shared" si="133"/>
        <v>0</v>
      </c>
      <c r="I1407" s="5">
        <f t="shared" si="134"/>
        <v>0</v>
      </c>
    </row>
    <row r="1408" spans="1:9" x14ac:dyDescent="0.25">
      <c r="A1408">
        <v>1404</v>
      </c>
      <c r="B1408">
        <f t="shared" si="129"/>
        <v>0</v>
      </c>
      <c r="C1408" s="5">
        <f t="shared" si="132"/>
        <v>0</v>
      </c>
      <c r="D1408" s="5">
        <f t="shared" si="131"/>
        <v>0</v>
      </c>
      <c r="E1408" s="4">
        <f t="shared" si="130"/>
        <v>0</v>
      </c>
      <c r="F1408" s="5">
        <f>IF(C1408=0,0,IF(I1407+G1408&lt;=Summary!$C$20,'Loan Sch - With Offset'!I1407+G1408,Summary!$C$20))</f>
        <v>0</v>
      </c>
      <c r="G1408" s="4">
        <f>IF(E1408&lt;=0,0,E1408*Summary!$B$7/Summary!$B$10)</f>
        <v>0</v>
      </c>
      <c r="H1408" s="5">
        <f t="shared" si="133"/>
        <v>0</v>
      </c>
      <c r="I1408" s="5">
        <f t="shared" si="134"/>
        <v>0</v>
      </c>
    </row>
    <row r="1409" spans="1:9" x14ac:dyDescent="0.25">
      <c r="A1409">
        <v>1405</v>
      </c>
      <c r="B1409">
        <f t="shared" si="129"/>
        <v>0</v>
      </c>
      <c r="C1409" s="5">
        <f t="shared" si="132"/>
        <v>0</v>
      </c>
      <c r="D1409" s="5">
        <f t="shared" si="131"/>
        <v>0</v>
      </c>
      <c r="E1409" s="4">
        <f t="shared" si="130"/>
        <v>0</v>
      </c>
      <c r="F1409" s="5">
        <f>IF(C1409=0,0,IF(I1408+G1409&lt;=Summary!$C$20,'Loan Sch - With Offset'!I1408+G1409,Summary!$C$20))</f>
        <v>0</v>
      </c>
      <c r="G1409" s="4">
        <f>IF(E1409&lt;=0,0,E1409*Summary!$B$7/Summary!$B$10)</f>
        <v>0</v>
      </c>
      <c r="H1409" s="5">
        <f t="shared" si="133"/>
        <v>0</v>
      </c>
      <c r="I1409" s="5">
        <f t="shared" si="134"/>
        <v>0</v>
      </c>
    </row>
    <row r="1410" spans="1:9" x14ac:dyDescent="0.25">
      <c r="A1410">
        <v>1406</v>
      </c>
      <c r="B1410">
        <f t="shared" si="129"/>
        <v>0</v>
      </c>
      <c r="C1410" s="5">
        <f t="shared" si="132"/>
        <v>0</v>
      </c>
      <c r="D1410" s="5">
        <f t="shared" si="131"/>
        <v>0</v>
      </c>
      <c r="E1410" s="4">
        <f t="shared" si="130"/>
        <v>0</v>
      </c>
      <c r="F1410" s="5">
        <f>IF(C1410=0,0,IF(I1409+G1410&lt;=Summary!$C$20,'Loan Sch - With Offset'!I1409+G1410,Summary!$C$20))</f>
        <v>0</v>
      </c>
      <c r="G1410" s="4">
        <f>IF(E1410&lt;=0,0,E1410*Summary!$B$7/Summary!$B$10)</f>
        <v>0</v>
      </c>
      <c r="H1410" s="5">
        <f t="shared" si="133"/>
        <v>0</v>
      </c>
      <c r="I1410" s="5">
        <f t="shared" si="134"/>
        <v>0</v>
      </c>
    </row>
    <row r="1411" spans="1:9" x14ac:dyDescent="0.25">
      <c r="A1411">
        <v>1407</v>
      </c>
      <c r="B1411">
        <f t="shared" si="129"/>
        <v>0</v>
      </c>
      <c r="C1411" s="5">
        <f t="shared" si="132"/>
        <v>0</v>
      </c>
      <c r="D1411" s="5">
        <f t="shared" si="131"/>
        <v>0</v>
      </c>
      <c r="E1411" s="4">
        <f t="shared" si="130"/>
        <v>0</v>
      </c>
      <c r="F1411" s="5">
        <f>IF(C1411=0,0,IF(I1410+G1411&lt;=Summary!$C$20,'Loan Sch - With Offset'!I1410+G1411,Summary!$C$20))</f>
        <v>0</v>
      </c>
      <c r="G1411" s="4">
        <f>IF(E1411&lt;=0,0,E1411*Summary!$B$7/Summary!$B$10)</f>
        <v>0</v>
      </c>
      <c r="H1411" s="5">
        <f t="shared" si="133"/>
        <v>0</v>
      </c>
      <c r="I1411" s="5">
        <f t="shared" si="134"/>
        <v>0</v>
      </c>
    </row>
    <row r="1412" spans="1:9" x14ac:dyDescent="0.25">
      <c r="A1412">
        <v>1408</v>
      </c>
      <c r="B1412">
        <f t="shared" si="129"/>
        <v>0</v>
      </c>
      <c r="C1412" s="5">
        <f t="shared" si="132"/>
        <v>0</v>
      </c>
      <c r="D1412" s="5">
        <f t="shared" si="131"/>
        <v>0</v>
      </c>
      <c r="E1412" s="4">
        <f t="shared" si="130"/>
        <v>0</v>
      </c>
      <c r="F1412" s="5">
        <f>IF(C1412=0,0,IF(I1411+G1412&lt;=Summary!$C$20,'Loan Sch - With Offset'!I1411+G1412,Summary!$C$20))</f>
        <v>0</v>
      </c>
      <c r="G1412" s="4">
        <f>IF(E1412&lt;=0,0,E1412*Summary!$B$7/Summary!$B$10)</f>
        <v>0</v>
      </c>
      <c r="H1412" s="5">
        <f t="shared" si="133"/>
        <v>0</v>
      </c>
      <c r="I1412" s="5">
        <f t="shared" si="134"/>
        <v>0</v>
      </c>
    </row>
    <row r="1413" spans="1:9" x14ac:dyDescent="0.25">
      <c r="A1413">
        <v>1409</v>
      </c>
      <c r="B1413">
        <f t="shared" si="129"/>
        <v>0</v>
      </c>
      <c r="C1413" s="5">
        <f t="shared" si="132"/>
        <v>0</v>
      </c>
      <c r="D1413" s="5">
        <f t="shared" si="131"/>
        <v>0</v>
      </c>
      <c r="E1413" s="4">
        <f t="shared" si="130"/>
        <v>0</v>
      </c>
      <c r="F1413" s="5">
        <f>IF(C1413=0,0,IF(I1412+G1413&lt;=Summary!$C$20,'Loan Sch - With Offset'!I1412+G1413,Summary!$C$20))</f>
        <v>0</v>
      </c>
      <c r="G1413" s="4">
        <f>IF(E1413&lt;=0,0,E1413*Summary!$B$7/Summary!$B$10)</f>
        <v>0</v>
      </c>
      <c r="H1413" s="5">
        <f t="shared" si="133"/>
        <v>0</v>
      </c>
      <c r="I1413" s="5">
        <f t="shared" si="134"/>
        <v>0</v>
      </c>
    </row>
    <row r="1414" spans="1:9" x14ac:dyDescent="0.25">
      <c r="A1414">
        <v>1410</v>
      </c>
      <c r="B1414">
        <f t="shared" ref="B1414:B1477" si="135">IF(C1414=0,0,A1414)</f>
        <v>0</v>
      </c>
      <c r="C1414" s="5">
        <f t="shared" si="132"/>
        <v>0</v>
      </c>
      <c r="D1414" s="5">
        <f t="shared" si="131"/>
        <v>0</v>
      </c>
      <c r="E1414" s="4">
        <f t="shared" ref="E1414:E1477" si="136">C1414-D1414</f>
        <v>0</v>
      </c>
      <c r="F1414" s="5">
        <f>IF(C1414=0,0,IF(I1413+G1414&lt;=Summary!$C$20,'Loan Sch - With Offset'!I1413+G1414,Summary!$C$20))</f>
        <v>0</v>
      </c>
      <c r="G1414" s="4">
        <f>IF(E1414&lt;=0,0,E1414*Summary!$B$7/Summary!$B$10)</f>
        <v>0</v>
      </c>
      <c r="H1414" s="5">
        <f t="shared" si="133"/>
        <v>0</v>
      </c>
      <c r="I1414" s="5">
        <f t="shared" si="134"/>
        <v>0</v>
      </c>
    </row>
    <row r="1415" spans="1:9" x14ac:dyDescent="0.25">
      <c r="A1415">
        <v>1411</v>
      </c>
      <c r="B1415">
        <f t="shared" si="135"/>
        <v>0</v>
      </c>
      <c r="C1415" s="5">
        <f t="shared" si="132"/>
        <v>0</v>
      </c>
      <c r="D1415" s="5">
        <f t="shared" ref="D1415:D1478" si="137">IF(C1415=0,0,D1414)</f>
        <v>0</v>
      </c>
      <c r="E1415" s="4">
        <f t="shared" si="136"/>
        <v>0</v>
      </c>
      <c r="F1415" s="5">
        <f>IF(C1415=0,0,IF(I1414+G1415&lt;=Summary!$C$20,'Loan Sch - With Offset'!I1414+G1415,Summary!$C$20))</f>
        <v>0</v>
      </c>
      <c r="G1415" s="4">
        <f>IF(E1415&lt;=0,0,E1415*Summary!$B$7/Summary!$B$10)</f>
        <v>0</v>
      </c>
      <c r="H1415" s="5">
        <f t="shared" si="133"/>
        <v>0</v>
      </c>
      <c r="I1415" s="5">
        <f t="shared" si="134"/>
        <v>0</v>
      </c>
    </row>
    <row r="1416" spans="1:9" x14ac:dyDescent="0.25">
      <c r="A1416">
        <v>1412</v>
      </c>
      <c r="B1416">
        <f t="shared" si="135"/>
        <v>0</v>
      </c>
      <c r="C1416" s="5">
        <f t="shared" ref="C1416:C1479" si="138">I1415</f>
        <v>0</v>
      </c>
      <c r="D1416" s="5">
        <f t="shared" si="137"/>
        <v>0</v>
      </c>
      <c r="E1416" s="4">
        <f t="shared" si="136"/>
        <v>0</v>
      </c>
      <c r="F1416" s="5">
        <f>IF(C1416=0,0,IF(I1415+G1416&lt;=Summary!$C$20,'Loan Sch - With Offset'!I1415+G1416,Summary!$C$20))</f>
        <v>0</v>
      </c>
      <c r="G1416" s="4">
        <f>IF(E1416&lt;=0,0,E1416*Summary!$B$7/Summary!$B$10)</f>
        <v>0</v>
      </c>
      <c r="H1416" s="5">
        <f t="shared" ref="H1416:H1479" si="139">F1416-G1416</f>
        <v>0</v>
      </c>
      <c r="I1416" s="5">
        <f t="shared" ref="I1416:I1479" si="140">IF(ROUND(C1416-H1416,0)=0,0,C1416-H1416)</f>
        <v>0</v>
      </c>
    </row>
    <row r="1417" spans="1:9" x14ac:dyDescent="0.25">
      <c r="A1417">
        <v>1413</v>
      </c>
      <c r="B1417">
        <f t="shared" si="135"/>
        <v>0</v>
      </c>
      <c r="C1417" s="5">
        <f t="shared" si="138"/>
        <v>0</v>
      </c>
      <c r="D1417" s="5">
        <f t="shared" si="137"/>
        <v>0</v>
      </c>
      <c r="E1417" s="4">
        <f t="shared" si="136"/>
        <v>0</v>
      </c>
      <c r="F1417" s="5">
        <f>IF(C1417=0,0,IF(I1416+G1417&lt;=Summary!$C$20,'Loan Sch - With Offset'!I1416+G1417,Summary!$C$20))</f>
        <v>0</v>
      </c>
      <c r="G1417" s="4">
        <f>IF(E1417&lt;=0,0,E1417*Summary!$B$7/Summary!$B$10)</f>
        <v>0</v>
      </c>
      <c r="H1417" s="5">
        <f t="shared" si="139"/>
        <v>0</v>
      </c>
      <c r="I1417" s="5">
        <f t="shared" si="140"/>
        <v>0</v>
      </c>
    </row>
    <row r="1418" spans="1:9" x14ac:dyDescent="0.25">
      <c r="A1418">
        <v>1414</v>
      </c>
      <c r="B1418">
        <f t="shared" si="135"/>
        <v>0</v>
      </c>
      <c r="C1418" s="5">
        <f t="shared" si="138"/>
        <v>0</v>
      </c>
      <c r="D1418" s="5">
        <f t="shared" si="137"/>
        <v>0</v>
      </c>
      <c r="E1418" s="4">
        <f t="shared" si="136"/>
        <v>0</v>
      </c>
      <c r="F1418" s="5">
        <f>IF(C1418=0,0,IF(I1417+G1418&lt;=Summary!$C$20,'Loan Sch - With Offset'!I1417+G1418,Summary!$C$20))</f>
        <v>0</v>
      </c>
      <c r="G1418" s="4">
        <f>IF(E1418&lt;=0,0,E1418*Summary!$B$7/Summary!$B$10)</f>
        <v>0</v>
      </c>
      <c r="H1418" s="5">
        <f t="shared" si="139"/>
        <v>0</v>
      </c>
      <c r="I1418" s="5">
        <f t="shared" si="140"/>
        <v>0</v>
      </c>
    </row>
    <row r="1419" spans="1:9" x14ac:dyDescent="0.25">
      <c r="A1419">
        <v>1415</v>
      </c>
      <c r="B1419">
        <f t="shared" si="135"/>
        <v>0</v>
      </c>
      <c r="C1419" s="5">
        <f t="shared" si="138"/>
        <v>0</v>
      </c>
      <c r="D1419" s="5">
        <f t="shared" si="137"/>
        <v>0</v>
      </c>
      <c r="E1419" s="4">
        <f t="shared" si="136"/>
        <v>0</v>
      </c>
      <c r="F1419" s="5">
        <f>IF(C1419=0,0,IF(I1418+G1419&lt;=Summary!$C$20,'Loan Sch - With Offset'!I1418+G1419,Summary!$C$20))</f>
        <v>0</v>
      </c>
      <c r="G1419" s="4">
        <f>IF(E1419&lt;=0,0,E1419*Summary!$B$7/Summary!$B$10)</f>
        <v>0</v>
      </c>
      <c r="H1419" s="5">
        <f t="shared" si="139"/>
        <v>0</v>
      </c>
      <c r="I1419" s="5">
        <f t="shared" si="140"/>
        <v>0</v>
      </c>
    </row>
    <row r="1420" spans="1:9" x14ac:dyDescent="0.25">
      <c r="A1420">
        <v>1416</v>
      </c>
      <c r="B1420">
        <f t="shared" si="135"/>
        <v>0</v>
      </c>
      <c r="C1420" s="5">
        <f t="shared" si="138"/>
        <v>0</v>
      </c>
      <c r="D1420" s="5">
        <f t="shared" si="137"/>
        <v>0</v>
      </c>
      <c r="E1420" s="4">
        <f t="shared" si="136"/>
        <v>0</v>
      </c>
      <c r="F1420" s="5">
        <f>IF(C1420=0,0,IF(I1419+G1420&lt;=Summary!$C$20,'Loan Sch - With Offset'!I1419+G1420,Summary!$C$20))</f>
        <v>0</v>
      </c>
      <c r="G1420" s="4">
        <f>IF(E1420&lt;=0,0,E1420*Summary!$B$7/Summary!$B$10)</f>
        <v>0</v>
      </c>
      <c r="H1420" s="5">
        <f t="shared" si="139"/>
        <v>0</v>
      </c>
      <c r="I1420" s="5">
        <f t="shared" si="140"/>
        <v>0</v>
      </c>
    </row>
    <row r="1421" spans="1:9" x14ac:dyDescent="0.25">
      <c r="A1421">
        <v>1417</v>
      </c>
      <c r="B1421">
        <f t="shared" si="135"/>
        <v>0</v>
      </c>
      <c r="C1421" s="5">
        <f t="shared" si="138"/>
        <v>0</v>
      </c>
      <c r="D1421" s="5">
        <f t="shared" si="137"/>
        <v>0</v>
      </c>
      <c r="E1421" s="4">
        <f t="shared" si="136"/>
        <v>0</v>
      </c>
      <c r="F1421" s="5">
        <f>IF(C1421=0,0,IF(I1420+G1421&lt;=Summary!$C$20,'Loan Sch - With Offset'!I1420+G1421,Summary!$C$20))</f>
        <v>0</v>
      </c>
      <c r="G1421" s="4">
        <f>IF(E1421&lt;=0,0,E1421*Summary!$B$7/Summary!$B$10)</f>
        <v>0</v>
      </c>
      <c r="H1421" s="5">
        <f t="shared" si="139"/>
        <v>0</v>
      </c>
      <c r="I1421" s="5">
        <f t="shared" si="140"/>
        <v>0</v>
      </c>
    </row>
    <row r="1422" spans="1:9" x14ac:dyDescent="0.25">
      <c r="A1422">
        <v>1418</v>
      </c>
      <c r="B1422">
        <f t="shared" si="135"/>
        <v>0</v>
      </c>
      <c r="C1422" s="5">
        <f t="shared" si="138"/>
        <v>0</v>
      </c>
      <c r="D1422" s="5">
        <f t="shared" si="137"/>
        <v>0</v>
      </c>
      <c r="E1422" s="4">
        <f t="shared" si="136"/>
        <v>0</v>
      </c>
      <c r="F1422" s="5">
        <f>IF(C1422=0,0,IF(I1421+G1422&lt;=Summary!$C$20,'Loan Sch - With Offset'!I1421+G1422,Summary!$C$20))</f>
        <v>0</v>
      </c>
      <c r="G1422" s="4">
        <f>IF(E1422&lt;=0,0,E1422*Summary!$B$7/Summary!$B$10)</f>
        <v>0</v>
      </c>
      <c r="H1422" s="5">
        <f t="shared" si="139"/>
        <v>0</v>
      </c>
      <c r="I1422" s="5">
        <f t="shared" si="140"/>
        <v>0</v>
      </c>
    </row>
    <row r="1423" spans="1:9" x14ac:dyDescent="0.25">
      <c r="A1423">
        <v>1419</v>
      </c>
      <c r="B1423">
        <f t="shared" si="135"/>
        <v>0</v>
      </c>
      <c r="C1423" s="5">
        <f t="shared" si="138"/>
        <v>0</v>
      </c>
      <c r="D1423" s="5">
        <f t="shared" si="137"/>
        <v>0</v>
      </c>
      <c r="E1423" s="4">
        <f t="shared" si="136"/>
        <v>0</v>
      </c>
      <c r="F1423" s="5">
        <f>IF(C1423=0,0,IF(I1422+G1423&lt;=Summary!$C$20,'Loan Sch - With Offset'!I1422+G1423,Summary!$C$20))</f>
        <v>0</v>
      </c>
      <c r="G1423" s="4">
        <f>IF(E1423&lt;=0,0,E1423*Summary!$B$7/Summary!$B$10)</f>
        <v>0</v>
      </c>
      <c r="H1423" s="5">
        <f t="shared" si="139"/>
        <v>0</v>
      </c>
      <c r="I1423" s="5">
        <f t="shared" si="140"/>
        <v>0</v>
      </c>
    </row>
    <row r="1424" spans="1:9" x14ac:dyDescent="0.25">
      <c r="A1424">
        <v>1420</v>
      </c>
      <c r="B1424">
        <f t="shared" si="135"/>
        <v>0</v>
      </c>
      <c r="C1424" s="5">
        <f t="shared" si="138"/>
        <v>0</v>
      </c>
      <c r="D1424" s="5">
        <f t="shared" si="137"/>
        <v>0</v>
      </c>
      <c r="E1424" s="4">
        <f t="shared" si="136"/>
        <v>0</v>
      </c>
      <c r="F1424" s="5">
        <f>IF(C1424=0,0,IF(I1423+G1424&lt;=Summary!$C$20,'Loan Sch - With Offset'!I1423+G1424,Summary!$C$20))</f>
        <v>0</v>
      </c>
      <c r="G1424" s="4">
        <f>IF(E1424&lt;=0,0,E1424*Summary!$B$7/Summary!$B$10)</f>
        <v>0</v>
      </c>
      <c r="H1424" s="5">
        <f t="shared" si="139"/>
        <v>0</v>
      </c>
      <c r="I1424" s="5">
        <f t="shared" si="140"/>
        <v>0</v>
      </c>
    </row>
    <row r="1425" spans="1:9" x14ac:dyDescent="0.25">
      <c r="A1425">
        <v>1421</v>
      </c>
      <c r="B1425">
        <f t="shared" si="135"/>
        <v>0</v>
      </c>
      <c r="C1425" s="5">
        <f t="shared" si="138"/>
        <v>0</v>
      </c>
      <c r="D1425" s="5">
        <f t="shared" si="137"/>
        <v>0</v>
      </c>
      <c r="E1425" s="4">
        <f t="shared" si="136"/>
        <v>0</v>
      </c>
      <c r="F1425" s="5">
        <f>IF(C1425=0,0,IF(I1424+G1425&lt;=Summary!$C$20,'Loan Sch - With Offset'!I1424+G1425,Summary!$C$20))</f>
        <v>0</v>
      </c>
      <c r="G1425" s="4">
        <f>IF(E1425&lt;=0,0,E1425*Summary!$B$7/Summary!$B$10)</f>
        <v>0</v>
      </c>
      <c r="H1425" s="5">
        <f t="shared" si="139"/>
        <v>0</v>
      </c>
      <c r="I1425" s="5">
        <f t="shared" si="140"/>
        <v>0</v>
      </c>
    </row>
    <row r="1426" spans="1:9" x14ac:dyDescent="0.25">
      <c r="A1426">
        <v>1422</v>
      </c>
      <c r="B1426">
        <f t="shared" si="135"/>
        <v>0</v>
      </c>
      <c r="C1426" s="5">
        <f t="shared" si="138"/>
        <v>0</v>
      </c>
      <c r="D1426" s="5">
        <f t="shared" si="137"/>
        <v>0</v>
      </c>
      <c r="E1426" s="4">
        <f t="shared" si="136"/>
        <v>0</v>
      </c>
      <c r="F1426" s="5">
        <f>IF(C1426=0,0,IF(I1425+G1426&lt;=Summary!$C$20,'Loan Sch - With Offset'!I1425+G1426,Summary!$C$20))</f>
        <v>0</v>
      </c>
      <c r="G1426" s="4">
        <f>IF(E1426&lt;=0,0,E1426*Summary!$B$7/Summary!$B$10)</f>
        <v>0</v>
      </c>
      <c r="H1426" s="5">
        <f t="shared" si="139"/>
        <v>0</v>
      </c>
      <c r="I1426" s="5">
        <f t="shared" si="140"/>
        <v>0</v>
      </c>
    </row>
    <row r="1427" spans="1:9" x14ac:dyDescent="0.25">
      <c r="A1427">
        <v>1423</v>
      </c>
      <c r="B1427">
        <f t="shared" si="135"/>
        <v>0</v>
      </c>
      <c r="C1427" s="5">
        <f t="shared" si="138"/>
        <v>0</v>
      </c>
      <c r="D1427" s="5">
        <f t="shared" si="137"/>
        <v>0</v>
      </c>
      <c r="E1427" s="4">
        <f t="shared" si="136"/>
        <v>0</v>
      </c>
      <c r="F1427" s="5">
        <f>IF(C1427=0,0,IF(I1426+G1427&lt;=Summary!$C$20,'Loan Sch - With Offset'!I1426+G1427,Summary!$C$20))</f>
        <v>0</v>
      </c>
      <c r="G1427" s="4">
        <f>IF(E1427&lt;=0,0,E1427*Summary!$B$7/Summary!$B$10)</f>
        <v>0</v>
      </c>
      <c r="H1427" s="5">
        <f t="shared" si="139"/>
        <v>0</v>
      </c>
      <c r="I1427" s="5">
        <f t="shared" si="140"/>
        <v>0</v>
      </c>
    </row>
    <row r="1428" spans="1:9" x14ac:dyDescent="0.25">
      <c r="A1428">
        <v>1424</v>
      </c>
      <c r="B1428">
        <f t="shared" si="135"/>
        <v>0</v>
      </c>
      <c r="C1428" s="5">
        <f t="shared" si="138"/>
        <v>0</v>
      </c>
      <c r="D1428" s="5">
        <f t="shared" si="137"/>
        <v>0</v>
      </c>
      <c r="E1428" s="4">
        <f t="shared" si="136"/>
        <v>0</v>
      </c>
      <c r="F1428" s="5">
        <f>IF(C1428=0,0,IF(I1427+G1428&lt;=Summary!$C$20,'Loan Sch - With Offset'!I1427+G1428,Summary!$C$20))</f>
        <v>0</v>
      </c>
      <c r="G1428" s="4">
        <f>IF(E1428&lt;=0,0,E1428*Summary!$B$7/Summary!$B$10)</f>
        <v>0</v>
      </c>
      <c r="H1428" s="5">
        <f t="shared" si="139"/>
        <v>0</v>
      </c>
      <c r="I1428" s="5">
        <f t="shared" si="140"/>
        <v>0</v>
      </c>
    </row>
    <row r="1429" spans="1:9" x14ac:dyDescent="0.25">
      <c r="A1429">
        <v>1425</v>
      </c>
      <c r="B1429">
        <f t="shared" si="135"/>
        <v>0</v>
      </c>
      <c r="C1429" s="5">
        <f t="shared" si="138"/>
        <v>0</v>
      </c>
      <c r="D1429" s="5">
        <f t="shared" si="137"/>
        <v>0</v>
      </c>
      <c r="E1429" s="4">
        <f t="shared" si="136"/>
        <v>0</v>
      </c>
      <c r="F1429" s="5">
        <f>IF(C1429=0,0,IF(I1428+G1429&lt;=Summary!$C$20,'Loan Sch - With Offset'!I1428+G1429,Summary!$C$20))</f>
        <v>0</v>
      </c>
      <c r="G1429" s="4">
        <f>IF(E1429&lt;=0,0,E1429*Summary!$B$7/Summary!$B$10)</f>
        <v>0</v>
      </c>
      <c r="H1429" s="5">
        <f t="shared" si="139"/>
        <v>0</v>
      </c>
      <c r="I1429" s="5">
        <f t="shared" si="140"/>
        <v>0</v>
      </c>
    </row>
    <row r="1430" spans="1:9" x14ac:dyDescent="0.25">
      <c r="A1430">
        <v>1426</v>
      </c>
      <c r="B1430">
        <f t="shared" si="135"/>
        <v>0</v>
      </c>
      <c r="C1430" s="5">
        <f t="shared" si="138"/>
        <v>0</v>
      </c>
      <c r="D1430" s="5">
        <f t="shared" si="137"/>
        <v>0</v>
      </c>
      <c r="E1430" s="4">
        <f t="shared" si="136"/>
        <v>0</v>
      </c>
      <c r="F1430" s="5">
        <f>IF(C1430=0,0,IF(I1429+G1430&lt;=Summary!$C$20,'Loan Sch - With Offset'!I1429+G1430,Summary!$C$20))</f>
        <v>0</v>
      </c>
      <c r="G1430" s="4">
        <f>IF(E1430&lt;=0,0,E1430*Summary!$B$7/Summary!$B$10)</f>
        <v>0</v>
      </c>
      <c r="H1430" s="5">
        <f t="shared" si="139"/>
        <v>0</v>
      </c>
      <c r="I1430" s="5">
        <f t="shared" si="140"/>
        <v>0</v>
      </c>
    </row>
    <row r="1431" spans="1:9" x14ac:dyDescent="0.25">
      <c r="A1431">
        <v>1427</v>
      </c>
      <c r="B1431">
        <f t="shared" si="135"/>
        <v>0</v>
      </c>
      <c r="C1431" s="5">
        <f t="shared" si="138"/>
        <v>0</v>
      </c>
      <c r="D1431" s="5">
        <f t="shared" si="137"/>
        <v>0</v>
      </c>
      <c r="E1431" s="4">
        <f t="shared" si="136"/>
        <v>0</v>
      </c>
      <c r="F1431" s="5">
        <f>IF(C1431=0,0,IF(I1430+G1431&lt;=Summary!$C$20,'Loan Sch - With Offset'!I1430+G1431,Summary!$C$20))</f>
        <v>0</v>
      </c>
      <c r="G1431" s="4">
        <f>IF(E1431&lt;=0,0,E1431*Summary!$B$7/Summary!$B$10)</f>
        <v>0</v>
      </c>
      <c r="H1431" s="5">
        <f t="shared" si="139"/>
        <v>0</v>
      </c>
      <c r="I1431" s="5">
        <f t="shared" si="140"/>
        <v>0</v>
      </c>
    </row>
    <row r="1432" spans="1:9" x14ac:dyDescent="0.25">
      <c r="A1432">
        <v>1428</v>
      </c>
      <c r="B1432">
        <f t="shared" si="135"/>
        <v>0</v>
      </c>
      <c r="C1432" s="5">
        <f t="shared" si="138"/>
        <v>0</v>
      </c>
      <c r="D1432" s="5">
        <f t="shared" si="137"/>
        <v>0</v>
      </c>
      <c r="E1432" s="4">
        <f t="shared" si="136"/>
        <v>0</v>
      </c>
      <c r="F1432" s="5">
        <f>IF(C1432=0,0,IF(I1431+G1432&lt;=Summary!$C$20,'Loan Sch - With Offset'!I1431+G1432,Summary!$C$20))</f>
        <v>0</v>
      </c>
      <c r="G1432" s="4">
        <f>IF(E1432&lt;=0,0,E1432*Summary!$B$7/Summary!$B$10)</f>
        <v>0</v>
      </c>
      <c r="H1432" s="5">
        <f t="shared" si="139"/>
        <v>0</v>
      </c>
      <c r="I1432" s="5">
        <f t="shared" si="140"/>
        <v>0</v>
      </c>
    </row>
    <row r="1433" spans="1:9" x14ac:dyDescent="0.25">
      <c r="A1433">
        <v>1429</v>
      </c>
      <c r="B1433">
        <f t="shared" si="135"/>
        <v>0</v>
      </c>
      <c r="C1433" s="5">
        <f t="shared" si="138"/>
        <v>0</v>
      </c>
      <c r="D1433" s="5">
        <f t="shared" si="137"/>
        <v>0</v>
      </c>
      <c r="E1433" s="4">
        <f t="shared" si="136"/>
        <v>0</v>
      </c>
      <c r="F1433" s="5">
        <f>IF(C1433=0,0,IF(I1432+G1433&lt;=Summary!$C$20,'Loan Sch - With Offset'!I1432+G1433,Summary!$C$20))</f>
        <v>0</v>
      </c>
      <c r="G1433" s="4">
        <f>IF(E1433&lt;=0,0,E1433*Summary!$B$7/Summary!$B$10)</f>
        <v>0</v>
      </c>
      <c r="H1433" s="5">
        <f t="shared" si="139"/>
        <v>0</v>
      </c>
      <c r="I1433" s="5">
        <f t="shared" si="140"/>
        <v>0</v>
      </c>
    </row>
    <row r="1434" spans="1:9" x14ac:dyDescent="0.25">
      <c r="A1434">
        <v>1430</v>
      </c>
      <c r="B1434">
        <f t="shared" si="135"/>
        <v>0</v>
      </c>
      <c r="C1434" s="5">
        <f t="shared" si="138"/>
        <v>0</v>
      </c>
      <c r="D1434" s="5">
        <f t="shared" si="137"/>
        <v>0</v>
      </c>
      <c r="E1434" s="4">
        <f t="shared" si="136"/>
        <v>0</v>
      </c>
      <c r="F1434" s="5">
        <f>IF(C1434=0,0,IF(I1433+G1434&lt;=Summary!$C$20,'Loan Sch - With Offset'!I1433+G1434,Summary!$C$20))</f>
        <v>0</v>
      </c>
      <c r="G1434" s="4">
        <f>IF(E1434&lt;=0,0,E1434*Summary!$B$7/Summary!$B$10)</f>
        <v>0</v>
      </c>
      <c r="H1434" s="5">
        <f t="shared" si="139"/>
        <v>0</v>
      </c>
      <c r="I1434" s="5">
        <f t="shared" si="140"/>
        <v>0</v>
      </c>
    </row>
    <row r="1435" spans="1:9" x14ac:dyDescent="0.25">
      <c r="A1435">
        <v>1431</v>
      </c>
      <c r="B1435">
        <f t="shared" si="135"/>
        <v>0</v>
      </c>
      <c r="C1435" s="5">
        <f t="shared" si="138"/>
        <v>0</v>
      </c>
      <c r="D1435" s="5">
        <f t="shared" si="137"/>
        <v>0</v>
      </c>
      <c r="E1435" s="4">
        <f t="shared" si="136"/>
        <v>0</v>
      </c>
      <c r="F1435" s="5">
        <f>IF(C1435=0,0,IF(I1434+G1435&lt;=Summary!$C$20,'Loan Sch - With Offset'!I1434+G1435,Summary!$C$20))</f>
        <v>0</v>
      </c>
      <c r="G1435" s="4">
        <f>IF(E1435&lt;=0,0,E1435*Summary!$B$7/Summary!$B$10)</f>
        <v>0</v>
      </c>
      <c r="H1435" s="5">
        <f t="shared" si="139"/>
        <v>0</v>
      </c>
      <c r="I1435" s="5">
        <f t="shared" si="140"/>
        <v>0</v>
      </c>
    </row>
    <row r="1436" spans="1:9" x14ac:dyDescent="0.25">
      <c r="A1436">
        <v>1432</v>
      </c>
      <c r="B1436">
        <f t="shared" si="135"/>
        <v>0</v>
      </c>
      <c r="C1436" s="5">
        <f t="shared" si="138"/>
        <v>0</v>
      </c>
      <c r="D1436" s="5">
        <f t="shared" si="137"/>
        <v>0</v>
      </c>
      <c r="E1436" s="4">
        <f t="shared" si="136"/>
        <v>0</v>
      </c>
      <c r="F1436" s="5">
        <f>IF(C1436=0,0,IF(I1435+G1436&lt;=Summary!$C$20,'Loan Sch - With Offset'!I1435+G1436,Summary!$C$20))</f>
        <v>0</v>
      </c>
      <c r="G1436" s="4">
        <f>IF(E1436&lt;=0,0,E1436*Summary!$B$7/Summary!$B$10)</f>
        <v>0</v>
      </c>
      <c r="H1436" s="5">
        <f t="shared" si="139"/>
        <v>0</v>
      </c>
      <c r="I1436" s="5">
        <f t="shared" si="140"/>
        <v>0</v>
      </c>
    </row>
    <row r="1437" spans="1:9" x14ac:dyDescent="0.25">
      <c r="A1437">
        <v>1433</v>
      </c>
      <c r="B1437">
        <f t="shared" si="135"/>
        <v>0</v>
      </c>
      <c r="C1437" s="5">
        <f t="shared" si="138"/>
        <v>0</v>
      </c>
      <c r="D1437" s="5">
        <f t="shared" si="137"/>
        <v>0</v>
      </c>
      <c r="E1437" s="4">
        <f t="shared" si="136"/>
        <v>0</v>
      </c>
      <c r="F1437" s="5">
        <f>IF(C1437=0,0,IF(I1436+G1437&lt;=Summary!$C$20,'Loan Sch - With Offset'!I1436+G1437,Summary!$C$20))</f>
        <v>0</v>
      </c>
      <c r="G1437" s="4">
        <f>IF(E1437&lt;=0,0,E1437*Summary!$B$7/Summary!$B$10)</f>
        <v>0</v>
      </c>
      <c r="H1437" s="5">
        <f t="shared" si="139"/>
        <v>0</v>
      </c>
      <c r="I1437" s="5">
        <f t="shared" si="140"/>
        <v>0</v>
      </c>
    </row>
    <row r="1438" spans="1:9" x14ac:dyDescent="0.25">
      <c r="A1438">
        <v>1434</v>
      </c>
      <c r="B1438">
        <f t="shared" si="135"/>
        <v>0</v>
      </c>
      <c r="C1438" s="5">
        <f t="shared" si="138"/>
        <v>0</v>
      </c>
      <c r="D1438" s="5">
        <f t="shared" si="137"/>
        <v>0</v>
      </c>
      <c r="E1438" s="4">
        <f t="shared" si="136"/>
        <v>0</v>
      </c>
      <c r="F1438" s="5">
        <f>IF(C1438=0,0,IF(I1437+G1438&lt;=Summary!$C$20,'Loan Sch - With Offset'!I1437+G1438,Summary!$C$20))</f>
        <v>0</v>
      </c>
      <c r="G1438" s="4">
        <f>IF(E1438&lt;=0,0,E1438*Summary!$B$7/Summary!$B$10)</f>
        <v>0</v>
      </c>
      <c r="H1438" s="5">
        <f t="shared" si="139"/>
        <v>0</v>
      </c>
      <c r="I1438" s="5">
        <f t="shared" si="140"/>
        <v>0</v>
      </c>
    </row>
    <row r="1439" spans="1:9" x14ac:dyDescent="0.25">
      <c r="A1439">
        <v>1435</v>
      </c>
      <c r="B1439">
        <f t="shared" si="135"/>
        <v>0</v>
      </c>
      <c r="C1439" s="5">
        <f t="shared" si="138"/>
        <v>0</v>
      </c>
      <c r="D1439" s="5">
        <f t="shared" si="137"/>
        <v>0</v>
      </c>
      <c r="E1439" s="4">
        <f t="shared" si="136"/>
        <v>0</v>
      </c>
      <c r="F1439" s="5">
        <f>IF(C1439=0,0,IF(I1438+G1439&lt;=Summary!$C$20,'Loan Sch - With Offset'!I1438+G1439,Summary!$C$20))</f>
        <v>0</v>
      </c>
      <c r="G1439" s="4">
        <f>IF(E1439&lt;=0,0,E1439*Summary!$B$7/Summary!$B$10)</f>
        <v>0</v>
      </c>
      <c r="H1439" s="5">
        <f t="shared" si="139"/>
        <v>0</v>
      </c>
      <c r="I1439" s="5">
        <f t="shared" si="140"/>
        <v>0</v>
      </c>
    </row>
    <row r="1440" spans="1:9" x14ac:dyDescent="0.25">
      <c r="A1440">
        <v>1436</v>
      </c>
      <c r="B1440">
        <f t="shared" si="135"/>
        <v>0</v>
      </c>
      <c r="C1440" s="5">
        <f t="shared" si="138"/>
        <v>0</v>
      </c>
      <c r="D1440" s="5">
        <f t="shared" si="137"/>
        <v>0</v>
      </c>
      <c r="E1440" s="4">
        <f t="shared" si="136"/>
        <v>0</v>
      </c>
      <c r="F1440" s="5">
        <f>IF(C1440=0,0,IF(I1439+G1440&lt;=Summary!$C$20,'Loan Sch - With Offset'!I1439+G1440,Summary!$C$20))</f>
        <v>0</v>
      </c>
      <c r="G1440" s="4">
        <f>IF(E1440&lt;=0,0,E1440*Summary!$B$7/Summary!$B$10)</f>
        <v>0</v>
      </c>
      <c r="H1440" s="5">
        <f t="shared" si="139"/>
        <v>0</v>
      </c>
      <c r="I1440" s="5">
        <f t="shared" si="140"/>
        <v>0</v>
      </c>
    </row>
    <row r="1441" spans="1:9" x14ac:dyDescent="0.25">
      <c r="A1441">
        <v>1437</v>
      </c>
      <c r="B1441">
        <f t="shared" si="135"/>
        <v>0</v>
      </c>
      <c r="C1441" s="5">
        <f t="shared" si="138"/>
        <v>0</v>
      </c>
      <c r="D1441" s="5">
        <f t="shared" si="137"/>
        <v>0</v>
      </c>
      <c r="E1441" s="4">
        <f t="shared" si="136"/>
        <v>0</v>
      </c>
      <c r="F1441" s="5">
        <f>IF(C1441=0,0,IF(I1440+G1441&lt;=Summary!$C$20,'Loan Sch - With Offset'!I1440+G1441,Summary!$C$20))</f>
        <v>0</v>
      </c>
      <c r="G1441" s="4">
        <f>IF(E1441&lt;=0,0,E1441*Summary!$B$7/Summary!$B$10)</f>
        <v>0</v>
      </c>
      <c r="H1441" s="5">
        <f t="shared" si="139"/>
        <v>0</v>
      </c>
      <c r="I1441" s="5">
        <f t="shared" si="140"/>
        <v>0</v>
      </c>
    </row>
    <row r="1442" spans="1:9" x14ac:dyDescent="0.25">
      <c r="A1442">
        <v>1438</v>
      </c>
      <c r="B1442">
        <f t="shared" si="135"/>
        <v>0</v>
      </c>
      <c r="C1442" s="5">
        <f t="shared" si="138"/>
        <v>0</v>
      </c>
      <c r="D1442" s="5">
        <f t="shared" si="137"/>
        <v>0</v>
      </c>
      <c r="E1442" s="4">
        <f t="shared" si="136"/>
        <v>0</v>
      </c>
      <c r="F1442" s="5">
        <f>IF(C1442=0,0,IF(I1441+G1442&lt;=Summary!$C$20,'Loan Sch - With Offset'!I1441+G1442,Summary!$C$20))</f>
        <v>0</v>
      </c>
      <c r="G1442" s="4">
        <f>IF(E1442&lt;=0,0,E1442*Summary!$B$7/Summary!$B$10)</f>
        <v>0</v>
      </c>
      <c r="H1442" s="5">
        <f t="shared" si="139"/>
        <v>0</v>
      </c>
      <c r="I1442" s="5">
        <f t="shared" si="140"/>
        <v>0</v>
      </c>
    </row>
    <row r="1443" spans="1:9" x14ac:dyDescent="0.25">
      <c r="A1443">
        <v>1439</v>
      </c>
      <c r="B1443">
        <f t="shared" si="135"/>
        <v>0</v>
      </c>
      <c r="C1443" s="5">
        <f t="shared" si="138"/>
        <v>0</v>
      </c>
      <c r="D1443" s="5">
        <f t="shared" si="137"/>
        <v>0</v>
      </c>
      <c r="E1443" s="4">
        <f t="shared" si="136"/>
        <v>0</v>
      </c>
      <c r="F1443" s="5">
        <f>IF(C1443=0,0,IF(I1442+G1443&lt;=Summary!$C$20,'Loan Sch - With Offset'!I1442+G1443,Summary!$C$20))</f>
        <v>0</v>
      </c>
      <c r="G1443" s="4">
        <f>IF(E1443&lt;=0,0,E1443*Summary!$B$7/Summary!$B$10)</f>
        <v>0</v>
      </c>
      <c r="H1443" s="5">
        <f t="shared" si="139"/>
        <v>0</v>
      </c>
      <c r="I1443" s="5">
        <f t="shared" si="140"/>
        <v>0</v>
      </c>
    </row>
    <row r="1444" spans="1:9" x14ac:dyDescent="0.25">
      <c r="A1444">
        <v>1440</v>
      </c>
      <c r="B1444">
        <f t="shared" si="135"/>
        <v>0</v>
      </c>
      <c r="C1444" s="5">
        <f t="shared" si="138"/>
        <v>0</v>
      </c>
      <c r="D1444" s="5">
        <f t="shared" si="137"/>
        <v>0</v>
      </c>
      <c r="E1444" s="4">
        <f t="shared" si="136"/>
        <v>0</v>
      </c>
      <c r="F1444" s="5">
        <f>IF(C1444=0,0,IF(I1443+G1444&lt;=Summary!$C$20,'Loan Sch - With Offset'!I1443+G1444,Summary!$C$20))</f>
        <v>0</v>
      </c>
      <c r="G1444" s="4">
        <f>IF(E1444&lt;=0,0,E1444*Summary!$B$7/Summary!$B$10)</f>
        <v>0</v>
      </c>
      <c r="H1444" s="5">
        <f t="shared" si="139"/>
        <v>0</v>
      </c>
      <c r="I1444" s="5">
        <f t="shared" si="140"/>
        <v>0</v>
      </c>
    </row>
    <row r="1445" spans="1:9" x14ac:dyDescent="0.25">
      <c r="A1445">
        <v>1441</v>
      </c>
      <c r="B1445">
        <f t="shared" si="135"/>
        <v>0</v>
      </c>
      <c r="C1445" s="5">
        <f t="shared" si="138"/>
        <v>0</v>
      </c>
      <c r="D1445" s="5">
        <f t="shared" si="137"/>
        <v>0</v>
      </c>
      <c r="E1445" s="4">
        <f t="shared" si="136"/>
        <v>0</v>
      </c>
      <c r="F1445" s="5">
        <f>IF(C1445=0,0,IF(I1444+G1445&lt;=Summary!$C$20,'Loan Sch - With Offset'!I1444+G1445,Summary!$C$20))</f>
        <v>0</v>
      </c>
      <c r="G1445" s="4">
        <f>IF(E1445&lt;=0,0,E1445*Summary!$B$7/Summary!$B$10)</f>
        <v>0</v>
      </c>
      <c r="H1445" s="5">
        <f t="shared" si="139"/>
        <v>0</v>
      </c>
      <c r="I1445" s="5">
        <f t="shared" si="140"/>
        <v>0</v>
      </c>
    </row>
    <row r="1446" spans="1:9" x14ac:dyDescent="0.25">
      <c r="A1446">
        <v>1442</v>
      </c>
      <c r="B1446">
        <f t="shared" si="135"/>
        <v>0</v>
      </c>
      <c r="C1446" s="5">
        <f t="shared" si="138"/>
        <v>0</v>
      </c>
      <c r="D1446" s="5">
        <f t="shared" si="137"/>
        <v>0</v>
      </c>
      <c r="E1446" s="4">
        <f t="shared" si="136"/>
        <v>0</v>
      </c>
      <c r="F1446" s="5">
        <f>IF(C1446=0,0,IF(I1445+G1446&lt;=Summary!$C$20,'Loan Sch - With Offset'!I1445+G1446,Summary!$C$20))</f>
        <v>0</v>
      </c>
      <c r="G1446" s="4">
        <f>IF(E1446&lt;=0,0,E1446*Summary!$B$7/Summary!$B$10)</f>
        <v>0</v>
      </c>
      <c r="H1446" s="5">
        <f t="shared" si="139"/>
        <v>0</v>
      </c>
      <c r="I1446" s="5">
        <f t="shared" si="140"/>
        <v>0</v>
      </c>
    </row>
    <row r="1447" spans="1:9" x14ac:dyDescent="0.25">
      <c r="A1447">
        <v>1443</v>
      </c>
      <c r="B1447">
        <f t="shared" si="135"/>
        <v>0</v>
      </c>
      <c r="C1447" s="5">
        <f t="shared" si="138"/>
        <v>0</v>
      </c>
      <c r="D1447" s="5">
        <f t="shared" si="137"/>
        <v>0</v>
      </c>
      <c r="E1447" s="4">
        <f t="shared" si="136"/>
        <v>0</v>
      </c>
      <c r="F1447" s="5">
        <f>IF(C1447=0,0,IF(I1446+G1447&lt;=Summary!$C$20,'Loan Sch - With Offset'!I1446+G1447,Summary!$C$20))</f>
        <v>0</v>
      </c>
      <c r="G1447" s="4">
        <f>IF(E1447&lt;=0,0,E1447*Summary!$B$7/Summary!$B$10)</f>
        <v>0</v>
      </c>
      <c r="H1447" s="5">
        <f t="shared" si="139"/>
        <v>0</v>
      </c>
      <c r="I1447" s="5">
        <f t="shared" si="140"/>
        <v>0</v>
      </c>
    </row>
    <row r="1448" spans="1:9" x14ac:dyDescent="0.25">
      <c r="A1448">
        <v>1444</v>
      </c>
      <c r="B1448">
        <f t="shared" si="135"/>
        <v>0</v>
      </c>
      <c r="C1448" s="5">
        <f t="shared" si="138"/>
        <v>0</v>
      </c>
      <c r="D1448" s="5">
        <f t="shared" si="137"/>
        <v>0</v>
      </c>
      <c r="E1448" s="4">
        <f t="shared" si="136"/>
        <v>0</v>
      </c>
      <c r="F1448" s="5">
        <f>IF(C1448=0,0,IF(I1447+G1448&lt;=Summary!$C$20,'Loan Sch - With Offset'!I1447+G1448,Summary!$C$20))</f>
        <v>0</v>
      </c>
      <c r="G1448" s="4">
        <f>IF(E1448&lt;=0,0,E1448*Summary!$B$7/Summary!$B$10)</f>
        <v>0</v>
      </c>
      <c r="H1448" s="5">
        <f t="shared" si="139"/>
        <v>0</v>
      </c>
      <c r="I1448" s="5">
        <f t="shared" si="140"/>
        <v>0</v>
      </c>
    </row>
    <row r="1449" spans="1:9" x14ac:dyDescent="0.25">
      <c r="A1449">
        <v>1445</v>
      </c>
      <c r="B1449">
        <f t="shared" si="135"/>
        <v>0</v>
      </c>
      <c r="C1449" s="5">
        <f t="shared" si="138"/>
        <v>0</v>
      </c>
      <c r="D1449" s="5">
        <f t="shared" si="137"/>
        <v>0</v>
      </c>
      <c r="E1449" s="4">
        <f t="shared" si="136"/>
        <v>0</v>
      </c>
      <c r="F1449" s="5">
        <f>IF(C1449=0,0,IF(I1448+G1449&lt;=Summary!$C$20,'Loan Sch - With Offset'!I1448+G1449,Summary!$C$20))</f>
        <v>0</v>
      </c>
      <c r="G1449" s="4">
        <f>IF(E1449&lt;=0,0,E1449*Summary!$B$7/Summary!$B$10)</f>
        <v>0</v>
      </c>
      <c r="H1449" s="5">
        <f t="shared" si="139"/>
        <v>0</v>
      </c>
      <c r="I1449" s="5">
        <f t="shared" si="140"/>
        <v>0</v>
      </c>
    </row>
    <row r="1450" spans="1:9" x14ac:dyDescent="0.25">
      <c r="A1450">
        <v>1446</v>
      </c>
      <c r="B1450">
        <f t="shared" si="135"/>
        <v>0</v>
      </c>
      <c r="C1450" s="5">
        <f t="shared" si="138"/>
        <v>0</v>
      </c>
      <c r="D1450" s="5">
        <f t="shared" si="137"/>
        <v>0</v>
      </c>
      <c r="E1450" s="4">
        <f t="shared" si="136"/>
        <v>0</v>
      </c>
      <c r="F1450" s="5">
        <f>IF(C1450=0,0,IF(I1449+G1450&lt;=Summary!$C$20,'Loan Sch - With Offset'!I1449+G1450,Summary!$C$20))</f>
        <v>0</v>
      </c>
      <c r="G1450" s="4">
        <f>IF(E1450&lt;=0,0,E1450*Summary!$B$7/Summary!$B$10)</f>
        <v>0</v>
      </c>
      <c r="H1450" s="5">
        <f t="shared" si="139"/>
        <v>0</v>
      </c>
      <c r="I1450" s="5">
        <f t="shared" si="140"/>
        <v>0</v>
      </c>
    </row>
    <row r="1451" spans="1:9" x14ac:dyDescent="0.25">
      <c r="A1451">
        <v>1447</v>
      </c>
      <c r="B1451">
        <f t="shared" si="135"/>
        <v>0</v>
      </c>
      <c r="C1451" s="5">
        <f t="shared" si="138"/>
        <v>0</v>
      </c>
      <c r="D1451" s="5">
        <f t="shared" si="137"/>
        <v>0</v>
      </c>
      <c r="E1451" s="4">
        <f t="shared" si="136"/>
        <v>0</v>
      </c>
      <c r="F1451" s="5">
        <f>IF(C1451=0,0,IF(I1450+G1451&lt;=Summary!$C$20,'Loan Sch - With Offset'!I1450+G1451,Summary!$C$20))</f>
        <v>0</v>
      </c>
      <c r="G1451" s="4">
        <f>IF(E1451&lt;=0,0,E1451*Summary!$B$7/Summary!$B$10)</f>
        <v>0</v>
      </c>
      <c r="H1451" s="5">
        <f t="shared" si="139"/>
        <v>0</v>
      </c>
      <c r="I1451" s="5">
        <f t="shared" si="140"/>
        <v>0</v>
      </c>
    </row>
    <row r="1452" spans="1:9" x14ac:dyDescent="0.25">
      <c r="A1452">
        <v>1448</v>
      </c>
      <c r="B1452">
        <f t="shared" si="135"/>
        <v>0</v>
      </c>
      <c r="C1452" s="5">
        <f t="shared" si="138"/>
        <v>0</v>
      </c>
      <c r="D1452" s="5">
        <f t="shared" si="137"/>
        <v>0</v>
      </c>
      <c r="E1452" s="4">
        <f t="shared" si="136"/>
        <v>0</v>
      </c>
      <c r="F1452" s="5">
        <f>IF(C1452=0,0,IF(I1451+G1452&lt;=Summary!$C$20,'Loan Sch - With Offset'!I1451+G1452,Summary!$C$20))</f>
        <v>0</v>
      </c>
      <c r="G1452" s="4">
        <f>IF(E1452&lt;=0,0,E1452*Summary!$B$7/Summary!$B$10)</f>
        <v>0</v>
      </c>
      <c r="H1452" s="5">
        <f t="shared" si="139"/>
        <v>0</v>
      </c>
      <c r="I1452" s="5">
        <f t="shared" si="140"/>
        <v>0</v>
      </c>
    </row>
    <row r="1453" spans="1:9" x14ac:dyDescent="0.25">
      <c r="A1453">
        <v>1449</v>
      </c>
      <c r="B1453">
        <f t="shared" si="135"/>
        <v>0</v>
      </c>
      <c r="C1453" s="5">
        <f t="shared" si="138"/>
        <v>0</v>
      </c>
      <c r="D1453" s="5">
        <f t="shared" si="137"/>
        <v>0</v>
      </c>
      <c r="E1453" s="4">
        <f t="shared" si="136"/>
        <v>0</v>
      </c>
      <c r="F1453" s="5">
        <f>IF(C1453=0,0,IF(I1452+G1453&lt;=Summary!$C$20,'Loan Sch - With Offset'!I1452+G1453,Summary!$C$20))</f>
        <v>0</v>
      </c>
      <c r="G1453" s="4">
        <f>IF(E1453&lt;=0,0,E1453*Summary!$B$7/Summary!$B$10)</f>
        <v>0</v>
      </c>
      <c r="H1453" s="5">
        <f t="shared" si="139"/>
        <v>0</v>
      </c>
      <c r="I1453" s="5">
        <f t="shared" si="140"/>
        <v>0</v>
      </c>
    </row>
    <row r="1454" spans="1:9" x14ac:dyDescent="0.25">
      <c r="A1454">
        <v>1450</v>
      </c>
      <c r="B1454">
        <f t="shared" si="135"/>
        <v>0</v>
      </c>
      <c r="C1454" s="5">
        <f t="shared" si="138"/>
        <v>0</v>
      </c>
      <c r="D1454" s="5">
        <f t="shared" si="137"/>
        <v>0</v>
      </c>
      <c r="E1454" s="4">
        <f t="shared" si="136"/>
        <v>0</v>
      </c>
      <c r="F1454" s="5">
        <f>IF(C1454=0,0,IF(I1453+G1454&lt;=Summary!$C$20,'Loan Sch - With Offset'!I1453+G1454,Summary!$C$20))</f>
        <v>0</v>
      </c>
      <c r="G1454" s="4">
        <f>IF(E1454&lt;=0,0,E1454*Summary!$B$7/Summary!$B$10)</f>
        <v>0</v>
      </c>
      <c r="H1454" s="5">
        <f t="shared" si="139"/>
        <v>0</v>
      </c>
      <c r="I1454" s="5">
        <f t="shared" si="140"/>
        <v>0</v>
      </c>
    </row>
    <row r="1455" spans="1:9" x14ac:dyDescent="0.25">
      <c r="A1455">
        <v>1451</v>
      </c>
      <c r="B1455">
        <f t="shared" si="135"/>
        <v>0</v>
      </c>
      <c r="C1455" s="5">
        <f t="shared" si="138"/>
        <v>0</v>
      </c>
      <c r="D1455" s="5">
        <f t="shared" si="137"/>
        <v>0</v>
      </c>
      <c r="E1455" s="4">
        <f t="shared" si="136"/>
        <v>0</v>
      </c>
      <c r="F1455" s="5">
        <f>IF(C1455=0,0,IF(I1454+G1455&lt;=Summary!$C$20,'Loan Sch - With Offset'!I1454+G1455,Summary!$C$20))</f>
        <v>0</v>
      </c>
      <c r="G1455" s="4">
        <f>IF(E1455&lt;=0,0,E1455*Summary!$B$7/Summary!$B$10)</f>
        <v>0</v>
      </c>
      <c r="H1455" s="5">
        <f t="shared" si="139"/>
        <v>0</v>
      </c>
      <c r="I1455" s="5">
        <f t="shared" si="140"/>
        <v>0</v>
      </c>
    </row>
    <row r="1456" spans="1:9" x14ac:dyDescent="0.25">
      <c r="A1456">
        <v>1452</v>
      </c>
      <c r="B1456">
        <f t="shared" si="135"/>
        <v>0</v>
      </c>
      <c r="C1456" s="5">
        <f t="shared" si="138"/>
        <v>0</v>
      </c>
      <c r="D1456" s="5">
        <f t="shared" si="137"/>
        <v>0</v>
      </c>
      <c r="E1456" s="4">
        <f t="shared" si="136"/>
        <v>0</v>
      </c>
      <c r="F1456" s="5">
        <f>IF(C1456=0,0,IF(I1455+G1456&lt;=Summary!$C$20,'Loan Sch - With Offset'!I1455+G1456,Summary!$C$20))</f>
        <v>0</v>
      </c>
      <c r="G1456" s="4">
        <f>IF(E1456&lt;=0,0,E1456*Summary!$B$7/Summary!$B$10)</f>
        <v>0</v>
      </c>
      <c r="H1456" s="5">
        <f t="shared" si="139"/>
        <v>0</v>
      </c>
      <c r="I1456" s="5">
        <f t="shared" si="140"/>
        <v>0</v>
      </c>
    </row>
    <row r="1457" spans="1:9" x14ac:dyDescent="0.25">
      <c r="A1457">
        <v>1453</v>
      </c>
      <c r="B1457">
        <f t="shared" si="135"/>
        <v>0</v>
      </c>
      <c r="C1457" s="5">
        <f t="shared" si="138"/>
        <v>0</v>
      </c>
      <c r="D1457" s="5">
        <f t="shared" si="137"/>
        <v>0</v>
      </c>
      <c r="E1457" s="4">
        <f t="shared" si="136"/>
        <v>0</v>
      </c>
      <c r="F1457" s="5">
        <f>IF(C1457=0,0,IF(I1456+G1457&lt;=Summary!$C$20,'Loan Sch - With Offset'!I1456+G1457,Summary!$C$20))</f>
        <v>0</v>
      </c>
      <c r="G1457" s="4">
        <f>IF(E1457&lt;=0,0,E1457*Summary!$B$7/Summary!$B$10)</f>
        <v>0</v>
      </c>
      <c r="H1457" s="5">
        <f t="shared" si="139"/>
        <v>0</v>
      </c>
      <c r="I1457" s="5">
        <f t="shared" si="140"/>
        <v>0</v>
      </c>
    </row>
    <row r="1458" spans="1:9" x14ac:dyDescent="0.25">
      <c r="A1458">
        <v>1454</v>
      </c>
      <c r="B1458">
        <f t="shared" si="135"/>
        <v>0</v>
      </c>
      <c r="C1458" s="5">
        <f t="shared" si="138"/>
        <v>0</v>
      </c>
      <c r="D1458" s="5">
        <f t="shared" si="137"/>
        <v>0</v>
      </c>
      <c r="E1458" s="4">
        <f t="shared" si="136"/>
        <v>0</v>
      </c>
      <c r="F1458" s="5">
        <f>IF(C1458=0,0,IF(I1457+G1458&lt;=Summary!$C$20,'Loan Sch - With Offset'!I1457+G1458,Summary!$C$20))</f>
        <v>0</v>
      </c>
      <c r="G1458" s="4">
        <f>IF(E1458&lt;=0,0,E1458*Summary!$B$7/Summary!$B$10)</f>
        <v>0</v>
      </c>
      <c r="H1458" s="5">
        <f t="shared" si="139"/>
        <v>0</v>
      </c>
      <c r="I1458" s="5">
        <f t="shared" si="140"/>
        <v>0</v>
      </c>
    </row>
    <row r="1459" spans="1:9" x14ac:dyDescent="0.25">
      <c r="A1459">
        <v>1455</v>
      </c>
      <c r="B1459">
        <f t="shared" si="135"/>
        <v>0</v>
      </c>
      <c r="C1459" s="5">
        <f t="shared" si="138"/>
        <v>0</v>
      </c>
      <c r="D1459" s="5">
        <f t="shared" si="137"/>
        <v>0</v>
      </c>
      <c r="E1459" s="4">
        <f t="shared" si="136"/>
        <v>0</v>
      </c>
      <c r="F1459" s="5">
        <f>IF(C1459=0,0,IF(I1458+G1459&lt;=Summary!$C$20,'Loan Sch - With Offset'!I1458+G1459,Summary!$C$20))</f>
        <v>0</v>
      </c>
      <c r="G1459" s="4">
        <f>IF(E1459&lt;=0,0,E1459*Summary!$B$7/Summary!$B$10)</f>
        <v>0</v>
      </c>
      <c r="H1459" s="5">
        <f t="shared" si="139"/>
        <v>0</v>
      </c>
      <c r="I1459" s="5">
        <f t="shared" si="140"/>
        <v>0</v>
      </c>
    </row>
    <row r="1460" spans="1:9" x14ac:dyDescent="0.25">
      <c r="A1460">
        <v>1456</v>
      </c>
      <c r="B1460">
        <f t="shared" si="135"/>
        <v>0</v>
      </c>
      <c r="C1460" s="5">
        <f t="shared" si="138"/>
        <v>0</v>
      </c>
      <c r="D1460" s="5">
        <f t="shared" si="137"/>
        <v>0</v>
      </c>
      <c r="E1460" s="4">
        <f t="shared" si="136"/>
        <v>0</v>
      </c>
      <c r="F1460" s="5">
        <f>IF(C1460=0,0,IF(I1459+G1460&lt;=Summary!$C$20,'Loan Sch - With Offset'!I1459+G1460,Summary!$C$20))</f>
        <v>0</v>
      </c>
      <c r="G1460" s="4">
        <f>IF(E1460&lt;=0,0,E1460*Summary!$B$7/Summary!$B$10)</f>
        <v>0</v>
      </c>
      <c r="H1460" s="5">
        <f t="shared" si="139"/>
        <v>0</v>
      </c>
      <c r="I1460" s="5">
        <f t="shared" si="140"/>
        <v>0</v>
      </c>
    </row>
    <row r="1461" spans="1:9" x14ac:dyDescent="0.25">
      <c r="A1461">
        <v>1457</v>
      </c>
      <c r="B1461">
        <f t="shared" si="135"/>
        <v>0</v>
      </c>
      <c r="C1461" s="5">
        <f t="shared" si="138"/>
        <v>0</v>
      </c>
      <c r="D1461" s="5">
        <f t="shared" si="137"/>
        <v>0</v>
      </c>
      <c r="E1461" s="4">
        <f t="shared" si="136"/>
        <v>0</v>
      </c>
      <c r="F1461" s="5">
        <f>IF(C1461=0,0,IF(I1460+G1461&lt;=Summary!$C$20,'Loan Sch - With Offset'!I1460+G1461,Summary!$C$20))</f>
        <v>0</v>
      </c>
      <c r="G1461" s="4">
        <f>IF(E1461&lt;=0,0,E1461*Summary!$B$7/Summary!$B$10)</f>
        <v>0</v>
      </c>
      <c r="H1461" s="5">
        <f t="shared" si="139"/>
        <v>0</v>
      </c>
      <c r="I1461" s="5">
        <f t="shared" si="140"/>
        <v>0</v>
      </c>
    </row>
    <row r="1462" spans="1:9" x14ac:dyDescent="0.25">
      <c r="A1462">
        <v>1458</v>
      </c>
      <c r="B1462">
        <f t="shared" si="135"/>
        <v>0</v>
      </c>
      <c r="C1462" s="5">
        <f t="shared" si="138"/>
        <v>0</v>
      </c>
      <c r="D1462" s="5">
        <f t="shared" si="137"/>
        <v>0</v>
      </c>
      <c r="E1462" s="4">
        <f t="shared" si="136"/>
        <v>0</v>
      </c>
      <c r="F1462" s="5">
        <f>IF(C1462=0,0,IF(I1461+G1462&lt;=Summary!$C$20,'Loan Sch - With Offset'!I1461+G1462,Summary!$C$20))</f>
        <v>0</v>
      </c>
      <c r="G1462" s="4">
        <f>IF(E1462&lt;=0,0,E1462*Summary!$B$7/Summary!$B$10)</f>
        <v>0</v>
      </c>
      <c r="H1462" s="5">
        <f t="shared" si="139"/>
        <v>0</v>
      </c>
      <c r="I1462" s="5">
        <f t="shared" si="140"/>
        <v>0</v>
      </c>
    </row>
    <row r="1463" spans="1:9" x14ac:dyDescent="0.25">
      <c r="A1463">
        <v>1459</v>
      </c>
      <c r="B1463">
        <f t="shared" si="135"/>
        <v>0</v>
      </c>
      <c r="C1463" s="5">
        <f t="shared" si="138"/>
        <v>0</v>
      </c>
      <c r="D1463" s="5">
        <f t="shared" si="137"/>
        <v>0</v>
      </c>
      <c r="E1463" s="4">
        <f t="shared" si="136"/>
        <v>0</v>
      </c>
      <c r="F1463" s="5">
        <f>IF(C1463=0,0,IF(I1462+G1463&lt;=Summary!$C$20,'Loan Sch - With Offset'!I1462+G1463,Summary!$C$20))</f>
        <v>0</v>
      </c>
      <c r="G1463" s="4">
        <f>IF(E1463&lt;=0,0,E1463*Summary!$B$7/Summary!$B$10)</f>
        <v>0</v>
      </c>
      <c r="H1463" s="5">
        <f t="shared" si="139"/>
        <v>0</v>
      </c>
      <c r="I1463" s="5">
        <f t="shared" si="140"/>
        <v>0</v>
      </c>
    </row>
    <row r="1464" spans="1:9" x14ac:dyDescent="0.25">
      <c r="A1464">
        <v>1460</v>
      </c>
      <c r="B1464">
        <f t="shared" si="135"/>
        <v>0</v>
      </c>
      <c r="C1464" s="5">
        <f t="shared" si="138"/>
        <v>0</v>
      </c>
      <c r="D1464" s="5">
        <f t="shared" si="137"/>
        <v>0</v>
      </c>
      <c r="E1464" s="4">
        <f t="shared" si="136"/>
        <v>0</v>
      </c>
      <c r="F1464" s="5">
        <f>IF(C1464=0,0,IF(I1463+G1464&lt;=Summary!$C$20,'Loan Sch - With Offset'!I1463+G1464,Summary!$C$20))</f>
        <v>0</v>
      </c>
      <c r="G1464" s="4">
        <f>IF(E1464&lt;=0,0,E1464*Summary!$B$7/Summary!$B$10)</f>
        <v>0</v>
      </c>
      <c r="H1464" s="5">
        <f t="shared" si="139"/>
        <v>0</v>
      </c>
      <c r="I1464" s="5">
        <f t="shared" si="140"/>
        <v>0</v>
      </c>
    </row>
    <row r="1465" spans="1:9" x14ac:dyDescent="0.25">
      <c r="A1465">
        <v>1461</v>
      </c>
      <c r="B1465">
        <f t="shared" si="135"/>
        <v>0</v>
      </c>
      <c r="C1465" s="5">
        <f t="shared" si="138"/>
        <v>0</v>
      </c>
      <c r="D1465" s="5">
        <f t="shared" si="137"/>
        <v>0</v>
      </c>
      <c r="E1465" s="4">
        <f t="shared" si="136"/>
        <v>0</v>
      </c>
      <c r="F1465" s="5">
        <f>IF(C1465=0,0,IF(I1464+G1465&lt;=Summary!$C$20,'Loan Sch - With Offset'!I1464+G1465,Summary!$C$20))</f>
        <v>0</v>
      </c>
      <c r="G1465" s="4">
        <f>IF(E1465&lt;=0,0,E1465*Summary!$B$7/Summary!$B$10)</f>
        <v>0</v>
      </c>
      <c r="H1465" s="5">
        <f t="shared" si="139"/>
        <v>0</v>
      </c>
      <c r="I1465" s="5">
        <f t="shared" si="140"/>
        <v>0</v>
      </c>
    </row>
    <row r="1466" spans="1:9" x14ac:dyDescent="0.25">
      <c r="A1466">
        <v>1462</v>
      </c>
      <c r="B1466">
        <f t="shared" si="135"/>
        <v>0</v>
      </c>
      <c r="C1466" s="5">
        <f t="shared" si="138"/>
        <v>0</v>
      </c>
      <c r="D1466" s="5">
        <f t="shared" si="137"/>
        <v>0</v>
      </c>
      <c r="E1466" s="4">
        <f t="shared" si="136"/>
        <v>0</v>
      </c>
      <c r="F1466" s="5">
        <f>IF(C1466=0,0,IF(I1465+G1466&lt;=Summary!$C$20,'Loan Sch - With Offset'!I1465+G1466,Summary!$C$20))</f>
        <v>0</v>
      </c>
      <c r="G1466" s="4">
        <f>IF(E1466&lt;=0,0,E1466*Summary!$B$7/Summary!$B$10)</f>
        <v>0</v>
      </c>
      <c r="H1466" s="5">
        <f t="shared" si="139"/>
        <v>0</v>
      </c>
      <c r="I1466" s="5">
        <f t="shared" si="140"/>
        <v>0</v>
      </c>
    </row>
    <row r="1467" spans="1:9" x14ac:dyDescent="0.25">
      <c r="A1467">
        <v>1463</v>
      </c>
      <c r="B1467">
        <f t="shared" si="135"/>
        <v>0</v>
      </c>
      <c r="C1467" s="5">
        <f t="shared" si="138"/>
        <v>0</v>
      </c>
      <c r="D1467" s="5">
        <f t="shared" si="137"/>
        <v>0</v>
      </c>
      <c r="E1467" s="4">
        <f t="shared" si="136"/>
        <v>0</v>
      </c>
      <c r="F1467" s="5">
        <f>IF(C1467=0,0,IF(I1466+G1467&lt;=Summary!$C$20,'Loan Sch - With Offset'!I1466+G1467,Summary!$C$20))</f>
        <v>0</v>
      </c>
      <c r="G1467" s="4">
        <f>IF(E1467&lt;=0,0,E1467*Summary!$B$7/Summary!$B$10)</f>
        <v>0</v>
      </c>
      <c r="H1467" s="5">
        <f t="shared" si="139"/>
        <v>0</v>
      </c>
      <c r="I1467" s="5">
        <f t="shared" si="140"/>
        <v>0</v>
      </c>
    </row>
    <row r="1468" spans="1:9" x14ac:dyDescent="0.25">
      <c r="A1468">
        <v>1464</v>
      </c>
      <c r="B1468">
        <f t="shared" si="135"/>
        <v>0</v>
      </c>
      <c r="C1468" s="5">
        <f t="shared" si="138"/>
        <v>0</v>
      </c>
      <c r="D1468" s="5">
        <f t="shared" si="137"/>
        <v>0</v>
      </c>
      <c r="E1468" s="4">
        <f t="shared" si="136"/>
        <v>0</v>
      </c>
      <c r="F1468" s="5">
        <f>IF(C1468=0,0,IF(I1467+G1468&lt;=Summary!$C$20,'Loan Sch - With Offset'!I1467+G1468,Summary!$C$20))</f>
        <v>0</v>
      </c>
      <c r="G1468" s="4">
        <f>IF(E1468&lt;=0,0,E1468*Summary!$B$7/Summary!$B$10)</f>
        <v>0</v>
      </c>
      <c r="H1468" s="5">
        <f t="shared" si="139"/>
        <v>0</v>
      </c>
      <c r="I1468" s="5">
        <f t="shared" si="140"/>
        <v>0</v>
      </c>
    </row>
    <row r="1469" spans="1:9" x14ac:dyDescent="0.25">
      <c r="A1469">
        <v>1465</v>
      </c>
      <c r="B1469">
        <f t="shared" si="135"/>
        <v>0</v>
      </c>
      <c r="C1469" s="5">
        <f t="shared" si="138"/>
        <v>0</v>
      </c>
      <c r="D1469" s="5">
        <f t="shared" si="137"/>
        <v>0</v>
      </c>
      <c r="E1469" s="4">
        <f t="shared" si="136"/>
        <v>0</v>
      </c>
      <c r="F1469" s="5">
        <f>IF(C1469=0,0,IF(I1468+G1469&lt;=Summary!$C$20,'Loan Sch - With Offset'!I1468+G1469,Summary!$C$20))</f>
        <v>0</v>
      </c>
      <c r="G1469" s="4">
        <f>IF(E1469&lt;=0,0,E1469*Summary!$B$7/Summary!$B$10)</f>
        <v>0</v>
      </c>
      <c r="H1469" s="5">
        <f t="shared" si="139"/>
        <v>0</v>
      </c>
      <c r="I1469" s="5">
        <f t="shared" si="140"/>
        <v>0</v>
      </c>
    </row>
    <row r="1470" spans="1:9" x14ac:dyDescent="0.25">
      <c r="A1470">
        <v>1466</v>
      </c>
      <c r="B1470">
        <f t="shared" si="135"/>
        <v>0</v>
      </c>
      <c r="C1470" s="5">
        <f t="shared" si="138"/>
        <v>0</v>
      </c>
      <c r="D1470" s="5">
        <f t="shared" si="137"/>
        <v>0</v>
      </c>
      <c r="E1470" s="4">
        <f t="shared" si="136"/>
        <v>0</v>
      </c>
      <c r="F1470" s="5">
        <f>IF(C1470=0,0,IF(I1469+G1470&lt;=Summary!$C$20,'Loan Sch - With Offset'!I1469+G1470,Summary!$C$20))</f>
        <v>0</v>
      </c>
      <c r="G1470" s="4">
        <f>IF(E1470&lt;=0,0,E1470*Summary!$B$7/Summary!$B$10)</f>
        <v>0</v>
      </c>
      <c r="H1470" s="5">
        <f t="shared" si="139"/>
        <v>0</v>
      </c>
      <c r="I1470" s="5">
        <f t="shared" si="140"/>
        <v>0</v>
      </c>
    </row>
    <row r="1471" spans="1:9" x14ac:dyDescent="0.25">
      <c r="A1471">
        <v>1467</v>
      </c>
      <c r="B1471">
        <f t="shared" si="135"/>
        <v>0</v>
      </c>
      <c r="C1471" s="5">
        <f t="shared" si="138"/>
        <v>0</v>
      </c>
      <c r="D1471" s="5">
        <f t="shared" si="137"/>
        <v>0</v>
      </c>
      <c r="E1471" s="4">
        <f t="shared" si="136"/>
        <v>0</v>
      </c>
      <c r="F1471" s="5">
        <f>IF(C1471=0,0,IF(I1470+G1471&lt;=Summary!$C$20,'Loan Sch - With Offset'!I1470+G1471,Summary!$C$20))</f>
        <v>0</v>
      </c>
      <c r="G1471" s="4">
        <f>IF(E1471&lt;=0,0,E1471*Summary!$B$7/Summary!$B$10)</f>
        <v>0</v>
      </c>
      <c r="H1471" s="5">
        <f t="shared" si="139"/>
        <v>0</v>
      </c>
      <c r="I1471" s="5">
        <f t="shared" si="140"/>
        <v>0</v>
      </c>
    </row>
    <row r="1472" spans="1:9" x14ac:dyDescent="0.25">
      <c r="A1472">
        <v>1468</v>
      </c>
      <c r="B1472">
        <f t="shared" si="135"/>
        <v>0</v>
      </c>
      <c r="C1472" s="5">
        <f t="shared" si="138"/>
        <v>0</v>
      </c>
      <c r="D1472" s="5">
        <f t="shared" si="137"/>
        <v>0</v>
      </c>
      <c r="E1472" s="4">
        <f t="shared" si="136"/>
        <v>0</v>
      </c>
      <c r="F1472" s="5">
        <f>IF(C1472=0,0,IF(I1471+G1472&lt;=Summary!$C$20,'Loan Sch - With Offset'!I1471+G1472,Summary!$C$20))</f>
        <v>0</v>
      </c>
      <c r="G1472" s="4">
        <f>IF(E1472&lt;=0,0,E1472*Summary!$B$7/Summary!$B$10)</f>
        <v>0</v>
      </c>
      <c r="H1472" s="5">
        <f t="shared" si="139"/>
        <v>0</v>
      </c>
      <c r="I1472" s="5">
        <f t="shared" si="140"/>
        <v>0</v>
      </c>
    </row>
    <row r="1473" spans="1:9" x14ac:dyDescent="0.25">
      <c r="A1473">
        <v>1469</v>
      </c>
      <c r="B1473">
        <f t="shared" si="135"/>
        <v>0</v>
      </c>
      <c r="C1473" s="5">
        <f t="shared" si="138"/>
        <v>0</v>
      </c>
      <c r="D1473" s="5">
        <f t="shared" si="137"/>
        <v>0</v>
      </c>
      <c r="E1473" s="4">
        <f t="shared" si="136"/>
        <v>0</v>
      </c>
      <c r="F1473" s="5">
        <f>IF(C1473=0,0,IF(I1472+G1473&lt;=Summary!$C$20,'Loan Sch - With Offset'!I1472+G1473,Summary!$C$20))</f>
        <v>0</v>
      </c>
      <c r="G1473" s="4">
        <f>IF(E1473&lt;=0,0,E1473*Summary!$B$7/Summary!$B$10)</f>
        <v>0</v>
      </c>
      <c r="H1473" s="5">
        <f t="shared" si="139"/>
        <v>0</v>
      </c>
      <c r="I1473" s="5">
        <f t="shared" si="140"/>
        <v>0</v>
      </c>
    </row>
    <row r="1474" spans="1:9" x14ac:dyDescent="0.25">
      <c r="A1474">
        <v>1470</v>
      </c>
      <c r="B1474">
        <f t="shared" si="135"/>
        <v>0</v>
      </c>
      <c r="C1474" s="5">
        <f t="shared" si="138"/>
        <v>0</v>
      </c>
      <c r="D1474" s="5">
        <f t="shared" si="137"/>
        <v>0</v>
      </c>
      <c r="E1474" s="4">
        <f t="shared" si="136"/>
        <v>0</v>
      </c>
      <c r="F1474" s="5">
        <f>IF(C1474=0,0,IF(I1473+G1474&lt;=Summary!$C$20,'Loan Sch - With Offset'!I1473+G1474,Summary!$C$20))</f>
        <v>0</v>
      </c>
      <c r="G1474" s="4">
        <f>IF(E1474&lt;=0,0,E1474*Summary!$B$7/Summary!$B$10)</f>
        <v>0</v>
      </c>
      <c r="H1474" s="5">
        <f t="shared" si="139"/>
        <v>0</v>
      </c>
      <c r="I1474" s="5">
        <f t="shared" si="140"/>
        <v>0</v>
      </c>
    </row>
    <row r="1475" spans="1:9" x14ac:dyDescent="0.25">
      <c r="A1475">
        <v>1471</v>
      </c>
      <c r="B1475">
        <f t="shared" si="135"/>
        <v>0</v>
      </c>
      <c r="C1475" s="5">
        <f t="shared" si="138"/>
        <v>0</v>
      </c>
      <c r="D1475" s="5">
        <f t="shared" si="137"/>
        <v>0</v>
      </c>
      <c r="E1475" s="4">
        <f t="shared" si="136"/>
        <v>0</v>
      </c>
      <c r="F1475" s="5">
        <f>IF(C1475=0,0,IF(I1474+G1475&lt;=Summary!$C$20,'Loan Sch - With Offset'!I1474+G1475,Summary!$C$20))</f>
        <v>0</v>
      </c>
      <c r="G1475" s="4">
        <f>IF(E1475&lt;=0,0,E1475*Summary!$B$7/Summary!$B$10)</f>
        <v>0</v>
      </c>
      <c r="H1475" s="5">
        <f t="shared" si="139"/>
        <v>0</v>
      </c>
      <c r="I1475" s="5">
        <f t="shared" si="140"/>
        <v>0</v>
      </c>
    </row>
    <row r="1476" spans="1:9" x14ac:dyDescent="0.25">
      <c r="A1476">
        <v>1472</v>
      </c>
      <c r="B1476">
        <f t="shared" si="135"/>
        <v>0</v>
      </c>
      <c r="C1476" s="5">
        <f t="shared" si="138"/>
        <v>0</v>
      </c>
      <c r="D1476" s="5">
        <f t="shared" si="137"/>
        <v>0</v>
      </c>
      <c r="E1476" s="4">
        <f t="shared" si="136"/>
        <v>0</v>
      </c>
      <c r="F1476" s="5">
        <f>IF(C1476=0,0,IF(I1475+G1476&lt;=Summary!$C$20,'Loan Sch - With Offset'!I1475+G1476,Summary!$C$20))</f>
        <v>0</v>
      </c>
      <c r="G1476" s="4">
        <f>IF(E1476&lt;=0,0,E1476*Summary!$B$7/Summary!$B$10)</f>
        <v>0</v>
      </c>
      <c r="H1476" s="5">
        <f t="shared" si="139"/>
        <v>0</v>
      </c>
      <c r="I1476" s="5">
        <f t="shared" si="140"/>
        <v>0</v>
      </c>
    </row>
    <row r="1477" spans="1:9" x14ac:dyDescent="0.25">
      <c r="A1477">
        <v>1473</v>
      </c>
      <c r="B1477">
        <f t="shared" si="135"/>
        <v>0</v>
      </c>
      <c r="C1477" s="5">
        <f t="shared" si="138"/>
        <v>0</v>
      </c>
      <c r="D1477" s="5">
        <f t="shared" si="137"/>
        <v>0</v>
      </c>
      <c r="E1477" s="4">
        <f t="shared" si="136"/>
        <v>0</v>
      </c>
      <c r="F1477" s="5">
        <f>IF(C1477=0,0,IF(I1476+G1477&lt;=Summary!$C$20,'Loan Sch - With Offset'!I1476+G1477,Summary!$C$20))</f>
        <v>0</v>
      </c>
      <c r="G1477" s="4">
        <f>IF(E1477&lt;=0,0,E1477*Summary!$B$7/Summary!$B$10)</f>
        <v>0</v>
      </c>
      <c r="H1477" s="5">
        <f t="shared" si="139"/>
        <v>0</v>
      </c>
      <c r="I1477" s="5">
        <f t="shared" si="140"/>
        <v>0</v>
      </c>
    </row>
    <row r="1478" spans="1:9" x14ac:dyDescent="0.25">
      <c r="A1478">
        <v>1474</v>
      </c>
      <c r="B1478">
        <f t="shared" ref="B1478:B1541" si="141">IF(C1478=0,0,A1478)</f>
        <v>0</v>
      </c>
      <c r="C1478" s="5">
        <f t="shared" si="138"/>
        <v>0</v>
      </c>
      <c r="D1478" s="5">
        <f t="shared" si="137"/>
        <v>0</v>
      </c>
      <c r="E1478" s="4">
        <f t="shared" ref="E1478:E1541" si="142">C1478-D1478</f>
        <v>0</v>
      </c>
      <c r="F1478" s="5">
        <f>IF(C1478=0,0,IF(I1477+G1478&lt;=Summary!$C$20,'Loan Sch - With Offset'!I1477+G1478,Summary!$C$20))</f>
        <v>0</v>
      </c>
      <c r="G1478" s="4">
        <f>IF(E1478&lt;=0,0,E1478*Summary!$B$7/Summary!$B$10)</f>
        <v>0</v>
      </c>
      <c r="H1478" s="5">
        <f t="shared" si="139"/>
        <v>0</v>
      </c>
      <c r="I1478" s="5">
        <f t="shared" si="140"/>
        <v>0</v>
      </c>
    </row>
    <row r="1479" spans="1:9" x14ac:dyDescent="0.25">
      <c r="A1479">
        <v>1475</v>
      </c>
      <c r="B1479">
        <f t="shared" si="141"/>
        <v>0</v>
      </c>
      <c r="C1479" s="5">
        <f t="shared" si="138"/>
        <v>0</v>
      </c>
      <c r="D1479" s="5">
        <f t="shared" ref="D1479:D1542" si="143">IF(C1479=0,0,D1478)</f>
        <v>0</v>
      </c>
      <c r="E1479" s="4">
        <f t="shared" si="142"/>
        <v>0</v>
      </c>
      <c r="F1479" s="5">
        <f>IF(C1479=0,0,IF(I1478+G1479&lt;=Summary!$C$20,'Loan Sch - With Offset'!I1478+G1479,Summary!$C$20))</f>
        <v>0</v>
      </c>
      <c r="G1479" s="4">
        <f>IF(E1479&lt;=0,0,E1479*Summary!$B$7/Summary!$B$10)</f>
        <v>0</v>
      </c>
      <c r="H1479" s="5">
        <f t="shared" si="139"/>
        <v>0</v>
      </c>
      <c r="I1479" s="5">
        <f t="shared" si="140"/>
        <v>0</v>
      </c>
    </row>
    <row r="1480" spans="1:9" x14ac:dyDescent="0.25">
      <c r="A1480">
        <v>1476</v>
      </c>
      <c r="B1480">
        <f t="shared" si="141"/>
        <v>0</v>
      </c>
      <c r="C1480" s="5">
        <f t="shared" ref="C1480:C1543" si="144">I1479</f>
        <v>0</v>
      </c>
      <c r="D1480" s="5">
        <f t="shared" si="143"/>
        <v>0</v>
      </c>
      <c r="E1480" s="4">
        <f t="shared" si="142"/>
        <v>0</v>
      </c>
      <c r="F1480" s="5">
        <f>IF(C1480=0,0,IF(I1479+G1480&lt;=Summary!$C$20,'Loan Sch - With Offset'!I1479+G1480,Summary!$C$20))</f>
        <v>0</v>
      </c>
      <c r="G1480" s="4">
        <f>IF(E1480&lt;=0,0,E1480*Summary!$B$7/Summary!$B$10)</f>
        <v>0</v>
      </c>
      <c r="H1480" s="5">
        <f t="shared" ref="H1480:H1543" si="145">F1480-G1480</f>
        <v>0</v>
      </c>
      <c r="I1480" s="5">
        <f t="shared" ref="I1480:I1543" si="146">IF(ROUND(C1480-H1480,0)=0,0,C1480-H1480)</f>
        <v>0</v>
      </c>
    </row>
    <row r="1481" spans="1:9" x14ac:dyDescent="0.25">
      <c r="A1481">
        <v>1477</v>
      </c>
      <c r="B1481">
        <f t="shared" si="141"/>
        <v>0</v>
      </c>
      <c r="C1481" s="5">
        <f t="shared" si="144"/>
        <v>0</v>
      </c>
      <c r="D1481" s="5">
        <f t="shared" si="143"/>
        <v>0</v>
      </c>
      <c r="E1481" s="4">
        <f t="shared" si="142"/>
        <v>0</v>
      </c>
      <c r="F1481" s="5">
        <f>IF(C1481=0,0,IF(I1480+G1481&lt;=Summary!$C$20,'Loan Sch - With Offset'!I1480+G1481,Summary!$C$20))</f>
        <v>0</v>
      </c>
      <c r="G1481" s="4">
        <f>IF(E1481&lt;=0,0,E1481*Summary!$B$7/Summary!$B$10)</f>
        <v>0</v>
      </c>
      <c r="H1481" s="5">
        <f t="shared" si="145"/>
        <v>0</v>
      </c>
      <c r="I1481" s="5">
        <f t="shared" si="146"/>
        <v>0</v>
      </c>
    </row>
    <row r="1482" spans="1:9" x14ac:dyDescent="0.25">
      <c r="A1482">
        <v>1478</v>
      </c>
      <c r="B1482">
        <f t="shared" si="141"/>
        <v>0</v>
      </c>
      <c r="C1482" s="5">
        <f t="shared" si="144"/>
        <v>0</v>
      </c>
      <c r="D1482" s="5">
        <f t="shared" si="143"/>
        <v>0</v>
      </c>
      <c r="E1482" s="4">
        <f t="shared" si="142"/>
        <v>0</v>
      </c>
      <c r="F1482" s="5">
        <f>IF(C1482=0,0,IF(I1481+G1482&lt;=Summary!$C$20,'Loan Sch - With Offset'!I1481+G1482,Summary!$C$20))</f>
        <v>0</v>
      </c>
      <c r="G1482" s="4">
        <f>IF(E1482&lt;=0,0,E1482*Summary!$B$7/Summary!$B$10)</f>
        <v>0</v>
      </c>
      <c r="H1482" s="5">
        <f t="shared" si="145"/>
        <v>0</v>
      </c>
      <c r="I1482" s="5">
        <f t="shared" si="146"/>
        <v>0</v>
      </c>
    </row>
    <row r="1483" spans="1:9" x14ac:dyDescent="0.25">
      <c r="A1483">
        <v>1479</v>
      </c>
      <c r="B1483">
        <f t="shared" si="141"/>
        <v>0</v>
      </c>
      <c r="C1483" s="5">
        <f t="shared" si="144"/>
        <v>0</v>
      </c>
      <c r="D1483" s="5">
        <f t="shared" si="143"/>
        <v>0</v>
      </c>
      <c r="E1483" s="4">
        <f t="shared" si="142"/>
        <v>0</v>
      </c>
      <c r="F1483" s="5">
        <f>IF(C1483=0,0,IF(I1482+G1483&lt;=Summary!$C$20,'Loan Sch - With Offset'!I1482+G1483,Summary!$C$20))</f>
        <v>0</v>
      </c>
      <c r="G1483" s="4">
        <f>IF(E1483&lt;=0,0,E1483*Summary!$B$7/Summary!$B$10)</f>
        <v>0</v>
      </c>
      <c r="H1483" s="5">
        <f t="shared" si="145"/>
        <v>0</v>
      </c>
      <c r="I1483" s="5">
        <f t="shared" si="146"/>
        <v>0</v>
      </c>
    </row>
    <row r="1484" spans="1:9" x14ac:dyDescent="0.25">
      <c r="A1484">
        <v>1480</v>
      </c>
      <c r="B1484">
        <f t="shared" si="141"/>
        <v>0</v>
      </c>
      <c r="C1484" s="5">
        <f t="shared" si="144"/>
        <v>0</v>
      </c>
      <c r="D1484" s="5">
        <f t="shared" si="143"/>
        <v>0</v>
      </c>
      <c r="E1484" s="4">
        <f t="shared" si="142"/>
        <v>0</v>
      </c>
      <c r="F1484" s="5">
        <f>IF(C1484=0,0,IF(I1483+G1484&lt;=Summary!$C$20,'Loan Sch - With Offset'!I1483+G1484,Summary!$C$20))</f>
        <v>0</v>
      </c>
      <c r="G1484" s="4">
        <f>IF(E1484&lt;=0,0,E1484*Summary!$B$7/Summary!$B$10)</f>
        <v>0</v>
      </c>
      <c r="H1484" s="5">
        <f t="shared" si="145"/>
        <v>0</v>
      </c>
      <c r="I1484" s="5">
        <f t="shared" si="146"/>
        <v>0</v>
      </c>
    </row>
    <row r="1485" spans="1:9" x14ac:dyDescent="0.25">
      <c r="A1485">
        <v>1481</v>
      </c>
      <c r="B1485">
        <f t="shared" si="141"/>
        <v>0</v>
      </c>
      <c r="C1485" s="5">
        <f t="shared" si="144"/>
        <v>0</v>
      </c>
      <c r="D1485" s="5">
        <f t="shared" si="143"/>
        <v>0</v>
      </c>
      <c r="E1485" s="4">
        <f t="shared" si="142"/>
        <v>0</v>
      </c>
      <c r="F1485" s="5">
        <f>IF(C1485=0,0,IF(I1484+G1485&lt;=Summary!$C$20,'Loan Sch - With Offset'!I1484+G1485,Summary!$C$20))</f>
        <v>0</v>
      </c>
      <c r="G1485" s="4">
        <f>IF(E1485&lt;=0,0,E1485*Summary!$B$7/Summary!$B$10)</f>
        <v>0</v>
      </c>
      <c r="H1485" s="5">
        <f t="shared" si="145"/>
        <v>0</v>
      </c>
      <c r="I1485" s="5">
        <f t="shared" si="146"/>
        <v>0</v>
      </c>
    </row>
    <row r="1486" spans="1:9" x14ac:dyDescent="0.25">
      <c r="A1486">
        <v>1482</v>
      </c>
      <c r="B1486">
        <f t="shared" si="141"/>
        <v>0</v>
      </c>
      <c r="C1486" s="5">
        <f t="shared" si="144"/>
        <v>0</v>
      </c>
      <c r="D1486" s="5">
        <f t="shared" si="143"/>
        <v>0</v>
      </c>
      <c r="E1486" s="4">
        <f t="shared" si="142"/>
        <v>0</v>
      </c>
      <c r="F1486" s="5">
        <f>IF(C1486=0,0,IF(I1485+G1486&lt;=Summary!$C$20,'Loan Sch - With Offset'!I1485+G1486,Summary!$C$20))</f>
        <v>0</v>
      </c>
      <c r="G1486" s="4">
        <f>IF(E1486&lt;=0,0,E1486*Summary!$B$7/Summary!$B$10)</f>
        <v>0</v>
      </c>
      <c r="H1486" s="5">
        <f t="shared" si="145"/>
        <v>0</v>
      </c>
      <c r="I1486" s="5">
        <f t="shared" si="146"/>
        <v>0</v>
      </c>
    </row>
    <row r="1487" spans="1:9" x14ac:dyDescent="0.25">
      <c r="A1487">
        <v>1483</v>
      </c>
      <c r="B1487">
        <f t="shared" si="141"/>
        <v>0</v>
      </c>
      <c r="C1487" s="5">
        <f t="shared" si="144"/>
        <v>0</v>
      </c>
      <c r="D1487" s="5">
        <f t="shared" si="143"/>
        <v>0</v>
      </c>
      <c r="E1487" s="4">
        <f t="shared" si="142"/>
        <v>0</v>
      </c>
      <c r="F1487" s="5">
        <f>IF(C1487=0,0,IF(I1486+G1487&lt;=Summary!$C$20,'Loan Sch - With Offset'!I1486+G1487,Summary!$C$20))</f>
        <v>0</v>
      </c>
      <c r="G1487" s="4">
        <f>IF(E1487&lt;=0,0,E1487*Summary!$B$7/Summary!$B$10)</f>
        <v>0</v>
      </c>
      <c r="H1487" s="5">
        <f t="shared" si="145"/>
        <v>0</v>
      </c>
      <c r="I1487" s="5">
        <f t="shared" si="146"/>
        <v>0</v>
      </c>
    </row>
    <row r="1488" spans="1:9" x14ac:dyDescent="0.25">
      <c r="A1488">
        <v>1484</v>
      </c>
      <c r="B1488">
        <f t="shared" si="141"/>
        <v>0</v>
      </c>
      <c r="C1488" s="5">
        <f t="shared" si="144"/>
        <v>0</v>
      </c>
      <c r="D1488" s="5">
        <f t="shared" si="143"/>
        <v>0</v>
      </c>
      <c r="E1488" s="4">
        <f t="shared" si="142"/>
        <v>0</v>
      </c>
      <c r="F1488" s="5">
        <f>IF(C1488=0,0,IF(I1487+G1488&lt;=Summary!$C$20,'Loan Sch - With Offset'!I1487+G1488,Summary!$C$20))</f>
        <v>0</v>
      </c>
      <c r="G1488" s="4">
        <f>IF(E1488&lt;=0,0,E1488*Summary!$B$7/Summary!$B$10)</f>
        <v>0</v>
      </c>
      <c r="H1488" s="5">
        <f t="shared" si="145"/>
        <v>0</v>
      </c>
      <c r="I1488" s="5">
        <f t="shared" si="146"/>
        <v>0</v>
      </c>
    </row>
    <row r="1489" spans="1:9" x14ac:dyDescent="0.25">
      <c r="A1489">
        <v>1485</v>
      </c>
      <c r="B1489">
        <f t="shared" si="141"/>
        <v>0</v>
      </c>
      <c r="C1489" s="5">
        <f t="shared" si="144"/>
        <v>0</v>
      </c>
      <c r="D1489" s="5">
        <f t="shared" si="143"/>
        <v>0</v>
      </c>
      <c r="E1489" s="4">
        <f t="shared" si="142"/>
        <v>0</v>
      </c>
      <c r="F1489" s="5">
        <f>IF(C1489=0,0,IF(I1488+G1489&lt;=Summary!$C$20,'Loan Sch - With Offset'!I1488+G1489,Summary!$C$20))</f>
        <v>0</v>
      </c>
      <c r="G1489" s="4">
        <f>IF(E1489&lt;=0,0,E1489*Summary!$B$7/Summary!$B$10)</f>
        <v>0</v>
      </c>
      <c r="H1489" s="5">
        <f t="shared" si="145"/>
        <v>0</v>
      </c>
      <c r="I1489" s="5">
        <f t="shared" si="146"/>
        <v>0</v>
      </c>
    </row>
    <row r="1490" spans="1:9" x14ac:dyDescent="0.25">
      <c r="A1490">
        <v>1486</v>
      </c>
      <c r="B1490">
        <f t="shared" si="141"/>
        <v>0</v>
      </c>
      <c r="C1490" s="5">
        <f t="shared" si="144"/>
        <v>0</v>
      </c>
      <c r="D1490" s="5">
        <f t="shared" si="143"/>
        <v>0</v>
      </c>
      <c r="E1490" s="4">
        <f t="shared" si="142"/>
        <v>0</v>
      </c>
      <c r="F1490" s="5">
        <f>IF(C1490=0,0,IF(I1489+G1490&lt;=Summary!$C$20,'Loan Sch - With Offset'!I1489+G1490,Summary!$C$20))</f>
        <v>0</v>
      </c>
      <c r="G1490" s="4">
        <f>IF(E1490&lt;=0,0,E1490*Summary!$B$7/Summary!$B$10)</f>
        <v>0</v>
      </c>
      <c r="H1490" s="5">
        <f t="shared" si="145"/>
        <v>0</v>
      </c>
      <c r="I1490" s="5">
        <f t="shared" si="146"/>
        <v>0</v>
      </c>
    </row>
    <row r="1491" spans="1:9" x14ac:dyDescent="0.25">
      <c r="A1491">
        <v>1487</v>
      </c>
      <c r="B1491">
        <f t="shared" si="141"/>
        <v>0</v>
      </c>
      <c r="C1491" s="5">
        <f t="shared" si="144"/>
        <v>0</v>
      </c>
      <c r="D1491" s="5">
        <f t="shared" si="143"/>
        <v>0</v>
      </c>
      <c r="E1491" s="4">
        <f t="shared" si="142"/>
        <v>0</v>
      </c>
      <c r="F1491" s="5">
        <f>IF(C1491=0,0,IF(I1490+G1491&lt;=Summary!$C$20,'Loan Sch - With Offset'!I1490+G1491,Summary!$C$20))</f>
        <v>0</v>
      </c>
      <c r="G1491" s="4">
        <f>IF(E1491&lt;=0,0,E1491*Summary!$B$7/Summary!$B$10)</f>
        <v>0</v>
      </c>
      <c r="H1491" s="5">
        <f t="shared" si="145"/>
        <v>0</v>
      </c>
      <c r="I1491" s="5">
        <f t="shared" si="146"/>
        <v>0</v>
      </c>
    </row>
    <row r="1492" spans="1:9" x14ac:dyDescent="0.25">
      <c r="A1492">
        <v>1488</v>
      </c>
      <c r="B1492">
        <f t="shared" si="141"/>
        <v>0</v>
      </c>
      <c r="C1492" s="5">
        <f t="shared" si="144"/>
        <v>0</v>
      </c>
      <c r="D1492" s="5">
        <f t="shared" si="143"/>
        <v>0</v>
      </c>
      <c r="E1492" s="4">
        <f t="shared" si="142"/>
        <v>0</v>
      </c>
      <c r="F1492" s="5">
        <f>IF(C1492=0,0,IF(I1491+G1492&lt;=Summary!$C$20,'Loan Sch - With Offset'!I1491+G1492,Summary!$C$20))</f>
        <v>0</v>
      </c>
      <c r="G1492" s="4">
        <f>IF(E1492&lt;=0,0,E1492*Summary!$B$7/Summary!$B$10)</f>
        <v>0</v>
      </c>
      <c r="H1492" s="5">
        <f t="shared" si="145"/>
        <v>0</v>
      </c>
      <c r="I1492" s="5">
        <f t="shared" si="146"/>
        <v>0</v>
      </c>
    </row>
    <row r="1493" spans="1:9" x14ac:dyDescent="0.25">
      <c r="A1493">
        <v>1489</v>
      </c>
      <c r="B1493">
        <f t="shared" si="141"/>
        <v>0</v>
      </c>
      <c r="C1493" s="5">
        <f t="shared" si="144"/>
        <v>0</v>
      </c>
      <c r="D1493" s="5">
        <f t="shared" si="143"/>
        <v>0</v>
      </c>
      <c r="E1493" s="4">
        <f t="shared" si="142"/>
        <v>0</v>
      </c>
      <c r="F1493" s="5">
        <f>IF(C1493=0,0,IF(I1492+G1493&lt;=Summary!$C$20,'Loan Sch - With Offset'!I1492+G1493,Summary!$C$20))</f>
        <v>0</v>
      </c>
      <c r="G1493" s="4">
        <f>IF(E1493&lt;=0,0,E1493*Summary!$B$7/Summary!$B$10)</f>
        <v>0</v>
      </c>
      <c r="H1493" s="5">
        <f t="shared" si="145"/>
        <v>0</v>
      </c>
      <c r="I1493" s="5">
        <f t="shared" si="146"/>
        <v>0</v>
      </c>
    </row>
    <row r="1494" spans="1:9" x14ac:dyDescent="0.25">
      <c r="A1494">
        <v>1490</v>
      </c>
      <c r="B1494">
        <f t="shared" si="141"/>
        <v>0</v>
      </c>
      <c r="C1494" s="5">
        <f t="shared" si="144"/>
        <v>0</v>
      </c>
      <c r="D1494" s="5">
        <f t="shared" si="143"/>
        <v>0</v>
      </c>
      <c r="E1494" s="4">
        <f t="shared" si="142"/>
        <v>0</v>
      </c>
      <c r="F1494" s="5">
        <f>IF(C1494=0,0,IF(I1493+G1494&lt;=Summary!$C$20,'Loan Sch - With Offset'!I1493+G1494,Summary!$C$20))</f>
        <v>0</v>
      </c>
      <c r="G1494" s="4">
        <f>IF(E1494&lt;=0,0,E1494*Summary!$B$7/Summary!$B$10)</f>
        <v>0</v>
      </c>
      <c r="H1494" s="5">
        <f t="shared" si="145"/>
        <v>0</v>
      </c>
      <c r="I1494" s="5">
        <f t="shared" si="146"/>
        <v>0</v>
      </c>
    </row>
    <row r="1495" spans="1:9" x14ac:dyDescent="0.25">
      <c r="A1495">
        <v>1491</v>
      </c>
      <c r="B1495">
        <f t="shared" si="141"/>
        <v>0</v>
      </c>
      <c r="C1495" s="5">
        <f t="shared" si="144"/>
        <v>0</v>
      </c>
      <c r="D1495" s="5">
        <f t="shared" si="143"/>
        <v>0</v>
      </c>
      <c r="E1495" s="4">
        <f t="shared" si="142"/>
        <v>0</v>
      </c>
      <c r="F1495" s="5">
        <f>IF(C1495=0,0,IF(I1494+G1495&lt;=Summary!$C$20,'Loan Sch - With Offset'!I1494+G1495,Summary!$C$20))</f>
        <v>0</v>
      </c>
      <c r="G1495" s="4">
        <f>IF(E1495&lt;=0,0,E1495*Summary!$B$7/Summary!$B$10)</f>
        <v>0</v>
      </c>
      <c r="H1495" s="5">
        <f t="shared" si="145"/>
        <v>0</v>
      </c>
      <c r="I1495" s="5">
        <f t="shared" si="146"/>
        <v>0</v>
      </c>
    </row>
    <row r="1496" spans="1:9" x14ac:dyDescent="0.25">
      <c r="A1496">
        <v>1492</v>
      </c>
      <c r="B1496">
        <f t="shared" si="141"/>
        <v>0</v>
      </c>
      <c r="C1496" s="5">
        <f t="shared" si="144"/>
        <v>0</v>
      </c>
      <c r="D1496" s="5">
        <f t="shared" si="143"/>
        <v>0</v>
      </c>
      <c r="E1496" s="4">
        <f t="shared" si="142"/>
        <v>0</v>
      </c>
      <c r="F1496" s="5">
        <f>IF(C1496=0,0,IF(I1495+G1496&lt;=Summary!$C$20,'Loan Sch - With Offset'!I1495+G1496,Summary!$C$20))</f>
        <v>0</v>
      </c>
      <c r="G1496" s="4">
        <f>IF(E1496&lt;=0,0,E1496*Summary!$B$7/Summary!$B$10)</f>
        <v>0</v>
      </c>
      <c r="H1496" s="5">
        <f t="shared" si="145"/>
        <v>0</v>
      </c>
      <c r="I1496" s="5">
        <f t="shared" si="146"/>
        <v>0</v>
      </c>
    </row>
    <row r="1497" spans="1:9" x14ac:dyDescent="0.25">
      <c r="A1497">
        <v>1493</v>
      </c>
      <c r="B1497">
        <f t="shared" si="141"/>
        <v>0</v>
      </c>
      <c r="C1497" s="5">
        <f t="shared" si="144"/>
        <v>0</v>
      </c>
      <c r="D1497" s="5">
        <f t="shared" si="143"/>
        <v>0</v>
      </c>
      <c r="E1497" s="4">
        <f t="shared" si="142"/>
        <v>0</v>
      </c>
      <c r="F1497" s="5">
        <f>IF(C1497=0,0,IF(I1496+G1497&lt;=Summary!$C$20,'Loan Sch - With Offset'!I1496+G1497,Summary!$C$20))</f>
        <v>0</v>
      </c>
      <c r="G1497" s="4">
        <f>IF(E1497&lt;=0,0,E1497*Summary!$B$7/Summary!$B$10)</f>
        <v>0</v>
      </c>
      <c r="H1497" s="5">
        <f t="shared" si="145"/>
        <v>0</v>
      </c>
      <c r="I1497" s="5">
        <f t="shared" si="146"/>
        <v>0</v>
      </c>
    </row>
    <row r="1498" spans="1:9" x14ac:dyDescent="0.25">
      <c r="A1498">
        <v>1494</v>
      </c>
      <c r="B1498">
        <f t="shared" si="141"/>
        <v>0</v>
      </c>
      <c r="C1498" s="5">
        <f t="shared" si="144"/>
        <v>0</v>
      </c>
      <c r="D1498" s="5">
        <f t="shared" si="143"/>
        <v>0</v>
      </c>
      <c r="E1498" s="4">
        <f t="shared" si="142"/>
        <v>0</v>
      </c>
      <c r="F1498" s="5">
        <f>IF(C1498=0,0,IF(I1497+G1498&lt;=Summary!$C$20,'Loan Sch - With Offset'!I1497+G1498,Summary!$C$20))</f>
        <v>0</v>
      </c>
      <c r="G1498" s="4">
        <f>IF(E1498&lt;=0,0,E1498*Summary!$B$7/Summary!$B$10)</f>
        <v>0</v>
      </c>
      <c r="H1498" s="5">
        <f t="shared" si="145"/>
        <v>0</v>
      </c>
      <c r="I1498" s="5">
        <f t="shared" si="146"/>
        <v>0</v>
      </c>
    </row>
    <row r="1499" spans="1:9" x14ac:dyDescent="0.25">
      <c r="A1499">
        <v>1495</v>
      </c>
      <c r="B1499">
        <f t="shared" si="141"/>
        <v>0</v>
      </c>
      <c r="C1499" s="5">
        <f t="shared" si="144"/>
        <v>0</v>
      </c>
      <c r="D1499" s="5">
        <f t="shared" si="143"/>
        <v>0</v>
      </c>
      <c r="E1499" s="4">
        <f t="shared" si="142"/>
        <v>0</v>
      </c>
      <c r="F1499" s="5">
        <f>IF(C1499=0,0,IF(I1498+G1499&lt;=Summary!$C$20,'Loan Sch - With Offset'!I1498+G1499,Summary!$C$20))</f>
        <v>0</v>
      </c>
      <c r="G1499" s="4">
        <f>IF(E1499&lt;=0,0,E1499*Summary!$B$7/Summary!$B$10)</f>
        <v>0</v>
      </c>
      <c r="H1499" s="5">
        <f t="shared" si="145"/>
        <v>0</v>
      </c>
      <c r="I1499" s="5">
        <f t="shared" si="146"/>
        <v>0</v>
      </c>
    </row>
    <row r="1500" spans="1:9" x14ac:dyDescent="0.25">
      <c r="A1500">
        <v>1496</v>
      </c>
      <c r="B1500">
        <f t="shared" si="141"/>
        <v>0</v>
      </c>
      <c r="C1500" s="5">
        <f t="shared" si="144"/>
        <v>0</v>
      </c>
      <c r="D1500" s="5">
        <f t="shared" si="143"/>
        <v>0</v>
      </c>
      <c r="E1500" s="4">
        <f t="shared" si="142"/>
        <v>0</v>
      </c>
      <c r="F1500" s="5">
        <f>IF(C1500=0,0,IF(I1499+G1500&lt;=Summary!$C$20,'Loan Sch - With Offset'!I1499+G1500,Summary!$C$20))</f>
        <v>0</v>
      </c>
      <c r="G1500" s="4">
        <f>IF(E1500&lt;=0,0,E1500*Summary!$B$7/Summary!$B$10)</f>
        <v>0</v>
      </c>
      <c r="H1500" s="5">
        <f t="shared" si="145"/>
        <v>0</v>
      </c>
      <c r="I1500" s="5">
        <f t="shared" si="146"/>
        <v>0</v>
      </c>
    </row>
    <row r="1501" spans="1:9" x14ac:dyDescent="0.25">
      <c r="A1501">
        <v>1497</v>
      </c>
      <c r="B1501">
        <f t="shared" si="141"/>
        <v>0</v>
      </c>
      <c r="C1501" s="5">
        <f t="shared" si="144"/>
        <v>0</v>
      </c>
      <c r="D1501" s="5">
        <f t="shared" si="143"/>
        <v>0</v>
      </c>
      <c r="E1501" s="4">
        <f t="shared" si="142"/>
        <v>0</v>
      </c>
      <c r="F1501" s="5">
        <f>IF(C1501=0,0,IF(I1500+G1501&lt;=Summary!$C$20,'Loan Sch - With Offset'!I1500+G1501,Summary!$C$20))</f>
        <v>0</v>
      </c>
      <c r="G1501" s="4">
        <f>IF(E1501&lt;=0,0,E1501*Summary!$B$7/Summary!$B$10)</f>
        <v>0</v>
      </c>
      <c r="H1501" s="5">
        <f t="shared" si="145"/>
        <v>0</v>
      </c>
      <c r="I1501" s="5">
        <f t="shared" si="146"/>
        <v>0</v>
      </c>
    </row>
    <row r="1502" spans="1:9" x14ac:dyDescent="0.25">
      <c r="A1502">
        <v>1498</v>
      </c>
      <c r="B1502">
        <f t="shared" si="141"/>
        <v>0</v>
      </c>
      <c r="C1502" s="5">
        <f t="shared" si="144"/>
        <v>0</v>
      </c>
      <c r="D1502" s="5">
        <f t="shared" si="143"/>
        <v>0</v>
      </c>
      <c r="E1502" s="4">
        <f t="shared" si="142"/>
        <v>0</v>
      </c>
      <c r="F1502" s="5">
        <f>IF(C1502=0,0,IF(I1501+G1502&lt;=Summary!$C$20,'Loan Sch - With Offset'!I1501+G1502,Summary!$C$20))</f>
        <v>0</v>
      </c>
      <c r="G1502" s="4">
        <f>IF(E1502&lt;=0,0,E1502*Summary!$B$7/Summary!$B$10)</f>
        <v>0</v>
      </c>
      <c r="H1502" s="5">
        <f t="shared" si="145"/>
        <v>0</v>
      </c>
      <c r="I1502" s="5">
        <f t="shared" si="146"/>
        <v>0</v>
      </c>
    </row>
    <row r="1503" spans="1:9" x14ac:dyDescent="0.25">
      <c r="A1503">
        <v>1499</v>
      </c>
      <c r="B1503">
        <f t="shared" si="141"/>
        <v>0</v>
      </c>
      <c r="C1503" s="5">
        <f t="shared" si="144"/>
        <v>0</v>
      </c>
      <c r="D1503" s="5">
        <f t="shared" si="143"/>
        <v>0</v>
      </c>
      <c r="E1503" s="4">
        <f t="shared" si="142"/>
        <v>0</v>
      </c>
      <c r="F1503" s="5">
        <f>IF(C1503=0,0,IF(I1502+G1503&lt;=Summary!$C$20,'Loan Sch - With Offset'!I1502+G1503,Summary!$C$20))</f>
        <v>0</v>
      </c>
      <c r="G1503" s="4">
        <f>IF(E1503&lt;=0,0,E1503*Summary!$B$7/Summary!$B$10)</f>
        <v>0</v>
      </c>
      <c r="H1503" s="5">
        <f t="shared" si="145"/>
        <v>0</v>
      </c>
      <c r="I1503" s="5">
        <f t="shared" si="146"/>
        <v>0</v>
      </c>
    </row>
    <row r="1504" spans="1:9" x14ac:dyDescent="0.25">
      <c r="A1504">
        <v>1500</v>
      </c>
      <c r="B1504">
        <f t="shared" si="141"/>
        <v>0</v>
      </c>
      <c r="C1504" s="5">
        <f t="shared" si="144"/>
        <v>0</v>
      </c>
      <c r="D1504" s="5">
        <f t="shared" si="143"/>
        <v>0</v>
      </c>
      <c r="E1504" s="4">
        <f t="shared" si="142"/>
        <v>0</v>
      </c>
      <c r="F1504" s="5">
        <f>IF(C1504=0,0,IF(I1503+G1504&lt;=Summary!$C$20,'Loan Sch - With Offset'!I1503+G1504,Summary!$C$20))</f>
        <v>0</v>
      </c>
      <c r="G1504" s="4">
        <f>IF(E1504&lt;=0,0,E1504*Summary!$B$7/Summary!$B$10)</f>
        <v>0</v>
      </c>
      <c r="H1504" s="5">
        <f t="shared" si="145"/>
        <v>0</v>
      </c>
      <c r="I1504" s="5">
        <f t="shared" si="146"/>
        <v>0</v>
      </c>
    </row>
    <row r="1505" spans="1:9" x14ac:dyDescent="0.25">
      <c r="A1505">
        <v>1501</v>
      </c>
      <c r="B1505">
        <f t="shared" si="141"/>
        <v>0</v>
      </c>
      <c r="C1505" s="5">
        <f t="shared" si="144"/>
        <v>0</v>
      </c>
      <c r="D1505" s="5">
        <f t="shared" si="143"/>
        <v>0</v>
      </c>
      <c r="E1505" s="4">
        <f t="shared" si="142"/>
        <v>0</v>
      </c>
      <c r="F1505" s="5">
        <f>IF(C1505=0,0,IF(I1504+G1505&lt;=Summary!$C$20,'Loan Sch - With Offset'!I1504+G1505,Summary!$C$20))</f>
        <v>0</v>
      </c>
      <c r="G1505" s="4">
        <f>IF(E1505&lt;=0,0,E1505*Summary!$B$7/Summary!$B$10)</f>
        <v>0</v>
      </c>
      <c r="H1505" s="5">
        <f t="shared" si="145"/>
        <v>0</v>
      </c>
      <c r="I1505" s="5">
        <f t="shared" si="146"/>
        <v>0</v>
      </c>
    </row>
    <row r="1506" spans="1:9" x14ac:dyDescent="0.25">
      <c r="A1506">
        <v>1502</v>
      </c>
      <c r="B1506">
        <f t="shared" si="141"/>
        <v>0</v>
      </c>
      <c r="C1506" s="5">
        <f t="shared" si="144"/>
        <v>0</v>
      </c>
      <c r="D1506" s="5">
        <f t="shared" si="143"/>
        <v>0</v>
      </c>
      <c r="E1506" s="4">
        <f t="shared" si="142"/>
        <v>0</v>
      </c>
      <c r="F1506" s="5">
        <f>IF(C1506=0,0,IF(I1505+G1506&lt;=Summary!$C$20,'Loan Sch - With Offset'!I1505+G1506,Summary!$C$20))</f>
        <v>0</v>
      </c>
      <c r="G1506" s="4">
        <f>IF(E1506&lt;=0,0,E1506*Summary!$B$7/Summary!$B$10)</f>
        <v>0</v>
      </c>
      <c r="H1506" s="5">
        <f t="shared" si="145"/>
        <v>0</v>
      </c>
      <c r="I1506" s="5">
        <f t="shared" si="146"/>
        <v>0</v>
      </c>
    </row>
    <row r="1507" spans="1:9" x14ac:dyDescent="0.25">
      <c r="A1507">
        <v>1503</v>
      </c>
      <c r="B1507">
        <f t="shared" si="141"/>
        <v>0</v>
      </c>
      <c r="C1507" s="5">
        <f t="shared" si="144"/>
        <v>0</v>
      </c>
      <c r="D1507" s="5">
        <f t="shared" si="143"/>
        <v>0</v>
      </c>
      <c r="E1507" s="4">
        <f t="shared" si="142"/>
        <v>0</v>
      </c>
      <c r="F1507" s="5">
        <f>IF(C1507=0,0,IF(I1506+G1507&lt;=Summary!$C$20,'Loan Sch - With Offset'!I1506+G1507,Summary!$C$20))</f>
        <v>0</v>
      </c>
      <c r="G1507" s="4">
        <f>IF(E1507&lt;=0,0,E1507*Summary!$B$7/Summary!$B$10)</f>
        <v>0</v>
      </c>
      <c r="H1507" s="5">
        <f t="shared" si="145"/>
        <v>0</v>
      </c>
      <c r="I1507" s="5">
        <f t="shared" si="146"/>
        <v>0</v>
      </c>
    </row>
    <row r="1508" spans="1:9" x14ac:dyDescent="0.25">
      <c r="A1508">
        <v>1504</v>
      </c>
      <c r="B1508">
        <f t="shared" si="141"/>
        <v>0</v>
      </c>
      <c r="C1508" s="5">
        <f t="shared" si="144"/>
        <v>0</v>
      </c>
      <c r="D1508" s="5">
        <f t="shared" si="143"/>
        <v>0</v>
      </c>
      <c r="E1508" s="4">
        <f t="shared" si="142"/>
        <v>0</v>
      </c>
      <c r="F1508" s="5">
        <f>IF(C1508=0,0,IF(I1507+G1508&lt;=Summary!$C$20,'Loan Sch - With Offset'!I1507+G1508,Summary!$C$20))</f>
        <v>0</v>
      </c>
      <c r="G1508" s="4">
        <f>IF(E1508&lt;=0,0,E1508*Summary!$B$7/Summary!$B$10)</f>
        <v>0</v>
      </c>
      <c r="H1508" s="5">
        <f t="shared" si="145"/>
        <v>0</v>
      </c>
      <c r="I1508" s="5">
        <f t="shared" si="146"/>
        <v>0</v>
      </c>
    </row>
    <row r="1509" spans="1:9" x14ac:dyDescent="0.25">
      <c r="A1509">
        <v>1505</v>
      </c>
      <c r="B1509">
        <f t="shared" si="141"/>
        <v>0</v>
      </c>
      <c r="C1509" s="5">
        <f t="shared" si="144"/>
        <v>0</v>
      </c>
      <c r="D1509" s="5">
        <f t="shared" si="143"/>
        <v>0</v>
      </c>
      <c r="E1509" s="4">
        <f t="shared" si="142"/>
        <v>0</v>
      </c>
      <c r="F1509" s="5">
        <f>IF(C1509=0,0,IF(I1508+G1509&lt;=Summary!$C$20,'Loan Sch - With Offset'!I1508+G1509,Summary!$C$20))</f>
        <v>0</v>
      </c>
      <c r="G1509" s="4">
        <f>IF(E1509&lt;=0,0,E1509*Summary!$B$7/Summary!$B$10)</f>
        <v>0</v>
      </c>
      <c r="H1509" s="5">
        <f t="shared" si="145"/>
        <v>0</v>
      </c>
      <c r="I1509" s="5">
        <f t="shared" si="146"/>
        <v>0</v>
      </c>
    </row>
    <row r="1510" spans="1:9" x14ac:dyDescent="0.25">
      <c r="A1510">
        <v>1506</v>
      </c>
      <c r="B1510">
        <f t="shared" si="141"/>
        <v>0</v>
      </c>
      <c r="C1510" s="5">
        <f t="shared" si="144"/>
        <v>0</v>
      </c>
      <c r="D1510" s="5">
        <f t="shared" si="143"/>
        <v>0</v>
      </c>
      <c r="E1510" s="4">
        <f t="shared" si="142"/>
        <v>0</v>
      </c>
      <c r="F1510" s="5">
        <f>IF(C1510=0,0,IF(I1509+G1510&lt;=Summary!$C$20,'Loan Sch - With Offset'!I1509+G1510,Summary!$C$20))</f>
        <v>0</v>
      </c>
      <c r="G1510" s="4">
        <f>IF(E1510&lt;=0,0,E1510*Summary!$B$7/Summary!$B$10)</f>
        <v>0</v>
      </c>
      <c r="H1510" s="5">
        <f t="shared" si="145"/>
        <v>0</v>
      </c>
      <c r="I1510" s="5">
        <f t="shared" si="146"/>
        <v>0</v>
      </c>
    </row>
    <row r="1511" spans="1:9" x14ac:dyDescent="0.25">
      <c r="A1511">
        <v>1507</v>
      </c>
      <c r="B1511">
        <f t="shared" si="141"/>
        <v>0</v>
      </c>
      <c r="C1511" s="5">
        <f t="shared" si="144"/>
        <v>0</v>
      </c>
      <c r="D1511" s="5">
        <f t="shared" si="143"/>
        <v>0</v>
      </c>
      <c r="E1511" s="4">
        <f t="shared" si="142"/>
        <v>0</v>
      </c>
      <c r="F1511" s="5">
        <f>IF(C1511=0,0,IF(I1510+G1511&lt;=Summary!$C$20,'Loan Sch - With Offset'!I1510+G1511,Summary!$C$20))</f>
        <v>0</v>
      </c>
      <c r="G1511" s="4">
        <f>IF(E1511&lt;=0,0,E1511*Summary!$B$7/Summary!$B$10)</f>
        <v>0</v>
      </c>
      <c r="H1511" s="5">
        <f t="shared" si="145"/>
        <v>0</v>
      </c>
      <c r="I1511" s="5">
        <f t="shared" si="146"/>
        <v>0</v>
      </c>
    </row>
    <row r="1512" spans="1:9" x14ac:dyDescent="0.25">
      <c r="A1512">
        <v>1508</v>
      </c>
      <c r="B1512">
        <f t="shared" si="141"/>
        <v>0</v>
      </c>
      <c r="C1512" s="5">
        <f t="shared" si="144"/>
        <v>0</v>
      </c>
      <c r="D1512" s="5">
        <f t="shared" si="143"/>
        <v>0</v>
      </c>
      <c r="E1512" s="4">
        <f t="shared" si="142"/>
        <v>0</v>
      </c>
      <c r="F1512" s="5">
        <f>IF(C1512=0,0,IF(I1511+G1512&lt;=Summary!$C$20,'Loan Sch - With Offset'!I1511+G1512,Summary!$C$20))</f>
        <v>0</v>
      </c>
      <c r="G1512" s="4">
        <f>IF(E1512&lt;=0,0,E1512*Summary!$B$7/Summary!$B$10)</f>
        <v>0</v>
      </c>
      <c r="H1512" s="5">
        <f t="shared" si="145"/>
        <v>0</v>
      </c>
      <c r="I1512" s="5">
        <f t="shared" si="146"/>
        <v>0</v>
      </c>
    </row>
    <row r="1513" spans="1:9" x14ac:dyDescent="0.25">
      <c r="A1513">
        <v>1509</v>
      </c>
      <c r="B1513">
        <f t="shared" si="141"/>
        <v>0</v>
      </c>
      <c r="C1513" s="5">
        <f t="shared" si="144"/>
        <v>0</v>
      </c>
      <c r="D1513" s="5">
        <f t="shared" si="143"/>
        <v>0</v>
      </c>
      <c r="E1513" s="4">
        <f t="shared" si="142"/>
        <v>0</v>
      </c>
      <c r="F1513" s="5">
        <f>IF(C1513=0,0,IF(I1512+G1513&lt;=Summary!$C$20,'Loan Sch - With Offset'!I1512+G1513,Summary!$C$20))</f>
        <v>0</v>
      </c>
      <c r="G1513" s="4">
        <f>IF(E1513&lt;=0,0,E1513*Summary!$B$7/Summary!$B$10)</f>
        <v>0</v>
      </c>
      <c r="H1513" s="5">
        <f t="shared" si="145"/>
        <v>0</v>
      </c>
      <c r="I1513" s="5">
        <f t="shared" si="146"/>
        <v>0</v>
      </c>
    </row>
    <row r="1514" spans="1:9" x14ac:dyDescent="0.25">
      <c r="A1514">
        <v>1510</v>
      </c>
      <c r="B1514">
        <f t="shared" si="141"/>
        <v>0</v>
      </c>
      <c r="C1514" s="5">
        <f t="shared" si="144"/>
        <v>0</v>
      </c>
      <c r="D1514" s="5">
        <f t="shared" si="143"/>
        <v>0</v>
      </c>
      <c r="E1514" s="4">
        <f t="shared" si="142"/>
        <v>0</v>
      </c>
      <c r="F1514" s="5">
        <f>IF(C1514=0,0,IF(I1513+G1514&lt;=Summary!$C$20,'Loan Sch - With Offset'!I1513+G1514,Summary!$C$20))</f>
        <v>0</v>
      </c>
      <c r="G1514" s="4">
        <f>IF(E1514&lt;=0,0,E1514*Summary!$B$7/Summary!$B$10)</f>
        <v>0</v>
      </c>
      <c r="H1514" s="5">
        <f t="shared" si="145"/>
        <v>0</v>
      </c>
      <c r="I1514" s="5">
        <f t="shared" si="146"/>
        <v>0</v>
      </c>
    </row>
    <row r="1515" spans="1:9" x14ac:dyDescent="0.25">
      <c r="A1515">
        <v>1511</v>
      </c>
      <c r="B1515">
        <f t="shared" si="141"/>
        <v>0</v>
      </c>
      <c r="C1515" s="5">
        <f t="shared" si="144"/>
        <v>0</v>
      </c>
      <c r="D1515" s="5">
        <f t="shared" si="143"/>
        <v>0</v>
      </c>
      <c r="E1515" s="4">
        <f t="shared" si="142"/>
        <v>0</v>
      </c>
      <c r="F1515" s="5">
        <f>IF(C1515=0,0,IF(I1514+G1515&lt;=Summary!$C$20,'Loan Sch - With Offset'!I1514+G1515,Summary!$C$20))</f>
        <v>0</v>
      </c>
      <c r="G1515" s="4">
        <f>IF(E1515&lt;=0,0,E1515*Summary!$B$7/Summary!$B$10)</f>
        <v>0</v>
      </c>
      <c r="H1515" s="5">
        <f t="shared" si="145"/>
        <v>0</v>
      </c>
      <c r="I1515" s="5">
        <f t="shared" si="146"/>
        <v>0</v>
      </c>
    </row>
    <row r="1516" spans="1:9" x14ac:dyDescent="0.25">
      <c r="A1516">
        <v>1512</v>
      </c>
      <c r="B1516">
        <f t="shared" si="141"/>
        <v>0</v>
      </c>
      <c r="C1516" s="5">
        <f t="shared" si="144"/>
        <v>0</v>
      </c>
      <c r="D1516" s="5">
        <f t="shared" si="143"/>
        <v>0</v>
      </c>
      <c r="E1516" s="4">
        <f t="shared" si="142"/>
        <v>0</v>
      </c>
      <c r="F1516" s="5">
        <f>IF(C1516=0,0,IF(I1515+G1516&lt;=Summary!$C$20,'Loan Sch - With Offset'!I1515+G1516,Summary!$C$20))</f>
        <v>0</v>
      </c>
      <c r="G1516" s="4">
        <f>IF(E1516&lt;=0,0,E1516*Summary!$B$7/Summary!$B$10)</f>
        <v>0</v>
      </c>
      <c r="H1516" s="5">
        <f t="shared" si="145"/>
        <v>0</v>
      </c>
      <c r="I1516" s="5">
        <f t="shared" si="146"/>
        <v>0</v>
      </c>
    </row>
    <row r="1517" spans="1:9" x14ac:dyDescent="0.25">
      <c r="A1517">
        <v>1513</v>
      </c>
      <c r="B1517">
        <f t="shared" si="141"/>
        <v>0</v>
      </c>
      <c r="C1517" s="5">
        <f t="shared" si="144"/>
        <v>0</v>
      </c>
      <c r="D1517" s="5">
        <f t="shared" si="143"/>
        <v>0</v>
      </c>
      <c r="E1517" s="4">
        <f t="shared" si="142"/>
        <v>0</v>
      </c>
      <c r="F1517" s="5">
        <f>IF(C1517=0,0,IF(I1516+G1517&lt;=Summary!$C$20,'Loan Sch - With Offset'!I1516+G1517,Summary!$C$20))</f>
        <v>0</v>
      </c>
      <c r="G1517" s="4">
        <f>IF(E1517&lt;=0,0,E1517*Summary!$B$7/Summary!$B$10)</f>
        <v>0</v>
      </c>
      <c r="H1517" s="5">
        <f t="shared" si="145"/>
        <v>0</v>
      </c>
      <c r="I1517" s="5">
        <f t="shared" si="146"/>
        <v>0</v>
      </c>
    </row>
    <row r="1518" spans="1:9" x14ac:dyDescent="0.25">
      <c r="A1518">
        <v>1514</v>
      </c>
      <c r="B1518">
        <f t="shared" si="141"/>
        <v>0</v>
      </c>
      <c r="C1518" s="5">
        <f t="shared" si="144"/>
        <v>0</v>
      </c>
      <c r="D1518" s="5">
        <f t="shared" si="143"/>
        <v>0</v>
      </c>
      <c r="E1518" s="4">
        <f t="shared" si="142"/>
        <v>0</v>
      </c>
      <c r="F1518" s="5">
        <f>IF(C1518=0,0,IF(I1517+G1518&lt;=Summary!$C$20,'Loan Sch - With Offset'!I1517+G1518,Summary!$C$20))</f>
        <v>0</v>
      </c>
      <c r="G1518" s="4">
        <f>IF(E1518&lt;=0,0,E1518*Summary!$B$7/Summary!$B$10)</f>
        <v>0</v>
      </c>
      <c r="H1518" s="5">
        <f t="shared" si="145"/>
        <v>0</v>
      </c>
      <c r="I1518" s="5">
        <f t="shared" si="146"/>
        <v>0</v>
      </c>
    </row>
    <row r="1519" spans="1:9" x14ac:dyDescent="0.25">
      <c r="A1519">
        <v>1515</v>
      </c>
      <c r="B1519">
        <f t="shared" si="141"/>
        <v>0</v>
      </c>
      <c r="C1519" s="5">
        <f t="shared" si="144"/>
        <v>0</v>
      </c>
      <c r="D1519" s="5">
        <f t="shared" si="143"/>
        <v>0</v>
      </c>
      <c r="E1519" s="4">
        <f t="shared" si="142"/>
        <v>0</v>
      </c>
      <c r="F1519" s="5">
        <f>IF(C1519=0,0,IF(I1518+G1519&lt;=Summary!$C$20,'Loan Sch - With Offset'!I1518+G1519,Summary!$C$20))</f>
        <v>0</v>
      </c>
      <c r="G1519" s="4">
        <f>IF(E1519&lt;=0,0,E1519*Summary!$B$7/Summary!$B$10)</f>
        <v>0</v>
      </c>
      <c r="H1519" s="5">
        <f t="shared" si="145"/>
        <v>0</v>
      </c>
      <c r="I1519" s="5">
        <f t="shared" si="146"/>
        <v>0</v>
      </c>
    </row>
    <row r="1520" spans="1:9" x14ac:dyDescent="0.25">
      <c r="A1520">
        <v>1516</v>
      </c>
      <c r="B1520">
        <f t="shared" si="141"/>
        <v>0</v>
      </c>
      <c r="C1520" s="5">
        <f t="shared" si="144"/>
        <v>0</v>
      </c>
      <c r="D1520" s="5">
        <f t="shared" si="143"/>
        <v>0</v>
      </c>
      <c r="E1520" s="4">
        <f t="shared" si="142"/>
        <v>0</v>
      </c>
      <c r="F1520" s="5">
        <f>IF(C1520=0,0,IF(I1519+G1520&lt;=Summary!$C$20,'Loan Sch - With Offset'!I1519+G1520,Summary!$C$20))</f>
        <v>0</v>
      </c>
      <c r="G1520" s="4">
        <f>IF(E1520&lt;=0,0,E1520*Summary!$B$7/Summary!$B$10)</f>
        <v>0</v>
      </c>
      <c r="H1520" s="5">
        <f t="shared" si="145"/>
        <v>0</v>
      </c>
      <c r="I1520" s="5">
        <f t="shared" si="146"/>
        <v>0</v>
      </c>
    </row>
    <row r="1521" spans="1:9" x14ac:dyDescent="0.25">
      <c r="A1521">
        <v>1517</v>
      </c>
      <c r="B1521">
        <f t="shared" si="141"/>
        <v>0</v>
      </c>
      <c r="C1521" s="5">
        <f t="shared" si="144"/>
        <v>0</v>
      </c>
      <c r="D1521" s="5">
        <f t="shared" si="143"/>
        <v>0</v>
      </c>
      <c r="E1521" s="4">
        <f t="shared" si="142"/>
        <v>0</v>
      </c>
      <c r="F1521" s="5">
        <f>IF(C1521=0,0,IF(I1520+G1521&lt;=Summary!$C$20,'Loan Sch - With Offset'!I1520+G1521,Summary!$C$20))</f>
        <v>0</v>
      </c>
      <c r="G1521" s="4">
        <f>IF(E1521&lt;=0,0,E1521*Summary!$B$7/Summary!$B$10)</f>
        <v>0</v>
      </c>
      <c r="H1521" s="5">
        <f t="shared" si="145"/>
        <v>0</v>
      </c>
      <c r="I1521" s="5">
        <f t="shared" si="146"/>
        <v>0</v>
      </c>
    </row>
    <row r="1522" spans="1:9" x14ac:dyDescent="0.25">
      <c r="A1522">
        <v>1518</v>
      </c>
      <c r="B1522">
        <f t="shared" si="141"/>
        <v>0</v>
      </c>
      <c r="C1522" s="5">
        <f t="shared" si="144"/>
        <v>0</v>
      </c>
      <c r="D1522" s="5">
        <f t="shared" si="143"/>
        <v>0</v>
      </c>
      <c r="E1522" s="4">
        <f t="shared" si="142"/>
        <v>0</v>
      </c>
      <c r="F1522" s="5">
        <f>IF(C1522=0,0,IF(I1521+G1522&lt;=Summary!$C$20,'Loan Sch - With Offset'!I1521+G1522,Summary!$C$20))</f>
        <v>0</v>
      </c>
      <c r="G1522" s="4">
        <f>IF(E1522&lt;=0,0,E1522*Summary!$B$7/Summary!$B$10)</f>
        <v>0</v>
      </c>
      <c r="H1522" s="5">
        <f t="shared" si="145"/>
        <v>0</v>
      </c>
      <c r="I1522" s="5">
        <f t="shared" si="146"/>
        <v>0</v>
      </c>
    </row>
    <row r="1523" spans="1:9" x14ac:dyDescent="0.25">
      <c r="A1523">
        <v>1519</v>
      </c>
      <c r="B1523">
        <f t="shared" si="141"/>
        <v>0</v>
      </c>
      <c r="C1523" s="5">
        <f t="shared" si="144"/>
        <v>0</v>
      </c>
      <c r="D1523" s="5">
        <f t="shared" si="143"/>
        <v>0</v>
      </c>
      <c r="E1523" s="4">
        <f t="shared" si="142"/>
        <v>0</v>
      </c>
      <c r="F1523" s="5">
        <f>IF(C1523=0,0,IF(I1522+G1523&lt;=Summary!$C$20,'Loan Sch - With Offset'!I1522+G1523,Summary!$C$20))</f>
        <v>0</v>
      </c>
      <c r="G1523" s="4">
        <f>IF(E1523&lt;=0,0,E1523*Summary!$B$7/Summary!$B$10)</f>
        <v>0</v>
      </c>
      <c r="H1523" s="5">
        <f t="shared" si="145"/>
        <v>0</v>
      </c>
      <c r="I1523" s="5">
        <f t="shared" si="146"/>
        <v>0</v>
      </c>
    </row>
    <row r="1524" spans="1:9" x14ac:dyDescent="0.25">
      <c r="A1524">
        <v>1520</v>
      </c>
      <c r="B1524">
        <f t="shared" si="141"/>
        <v>0</v>
      </c>
      <c r="C1524" s="5">
        <f t="shared" si="144"/>
        <v>0</v>
      </c>
      <c r="D1524" s="5">
        <f t="shared" si="143"/>
        <v>0</v>
      </c>
      <c r="E1524" s="4">
        <f t="shared" si="142"/>
        <v>0</v>
      </c>
      <c r="F1524" s="5">
        <f>IF(C1524=0,0,IF(I1523+G1524&lt;=Summary!$C$20,'Loan Sch - With Offset'!I1523+G1524,Summary!$C$20))</f>
        <v>0</v>
      </c>
      <c r="G1524" s="4">
        <f>IF(E1524&lt;=0,0,E1524*Summary!$B$7/Summary!$B$10)</f>
        <v>0</v>
      </c>
      <c r="H1524" s="5">
        <f t="shared" si="145"/>
        <v>0</v>
      </c>
      <c r="I1524" s="5">
        <f t="shared" si="146"/>
        <v>0</v>
      </c>
    </row>
    <row r="1525" spans="1:9" x14ac:dyDescent="0.25">
      <c r="A1525">
        <v>1521</v>
      </c>
      <c r="B1525">
        <f t="shared" si="141"/>
        <v>0</v>
      </c>
      <c r="C1525" s="5">
        <f t="shared" si="144"/>
        <v>0</v>
      </c>
      <c r="D1525" s="5">
        <f t="shared" si="143"/>
        <v>0</v>
      </c>
      <c r="E1525" s="4">
        <f t="shared" si="142"/>
        <v>0</v>
      </c>
      <c r="F1525" s="5">
        <f>IF(C1525=0,0,IF(I1524+G1525&lt;=Summary!$C$20,'Loan Sch - With Offset'!I1524+G1525,Summary!$C$20))</f>
        <v>0</v>
      </c>
      <c r="G1525" s="4">
        <f>IF(E1525&lt;=0,0,E1525*Summary!$B$7/Summary!$B$10)</f>
        <v>0</v>
      </c>
      <c r="H1525" s="5">
        <f t="shared" si="145"/>
        <v>0</v>
      </c>
      <c r="I1525" s="5">
        <f t="shared" si="146"/>
        <v>0</v>
      </c>
    </row>
    <row r="1526" spans="1:9" x14ac:dyDescent="0.25">
      <c r="A1526">
        <v>1522</v>
      </c>
      <c r="B1526">
        <f t="shared" si="141"/>
        <v>0</v>
      </c>
      <c r="C1526" s="5">
        <f t="shared" si="144"/>
        <v>0</v>
      </c>
      <c r="D1526" s="5">
        <f t="shared" si="143"/>
        <v>0</v>
      </c>
      <c r="E1526" s="4">
        <f t="shared" si="142"/>
        <v>0</v>
      </c>
      <c r="F1526" s="5">
        <f>IF(C1526=0,0,IF(I1525+G1526&lt;=Summary!$C$20,'Loan Sch - With Offset'!I1525+G1526,Summary!$C$20))</f>
        <v>0</v>
      </c>
      <c r="G1526" s="4">
        <f>IF(E1526&lt;=0,0,E1526*Summary!$B$7/Summary!$B$10)</f>
        <v>0</v>
      </c>
      <c r="H1526" s="5">
        <f t="shared" si="145"/>
        <v>0</v>
      </c>
      <c r="I1526" s="5">
        <f t="shared" si="146"/>
        <v>0</v>
      </c>
    </row>
    <row r="1527" spans="1:9" x14ac:dyDescent="0.25">
      <c r="A1527">
        <v>1523</v>
      </c>
      <c r="B1527">
        <f t="shared" si="141"/>
        <v>0</v>
      </c>
      <c r="C1527" s="5">
        <f t="shared" si="144"/>
        <v>0</v>
      </c>
      <c r="D1527" s="5">
        <f t="shared" si="143"/>
        <v>0</v>
      </c>
      <c r="E1527" s="4">
        <f t="shared" si="142"/>
        <v>0</v>
      </c>
      <c r="F1527" s="5">
        <f>IF(C1527=0,0,IF(I1526+G1527&lt;=Summary!$C$20,'Loan Sch - With Offset'!I1526+G1527,Summary!$C$20))</f>
        <v>0</v>
      </c>
      <c r="G1527" s="4">
        <f>IF(E1527&lt;=0,0,E1527*Summary!$B$7/Summary!$B$10)</f>
        <v>0</v>
      </c>
      <c r="H1527" s="5">
        <f t="shared" si="145"/>
        <v>0</v>
      </c>
      <c r="I1527" s="5">
        <f t="shared" si="146"/>
        <v>0</v>
      </c>
    </row>
    <row r="1528" spans="1:9" x14ac:dyDescent="0.25">
      <c r="A1528">
        <v>1524</v>
      </c>
      <c r="B1528">
        <f t="shared" si="141"/>
        <v>0</v>
      </c>
      <c r="C1528" s="5">
        <f t="shared" si="144"/>
        <v>0</v>
      </c>
      <c r="D1528" s="5">
        <f t="shared" si="143"/>
        <v>0</v>
      </c>
      <c r="E1528" s="4">
        <f t="shared" si="142"/>
        <v>0</v>
      </c>
      <c r="F1528" s="5">
        <f>IF(C1528=0,0,IF(I1527+G1528&lt;=Summary!$C$20,'Loan Sch - With Offset'!I1527+G1528,Summary!$C$20))</f>
        <v>0</v>
      </c>
      <c r="G1528" s="4">
        <f>IF(E1528&lt;=0,0,E1528*Summary!$B$7/Summary!$B$10)</f>
        <v>0</v>
      </c>
      <c r="H1528" s="5">
        <f t="shared" si="145"/>
        <v>0</v>
      </c>
      <c r="I1528" s="5">
        <f t="shared" si="146"/>
        <v>0</v>
      </c>
    </row>
    <row r="1529" spans="1:9" x14ac:dyDescent="0.25">
      <c r="A1529">
        <v>1525</v>
      </c>
      <c r="B1529">
        <f t="shared" si="141"/>
        <v>0</v>
      </c>
      <c r="C1529" s="5">
        <f t="shared" si="144"/>
        <v>0</v>
      </c>
      <c r="D1529" s="5">
        <f t="shared" si="143"/>
        <v>0</v>
      </c>
      <c r="E1529" s="4">
        <f t="shared" si="142"/>
        <v>0</v>
      </c>
      <c r="F1529" s="5">
        <f>IF(C1529=0,0,IF(I1528+G1529&lt;=Summary!$C$20,'Loan Sch - With Offset'!I1528+G1529,Summary!$C$20))</f>
        <v>0</v>
      </c>
      <c r="G1529" s="4">
        <f>IF(E1529&lt;=0,0,E1529*Summary!$B$7/Summary!$B$10)</f>
        <v>0</v>
      </c>
      <c r="H1529" s="5">
        <f t="shared" si="145"/>
        <v>0</v>
      </c>
      <c r="I1529" s="5">
        <f t="shared" si="146"/>
        <v>0</v>
      </c>
    </row>
    <row r="1530" spans="1:9" x14ac:dyDescent="0.25">
      <c r="A1530">
        <v>1526</v>
      </c>
      <c r="B1530">
        <f t="shared" si="141"/>
        <v>0</v>
      </c>
      <c r="C1530" s="5">
        <f t="shared" si="144"/>
        <v>0</v>
      </c>
      <c r="D1530" s="5">
        <f t="shared" si="143"/>
        <v>0</v>
      </c>
      <c r="E1530" s="4">
        <f t="shared" si="142"/>
        <v>0</v>
      </c>
      <c r="F1530" s="5">
        <f>IF(C1530=0,0,IF(I1529+G1530&lt;=Summary!$C$20,'Loan Sch - With Offset'!I1529+G1530,Summary!$C$20))</f>
        <v>0</v>
      </c>
      <c r="G1530" s="4">
        <f>IF(E1530&lt;=0,0,E1530*Summary!$B$7/Summary!$B$10)</f>
        <v>0</v>
      </c>
      <c r="H1530" s="5">
        <f t="shared" si="145"/>
        <v>0</v>
      </c>
      <c r="I1530" s="5">
        <f t="shared" si="146"/>
        <v>0</v>
      </c>
    </row>
    <row r="1531" spans="1:9" x14ac:dyDescent="0.25">
      <c r="A1531">
        <v>1527</v>
      </c>
      <c r="B1531">
        <f t="shared" si="141"/>
        <v>0</v>
      </c>
      <c r="C1531" s="5">
        <f t="shared" si="144"/>
        <v>0</v>
      </c>
      <c r="D1531" s="5">
        <f t="shared" si="143"/>
        <v>0</v>
      </c>
      <c r="E1531" s="4">
        <f t="shared" si="142"/>
        <v>0</v>
      </c>
      <c r="F1531" s="5">
        <f>IF(C1531=0,0,IF(I1530+G1531&lt;=Summary!$C$20,'Loan Sch - With Offset'!I1530+G1531,Summary!$C$20))</f>
        <v>0</v>
      </c>
      <c r="G1531" s="4">
        <f>IF(E1531&lt;=0,0,E1531*Summary!$B$7/Summary!$B$10)</f>
        <v>0</v>
      </c>
      <c r="H1531" s="5">
        <f t="shared" si="145"/>
        <v>0</v>
      </c>
      <c r="I1531" s="5">
        <f t="shared" si="146"/>
        <v>0</v>
      </c>
    </row>
    <row r="1532" spans="1:9" x14ac:dyDescent="0.25">
      <c r="A1532">
        <v>1528</v>
      </c>
      <c r="B1532">
        <f t="shared" si="141"/>
        <v>0</v>
      </c>
      <c r="C1532" s="5">
        <f t="shared" si="144"/>
        <v>0</v>
      </c>
      <c r="D1532" s="5">
        <f t="shared" si="143"/>
        <v>0</v>
      </c>
      <c r="E1532" s="4">
        <f t="shared" si="142"/>
        <v>0</v>
      </c>
      <c r="F1532" s="5">
        <f>IF(C1532=0,0,IF(I1531+G1532&lt;=Summary!$C$20,'Loan Sch - With Offset'!I1531+G1532,Summary!$C$20))</f>
        <v>0</v>
      </c>
      <c r="G1532" s="4">
        <f>IF(E1532&lt;=0,0,E1532*Summary!$B$7/Summary!$B$10)</f>
        <v>0</v>
      </c>
      <c r="H1532" s="5">
        <f t="shared" si="145"/>
        <v>0</v>
      </c>
      <c r="I1532" s="5">
        <f t="shared" si="146"/>
        <v>0</v>
      </c>
    </row>
    <row r="1533" spans="1:9" x14ac:dyDescent="0.25">
      <c r="A1533">
        <v>1529</v>
      </c>
      <c r="B1533">
        <f t="shared" si="141"/>
        <v>0</v>
      </c>
      <c r="C1533" s="5">
        <f t="shared" si="144"/>
        <v>0</v>
      </c>
      <c r="D1533" s="5">
        <f t="shared" si="143"/>
        <v>0</v>
      </c>
      <c r="E1533" s="4">
        <f t="shared" si="142"/>
        <v>0</v>
      </c>
      <c r="F1533" s="5">
        <f>IF(C1533=0,0,IF(I1532+G1533&lt;=Summary!$C$20,'Loan Sch - With Offset'!I1532+G1533,Summary!$C$20))</f>
        <v>0</v>
      </c>
      <c r="G1533" s="4">
        <f>IF(E1533&lt;=0,0,E1533*Summary!$B$7/Summary!$B$10)</f>
        <v>0</v>
      </c>
      <c r="H1533" s="5">
        <f t="shared" si="145"/>
        <v>0</v>
      </c>
      <c r="I1533" s="5">
        <f t="shared" si="146"/>
        <v>0</v>
      </c>
    </row>
    <row r="1534" spans="1:9" x14ac:dyDescent="0.25">
      <c r="A1534">
        <v>1530</v>
      </c>
      <c r="B1534">
        <f t="shared" si="141"/>
        <v>0</v>
      </c>
      <c r="C1534" s="5">
        <f t="shared" si="144"/>
        <v>0</v>
      </c>
      <c r="D1534" s="5">
        <f t="shared" si="143"/>
        <v>0</v>
      </c>
      <c r="E1534" s="4">
        <f t="shared" si="142"/>
        <v>0</v>
      </c>
      <c r="F1534" s="5">
        <f>IF(C1534=0,0,IF(I1533+G1534&lt;=Summary!$C$20,'Loan Sch - With Offset'!I1533+G1534,Summary!$C$20))</f>
        <v>0</v>
      </c>
      <c r="G1534" s="4">
        <f>IF(E1534&lt;=0,0,E1534*Summary!$B$7/Summary!$B$10)</f>
        <v>0</v>
      </c>
      <c r="H1534" s="5">
        <f t="shared" si="145"/>
        <v>0</v>
      </c>
      <c r="I1534" s="5">
        <f t="shared" si="146"/>
        <v>0</v>
      </c>
    </row>
    <row r="1535" spans="1:9" x14ac:dyDescent="0.25">
      <c r="A1535">
        <v>1531</v>
      </c>
      <c r="B1535">
        <f t="shared" si="141"/>
        <v>0</v>
      </c>
      <c r="C1535" s="5">
        <f t="shared" si="144"/>
        <v>0</v>
      </c>
      <c r="D1535" s="5">
        <f t="shared" si="143"/>
        <v>0</v>
      </c>
      <c r="E1535" s="4">
        <f t="shared" si="142"/>
        <v>0</v>
      </c>
      <c r="F1535" s="5">
        <f>IF(C1535=0,0,IF(I1534+G1535&lt;=Summary!$C$20,'Loan Sch - With Offset'!I1534+G1535,Summary!$C$20))</f>
        <v>0</v>
      </c>
      <c r="G1535" s="4">
        <f>IF(E1535&lt;=0,0,E1535*Summary!$B$7/Summary!$B$10)</f>
        <v>0</v>
      </c>
      <c r="H1535" s="5">
        <f t="shared" si="145"/>
        <v>0</v>
      </c>
      <c r="I1535" s="5">
        <f t="shared" si="146"/>
        <v>0</v>
      </c>
    </row>
    <row r="1536" spans="1:9" x14ac:dyDescent="0.25">
      <c r="A1536">
        <v>1532</v>
      </c>
      <c r="B1536">
        <f t="shared" si="141"/>
        <v>0</v>
      </c>
      <c r="C1536" s="5">
        <f t="shared" si="144"/>
        <v>0</v>
      </c>
      <c r="D1536" s="5">
        <f t="shared" si="143"/>
        <v>0</v>
      </c>
      <c r="E1536" s="4">
        <f t="shared" si="142"/>
        <v>0</v>
      </c>
      <c r="F1536" s="5">
        <f>IF(C1536=0,0,IF(I1535+G1536&lt;=Summary!$C$20,'Loan Sch - With Offset'!I1535+G1536,Summary!$C$20))</f>
        <v>0</v>
      </c>
      <c r="G1536" s="4">
        <f>IF(E1536&lt;=0,0,E1536*Summary!$B$7/Summary!$B$10)</f>
        <v>0</v>
      </c>
      <c r="H1536" s="5">
        <f t="shared" si="145"/>
        <v>0</v>
      </c>
      <c r="I1536" s="5">
        <f t="shared" si="146"/>
        <v>0</v>
      </c>
    </row>
    <row r="1537" spans="1:9" x14ac:dyDescent="0.25">
      <c r="A1537">
        <v>1533</v>
      </c>
      <c r="B1537">
        <f t="shared" si="141"/>
        <v>0</v>
      </c>
      <c r="C1537" s="5">
        <f t="shared" si="144"/>
        <v>0</v>
      </c>
      <c r="D1537" s="5">
        <f t="shared" si="143"/>
        <v>0</v>
      </c>
      <c r="E1537" s="4">
        <f t="shared" si="142"/>
        <v>0</v>
      </c>
      <c r="F1537" s="5">
        <f>IF(C1537=0,0,IF(I1536+G1537&lt;=Summary!$C$20,'Loan Sch - With Offset'!I1536+G1537,Summary!$C$20))</f>
        <v>0</v>
      </c>
      <c r="G1537" s="4">
        <f>IF(E1537&lt;=0,0,E1537*Summary!$B$7/Summary!$B$10)</f>
        <v>0</v>
      </c>
      <c r="H1537" s="5">
        <f t="shared" si="145"/>
        <v>0</v>
      </c>
      <c r="I1537" s="5">
        <f t="shared" si="146"/>
        <v>0</v>
      </c>
    </row>
    <row r="1538" spans="1:9" x14ac:dyDescent="0.25">
      <c r="A1538">
        <v>1534</v>
      </c>
      <c r="B1538">
        <f t="shared" si="141"/>
        <v>0</v>
      </c>
      <c r="C1538" s="5">
        <f t="shared" si="144"/>
        <v>0</v>
      </c>
      <c r="D1538" s="5">
        <f t="shared" si="143"/>
        <v>0</v>
      </c>
      <c r="E1538" s="4">
        <f t="shared" si="142"/>
        <v>0</v>
      </c>
      <c r="F1538" s="5">
        <f>IF(C1538=0,0,IF(I1537+G1538&lt;=Summary!$C$20,'Loan Sch - With Offset'!I1537+G1538,Summary!$C$20))</f>
        <v>0</v>
      </c>
      <c r="G1538" s="4">
        <f>IF(E1538&lt;=0,0,E1538*Summary!$B$7/Summary!$B$10)</f>
        <v>0</v>
      </c>
      <c r="H1538" s="5">
        <f t="shared" si="145"/>
        <v>0</v>
      </c>
      <c r="I1538" s="5">
        <f t="shared" si="146"/>
        <v>0</v>
      </c>
    </row>
    <row r="1539" spans="1:9" x14ac:dyDescent="0.25">
      <c r="A1539">
        <v>1535</v>
      </c>
      <c r="B1539">
        <f t="shared" si="141"/>
        <v>0</v>
      </c>
      <c r="C1539" s="5">
        <f t="shared" si="144"/>
        <v>0</v>
      </c>
      <c r="D1539" s="5">
        <f t="shared" si="143"/>
        <v>0</v>
      </c>
      <c r="E1539" s="4">
        <f t="shared" si="142"/>
        <v>0</v>
      </c>
      <c r="F1539" s="5">
        <f>IF(C1539=0,0,IF(I1538+G1539&lt;=Summary!$C$20,'Loan Sch - With Offset'!I1538+G1539,Summary!$C$20))</f>
        <v>0</v>
      </c>
      <c r="G1539" s="4">
        <f>IF(E1539&lt;=0,0,E1539*Summary!$B$7/Summary!$B$10)</f>
        <v>0</v>
      </c>
      <c r="H1539" s="5">
        <f t="shared" si="145"/>
        <v>0</v>
      </c>
      <c r="I1539" s="5">
        <f t="shared" si="146"/>
        <v>0</v>
      </c>
    </row>
    <row r="1540" spans="1:9" x14ac:dyDescent="0.25">
      <c r="A1540">
        <v>1536</v>
      </c>
      <c r="B1540">
        <f t="shared" si="141"/>
        <v>0</v>
      </c>
      <c r="C1540" s="5">
        <f t="shared" si="144"/>
        <v>0</v>
      </c>
      <c r="D1540" s="5">
        <f t="shared" si="143"/>
        <v>0</v>
      </c>
      <c r="E1540" s="4">
        <f t="shared" si="142"/>
        <v>0</v>
      </c>
      <c r="F1540" s="5">
        <f>IF(C1540=0,0,IF(I1539+G1540&lt;=Summary!$C$20,'Loan Sch - With Offset'!I1539+G1540,Summary!$C$20))</f>
        <v>0</v>
      </c>
      <c r="G1540" s="4">
        <f>IF(E1540&lt;=0,0,E1540*Summary!$B$7/Summary!$B$10)</f>
        <v>0</v>
      </c>
      <c r="H1540" s="5">
        <f t="shared" si="145"/>
        <v>0</v>
      </c>
      <c r="I1540" s="5">
        <f t="shared" si="146"/>
        <v>0</v>
      </c>
    </row>
    <row r="1541" spans="1:9" x14ac:dyDescent="0.25">
      <c r="A1541">
        <v>1537</v>
      </c>
      <c r="B1541">
        <f t="shared" si="141"/>
        <v>0</v>
      </c>
      <c r="C1541" s="5">
        <f t="shared" si="144"/>
        <v>0</v>
      </c>
      <c r="D1541" s="5">
        <f t="shared" si="143"/>
        <v>0</v>
      </c>
      <c r="E1541" s="4">
        <f t="shared" si="142"/>
        <v>0</v>
      </c>
      <c r="F1541" s="5">
        <f>IF(C1541=0,0,IF(I1540+G1541&lt;=Summary!$C$20,'Loan Sch - With Offset'!I1540+G1541,Summary!$C$20))</f>
        <v>0</v>
      </c>
      <c r="G1541" s="4">
        <f>IF(E1541&lt;=0,0,E1541*Summary!$B$7/Summary!$B$10)</f>
        <v>0</v>
      </c>
      <c r="H1541" s="5">
        <f t="shared" si="145"/>
        <v>0</v>
      </c>
      <c r="I1541" s="5">
        <f t="shared" si="146"/>
        <v>0</v>
      </c>
    </row>
    <row r="1542" spans="1:9" x14ac:dyDescent="0.25">
      <c r="A1542">
        <v>1538</v>
      </c>
      <c r="B1542">
        <f t="shared" ref="B1542:B1564" si="147">IF(C1542=0,0,A1542)</f>
        <v>0</v>
      </c>
      <c r="C1542" s="5">
        <f t="shared" si="144"/>
        <v>0</v>
      </c>
      <c r="D1542" s="5">
        <f t="shared" si="143"/>
        <v>0</v>
      </c>
      <c r="E1542" s="4">
        <f t="shared" ref="E1542:E1564" si="148">C1542-D1542</f>
        <v>0</v>
      </c>
      <c r="F1542" s="5">
        <f>IF(C1542=0,0,IF(I1541+G1542&lt;=Summary!$C$20,'Loan Sch - With Offset'!I1541+G1542,Summary!$C$20))</f>
        <v>0</v>
      </c>
      <c r="G1542" s="4">
        <f>IF(E1542&lt;=0,0,E1542*Summary!$B$7/Summary!$B$10)</f>
        <v>0</v>
      </c>
      <c r="H1542" s="5">
        <f t="shared" si="145"/>
        <v>0</v>
      </c>
      <c r="I1542" s="5">
        <f t="shared" si="146"/>
        <v>0</v>
      </c>
    </row>
    <row r="1543" spans="1:9" x14ac:dyDescent="0.25">
      <c r="A1543">
        <v>1539</v>
      </c>
      <c r="B1543">
        <f t="shared" si="147"/>
        <v>0</v>
      </c>
      <c r="C1543" s="5">
        <f t="shared" si="144"/>
        <v>0</v>
      </c>
      <c r="D1543" s="5">
        <f t="shared" ref="D1543:D1564" si="149">IF(C1543=0,0,D1542)</f>
        <v>0</v>
      </c>
      <c r="E1543" s="4">
        <f t="shared" si="148"/>
        <v>0</v>
      </c>
      <c r="F1543" s="5">
        <f>IF(C1543=0,0,IF(I1542+G1543&lt;=Summary!$C$20,'Loan Sch - With Offset'!I1542+G1543,Summary!$C$20))</f>
        <v>0</v>
      </c>
      <c r="G1543" s="4">
        <f>IF(E1543&lt;=0,0,E1543*Summary!$B$7/Summary!$B$10)</f>
        <v>0</v>
      </c>
      <c r="H1543" s="5">
        <f t="shared" si="145"/>
        <v>0</v>
      </c>
      <c r="I1543" s="5">
        <f t="shared" si="146"/>
        <v>0</v>
      </c>
    </row>
    <row r="1544" spans="1:9" x14ac:dyDescent="0.25">
      <c r="A1544">
        <v>1540</v>
      </c>
      <c r="B1544">
        <f t="shared" si="147"/>
        <v>0</v>
      </c>
      <c r="C1544" s="5">
        <f t="shared" ref="C1544:C1564" si="150">I1543</f>
        <v>0</v>
      </c>
      <c r="D1544" s="5">
        <f t="shared" si="149"/>
        <v>0</v>
      </c>
      <c r="E1544" s="4">
        <f t="shared" si="148"/>
        <v>0</v>
      </c>
      <c r="F1544" s="5">
        <f>IF(C1544=0,0,IF(I1543+G1544&lt;=Summary!$C$20,'Loan Sch - With Offset'!I1543+G1544,Summary!$C$20))</f>
        <v>0</v>
      </c>
      <c r="G1544" s="4">
        <f>IF(E1544&lt;=0,0,E1544*Summary!$B$7/Summary!$B$10)</f>
        <v>0</v>
      </c>
      <c r="H1544" s="5">
        <f t="shared" ref="H1544:H1564" si="151">F1544-G1544</f>
        <v>0</v>
      </c>
      <c r="I1544" s="5">
        <f t="shared" ref="I1544:I1564" si="152">IF(ROUND(C1544-H1544,0)=0,0,C1544-H1544)</f>
        <v>0</v>
      </c>
    </row>
    <row r="1545" spans="1:9" x14ac:dyDescent="0.25">
      <c r="A1545">
        <v>1541</v>
      </c>
      <c r="B1545">
        <f t="shared" si="147"/>
        <v>0</v>
      </c>
      <c r="C1545" s="5">
        <f t="shared" si="150"/>
        <v>0</v>
      </c>
      <c r="D1545" s="5">
        <f t="shared" si="149"/>
        <v>0</v>
      </c>
      <c r="E1545" s="4">
        <f t="shared" si="148"/>
        <v>0</v>
      </c>
      <c r="F1545" s="5">
        <f>IF(C1545=0,0,IF(I1544+G1545&lt;=Summary!$C$20,'Loan Sch - With Offset'!I1544+G1545,Summary!$C$20))</f>
        <v>0</v>
      </c>
      <c r="G1545" s="4">
        <f>IF(E1545&lt;=0,0,E1545*Summary!$B$7/Summary!$B$10)</f>
        <v>0</v>
      </c>
      <c r="H1545" s="5">
        <f t="shared" si="151"/>
        <v>0</v>
      </c>
      <c r="I1545" s="5">
        <f t="shared" si="152"/>
        <v>0</v>
      </c>
    </row>
    <row r="1546" spans="1:9" x14ac:dyDescent="0.25">
      <c r="A1546">
        <v>1542</v>
      </c>
      <c r="B1546">
        <f t="shared" si="147"/>
        <v>0</v>
      </c>
      <c r="C1546" s="5">
        <f t="shared" si="150"/>
        <v>0</v>
      </c>
      <c r="D1546" s="5">
        <f t="shared" si="149"/>
        <v>0</v>
      </c>
      <c r="E1546" s="4">
        <f t="shared" si="148"/>
        <v>0</v>
      </c>
      <c r="F1546" s="5">
        <f>IF(C1546=0,0,IF(I1545+G1546&lt;=Summary!$C$20,'Loan Sch - With Offset'!I1545+G1546,Summary!$C$20))</f>
        <v>0</v>
      </c>
      <c r="G1546" s="4">
        <f>IF(E1546&lt;=0,0,E1546*Summary!$B$7/Summary!$B$10)</f>
        <v>0</v>
      </c>
      <c r="H1546" s="5">
        <f t="shared" si="151"/>
        <v>0</v>
      </c>
      <c r="I1546" s="5">
        <f t="shared" si="152"/>
        <v>0</v>
      </c>
    </row>
    <row r="1547" spans="1:9" x14ac:dyDescent="0.25">
      <c r="A1547">
        <v>1543</v>
      </c>
      <c r="B1547">
        <f t="shared" si="147"/>
        <v>0</v>
      </c>
      <c r="C1547" s="5">
        <f t="shared" si="150"/>
        <v>0</v>
      </c>
      <c r="D1547" s="5">
        <f t="shared" si="149"/>
        <v>0</v>
      </c>
      <c r="E1547" s="4">
        <f t="shared" si="148"/>
        <v>0</v>
      </c>
      <c r="F1547" s="5">
        <f>IF(C1547=0,0,IF(I1546+G1547&lt;=Summary!$C$20,'Loan Sch - With Offset'!I1546+G1547,Summary!$C$20))</f>
        <v>0</v>
      </c>
      <c r="G1547" s="4">
        <f>IF(E1547&lt;=0,0,E1547*Summary!$B$7/Summary!$B$10)</f>
        <v>0</v>
      </c>
      <c r="H1547" s="5">
        <f t="shared" si="151"/>
        <v>0</v>
      </c>
      <c r="I1547" s="5">
        <f t="shared" si="152"/>
        <v>0</v>
      </c>
    </row>
    <row r="1548" spans="1:9" x14ac:dyDescent="0.25">
      <c r="A1548">
        <v>1544</v>
      </c>
      <c r="B1548">
        <f t="shared" si="147"/>
        <v>0</v>
      </c>
      <c r="C1548" s="5">
        <f t="shared" si="150"/>
        <v>0</v>
      </c>
      <c r="D1548" s="5">
        <f t="shared" si="149"/>
        <v>0</v>
      </c>
      <c r="E1548" s="4">
        <f t="shared" si="148"/>
        <v>0</v>
      </c>
      <c r="F1548" s="5">
        <f>IF(C1548=0,0,IF(I1547+G1548&lt;=Summary!$C$20,'Loan Sch - With Offset'!I1547+G1548,Summary!$C$20))</f>
        <v>0</v>
      </c>
      <c r="G1548" s="4">
        <f>IF(E1548&lt;=0,0,E1548*Summary!$B$7/Summary!$B$10)</f>
        <v>0</v>
      </c>
      <c r="H1548" s="5">
        <f t="shared" si="151"/>
        <v>0</v>
      </c>
      <c r="I1548" s="5">
        <f t="shared" si="152"/>
        <v>0</v>
      </c>
    </row>
    <row r="1549" spans="1:9" x14ac:dyDescent="0.25">
      <c r="A1549">
        <v>1545</v>
      </c>
      <c r="B1549">
        <f t="shared" si="147"/>
        <v>0</v>
      </c>
      <c r="C1549" s="5">
        <f t="shared" si="150"/>
        <v>0</v>
      </c>
      <c r="D1549" s="5">
        <f t="shared" si="149"/>
        <v>0</v>
      </c>
      <c r="E1549" s="4">
        <f t="shared" si="148"/>
        <v>0</v>
      </c>
      <c r="F1549" s="5">
        <f>IF(C1549=0,0,IF(I1548+G1549&lt;=Summary!$C$20,'Loan Sch - With Offset'!I1548+G1549,Summary!$C$20))</f>
        <v>0</v>
      </c>
      <c r="G1549" s="4">
        <f>IF(E1549&lt;=0,0,E1549*Summary!$B$7/Summary!$B$10)</f>
        <v>0</v>
      </c>
      <c r="H1549" s="5">
        <f t="shared" si="151"/>
        <v>0</v>
      </c>
      <c r="I1549" s="5">
        <f t="shared" si="152"/>
        <v>0</v>
      </c>
    </row>
    <row r="1550" spans="1:9" x14ac:dyDescent="0.25">
      <c r="A1550">
        <v>1546</v>
      </c>
      <c r="B1550">
        <f t="shared" si="147"/>
        <v>0</v>
      </c>
      <c r="C1550" s="5">
        <f t="shared" si="150"/>
        <v>0</v>
      </c>
      <c r="D1550" s="5">
        <f t="shared" si="149"/>
        <v>0</v>
      </c>
      <c r="E1550" s="4">
        <f t="shared" si="148"/>
        <v>0</v>
      </c>
      <c r="F1550" s="5">
        <f>IF(C1550=0,0,IF(I1549+G1550&lt;=Summary!$C$20,'Loan Sch - With Offset'!I1549+G1550,Summary!$C$20))</f>
        <v>0</v>
      </c>
      <c r="G1550" s="4">
        <f>IF(E1550&lt;=0,0,E1550*Summary!$B$7/Summary!$B$10)</f>
        <v>0</v>
      </c>
      <c r="H1550" s="5">
        <f t="shared" si="151"/>
        <v>0</v>
      </c>
      <c r="I1550" s="5">
        <f t="shared" si="152"/>
        <v>0</v>
      </c>
    </row>
    <row r="1551" spans="1:9" x14ac:dyDescent="0.25">
      <c r="A1551">
        <v>1547</v>
      </c>
      <c r="B1551">
        <f t="shared" si="147"/>
        <v>0</v>
      </c>
      <c r="C1551" s="5">
        <f t="shared" si="150"/>
        <v>0</v>
      </c>
      <c r="D1551" s="5">
        <f t="shared" si="149"/>
        <v>0</v>
      </c>
      <c r="E1551" s="4">
        <f t="shared" si="148"/>
        <v>0</v>
      </c>
      <c r="F1551" s="5">
        <f>IF(C1551=0,0,IF(I1550+G1551&lt;=Summary!$C$20,'Loan Sch - With Offset'!I1550+G1551,Summary!$C$20))</f>
        <v>0</v>
      </c>
      <c r="G1551" s="4">
        <f>IF(E1551&lt;=0,0,E1551*Summary!$B$7/Summary!$B$10)</f>
        <v>0</v>
      </c>
      <c r="H1551" s="5">
        <f t="shared" si="151"/>
        <v>0</v>
      </c>
      <c r="I1551" s="5">
        <f t="shared" si="152"/>
        <v>0</v>
      </c>
    </row>
    <row r="1552" spans="1:9" x14ac:dyDescent="0.25">
      <c r="A1552">
        <v>1548</v>
      </c>
      <c r="B1552">
        <f t="shared" si="147"/>
        <v>0</v>
      </c>
      <c r="C1552" s="5">
        <f t="shared" si="150"/>
        <v>0</v>
      </c>
      <c r="D1552" s="5">
        <f t="shared" si="149"/>
        <v>0</v>
      </c>
      <c r="E1552" s="4">
        <f t="shared" si="148"/>
        <v>0</v>
      </c>
      <c r="F1552" s="5">
        <f>IF(C1552=0,0,IF(I1551+G1552&lt;=Summary!$C$20,'Loan Sch - With Offset'!I1551+G1552,Summary!$C$20))</f>
        <v>0</v>
      </c>
      <c r="G1552" s="4">
        <f>IF(E1552&lt;=0,0,E1552*Summary!$B$7/Summary!$B$10)</f>
        <v>0</v>
      </c>
      <c r="H1552" s="5">
        <f t="shared" si="151"/>
        <v>0</v>
      </c>
      <c r="I1552" s="5">
        <f t="shared" si="152"/>
        <v>0</v>
      </c>
    </row>
    <row r="1553" spans="1:9" x14ac:dyDescent="0.25">
      <c r="A1553">
        <v>1549</v>
      </c>
      <c r="B1553">
        <f t="shared" si="147"/>
        <v>0</v>
      </c>
      <c r="C1553" s="5">
        <f t="shared" si="150"/>
        <v>0</v>
      </c>
      <c r="D1553" s="5">
        <f t="shared" si="149"/>
        <v>0</v>
      </c>
      <c r="E1553" s="4">
        <f t="shared" si="148"/>
        <v>0</v>
      </c>
      <c r="F1553" s="5">
        <f>IF(C1553=0,0,IF(I1552+G1553&lt;=Summary!$C$20,'Loan Sch - With Offset'!I1552+G1553,Summary!$C$20))</f>
        <v>0</v>
      </c>
      <c r="G1553" s="4">
        <f>IF(E1553&lt;=0,0,E1553*Summary!$B$7/Summary!$B$10)</f>
        <v>0</v>
      </c>
      <c r="H1553" s="5">
        <f t="shared" si="151"/>
        <v>0</v>
      </c>
      <c r="I1553" s="5">
        <f t="shared" si="152"/>
        <v>0</v>
      </c>
    </row>
    <row r="1554" spans="1:9" x14ac:dyDescent="0.25">
      <c r="A1554">
        <v>1550</v>
      </c>
      <c r="B1554">
        <f t="shared" si="147"/>
        <v>0</v>
      </c>
      <c r="C1554" s="5">
        <f t="shared" si="150"/>
        <v>0</v>
      </c>
      <c r="D1554" s="5">
        <f t="shared" si="149"/>
        <v>0</v>
      </c>
      <c r="E1554" s="4">
        <f t="shared" si="148"/>
        <v>0</v>
      </c>
      <c r="F1554" s="5">
        <f>IF(C1554=0,0,IF(I1553+G1554&lt;=Summary!$C$20,'Loan Sch - With Offset'!I1553+G1554,Summary!$C$20))</f>
        <v>0</v>
      </c>
      <c r="G1554" s="4">
        <f>IF(E1554&lt;=0,0,E1554*Summary!$B$7/Summary!$B$10)</f>
        <v>0</v>
      </c>
      <c r="H1554" s="5">
        <f t="shared" si="151"/>
        <v>0</v>
      </c>
      <c r="I1554" s="5">
        <f t="shared" si="152"/>
        <v>0</v>
      </c>
    </row>
    <row r="1555" spans="1:9" x14ac:dyDescent="0.25">
      <c r="A1555">
        <v>1551</v>
      </c>
      <c r="B1555">
        <f t="shared" si="147"/>
        <v>0</v>
      </c>
      <c r="C1555" s="5">
        <f t="shared" si="150"/>
        <v>0</v>
      </c>
      <c r="D1555" s="5">
        <f t="shared" si="149"/>
        <v>0</v>
      </c>
      <c r="E1555" s="4">
        <f t="shared" si="148"/>
        <v>0</v>
      </c>
      <c r="F1555" s="5">
        <f>IF(C1555=0,0,IF(I1554+G1555&lt;=Summary!$C$20,'Loan Sch - With Offset'!I1554+G1555,Summary!$C$20))</f>
        <v>0</v>
      </c>
      <c r="G1555" s="4">
        <f>IF(E1555&lt;=0,0,E1555*Summary!$B$7/Summary!$B$10)</f>
        <v>0</v>
      </c>
      <c r="H1555" s="5">
        <f t="shared" si="151"/>
        <v>0</v>
      </c>
      <c r="I1555" s="5">
        <f t="shared" si="152"/>
        <v>0</v>
      </c>
    </row>
    <row r="1556" spans="1:9" x14ac:dyDescent="0.25">
      <c r="A1556">
        <v>1552</v>
      </c>
      <c r="B1556">
        <f t="shared" si="147"/>
        <v>0</v>
      </c>
      <c r="C1556" s="5">
        <f t="shared" si="150"/>
        <v>0</v>
      </c>
      <c r="D1556" s="5">
        <f t="shared" si="149"/>
        <v>0</v>
      </c>
      <c r="E1556" s="4">
        <f t="shared" si="148"/>
        <v>0</v>
      </c>
      <c r="F1556" s="5">
        <f>IF(C1556=0,0,IF(I1555+G1556&lt;=Summary!$C$20,'Loan Sch - With Offset'!I1555+G1556,Summary!$C$20))</f>
        <v>0</v>
      </c>
      <c r="G1556" s="4">
        <f>IF(E1556&lt;=0,0,E1556*Summary!$B$7/Summary!$B$10)</f>
        <v>0</v>
      </c>
      <c r="H1556" s="5">
        <f t="shared" si="151"/>
        <v>0</v>
      </c>
      <c r="I1556" s="5">
        <f t="shared" si="152"/>
        <v>0</v>
      </c>
    </row>
    <row r="1557" spans="1:9" x14ac:dyDescent="0.25">
      <c r="A1557">
        <v>1553</v>
      </c>
      <c r="B1557">
        <f t="shared" si="147"/>
        <v>0</v>
      </c>
      <c r="C1557" s="5">
        <f t="shared" si="150"/>
        <v>0</v>
      </c>
      <c r="D1557" s="5">
        <f t="shared" si="149"/>
        <v>0</v>
      </c>
      <c r="E1557" s="4">
        <f t="shared" si="148"/>
        <v>0</v>
      </c>
      <c r="F1557" s="5">
        <f>IF(C1557=0,0,IF(I1556+G1557&lt;=Summary!$C$20,'Loan Sch - With Offset'!I1556+G1557,Summary!$C$20))</f>
        <v>0</v>
      </c>
      <c r="G1557" s="4">
        <f>IF(E1557&lt;=0,0,E1557*Summary!$B$7/Summary!$B$10)</f>
        <v>0</v>
      </c>
      <c r="H1557" s="5">
        <f t="shared" si="151"/>
        <v>0</v>
      </c>
      <c r="I1557" s="5">
        <f t="shared" si="152"/>
        <v>0</v>
      </c>
    </row>
    <row r="1558" spans="1:9" x14ac:dyDescent="0.25">
      <c r="A1558">
        <v>1554</v>
      </c>
      <c r="B1558">
        <f t="shared" si="147"/>
        <v>0</v>
      </c>
      <c r="C1558" s="5">
        <f t="shared" si="150"/>
        <v>0</v>
      </c>
      <c r="D1558" s="5">
        <f t="shared" si="149"/>
        <v>0</v>
      </c>
      <c r="E1558" s="4">
        <f t="shared" si="148"/>
        <v>0</v>
      </c>
      <c r="F1558" s="5">
        <f>IF(C1558=0,0,IF(I1557+G1558&lt;=Summary!$C$20,'Loan Sch - With Offset'!I1557+G1558,Summary!$C$20))</f>
        <v>0</v>
      </c>
      <c r="G1558" s="4">
        <f>IF(E1558&lt;=0,0,E1558*Summary!$B$7/Summary!$B$10)</f>
        <v>0</v>
      </c>
      <c r="H1558" s="5">
        <f t="shared" si="151"/>
        <v>0</v>
      </c>
      <c r="I1558" s="5">
        <f t="shared" si="152"/>
        <v>0</v>
      </c>
    </row>
    <row r="1559" spans="1:9" x14ac:dyDescent="0.25">
      <c r="A1559">
        <v>1555</v>
      </c>
      <c r="B1559">
        <f t="shared" si="147"/>
        <v>0</v>
      </c>
      <c r="C1559" s="5">
        <f t="shared" si="150"/>
        <v>0</v>
      </c>
      <c r="D1559" s="5">
        <f t="shared" si="149"/>
        <v>0</v>
      </c>
      <c r="E1559" s="4">
        <f t="shared" si="148"/>
        <v>0</v>
      </c>
      <c r="F1559" s="5">
        <f>IF(C1559=0,0,IF(I1558+G1559&lt;=Summary!$C$20,'Loan Sch - With Offset'!I1558+G1559,Summary!$C$20))</f>
        <v>0</v>
      </c>
      <c r="G1559" s="4">
        <f>IF(E1559&lt;=0,0,E1559*Summary!$B$7/Summary!$B$10)</f>
        <v>0</v>
      </c>
      <c r="H1559" s="5">
        <f t="shared" si="151"/>
        <v>0</v>
      </c>
      <c r="I1559" s="5">
        <f t="shared" si="152"/>
        <v>0</v>
      </c>
    </row>
    <row r="1560" spans="1:9" x14ac:dyDescent="0.25">
      <c r="A1560">
        <v>1556</v>
      </c>
      <c r="B1560">
        <f t="shared" si="147"/>
        <v>0</v>
      </c>
      <c r="C1560" s="5">
        <f t="shared" si="150"/>
        <v>0</v>
      </c>
      <c r="D1560" s="5">
        <f t="shared" si="149"/>
        <v>0</v>
      </c>
      <c r="E1560" s="4">
        <f t="shared" si="148"/>
        <v>0</v>
      </c>
      <c r="F1560" s="5">
        <f>IF(C1560=0,0,IF(I1559+G1560&lt;=Summary!$C$20,'Loan Sch - With Offset'!I1559+G1560,Summary!$C$20))</f>
        <v>0</v>
      </c>
      <c r="G1560" s="4">
        <f>IF(E1560&lt;=0,0,E1560*Summary!$B$7/Summary!$B$10)</f>
        <v>0</v>
      </c>
      <c r="H1560" s="5">
        <f t="shared" si="151"/>
        <v>0</v>
      </c>
      <c r="I1560" s="5">
        <f t="shared" si="152"/>
        <v>0</v>
      </c>
    </row>
    <row r="1561" spans="1:9" x14ac:dyDescent="0.25">
      <c r="A1561">
        <v>1557</v>
      </c>
      <c r="B1561">
        <f t="shared" si="147"/>
        <v>0</v>
      </c>
      <c r="C1561" s="5">
        <f t="shared" si="150"/>
        <v>0</v>
      </c>
      <c r="D1561" s="5">
        <f t="shared" si="149"/>
        <v>0</v>
      </c>
      <c r="E1561" s="4">
        <f t="shared" si="148"/>
        <v>0</v>
      </c>
      <c r="F1561" s="5">
        <f>IF(C1561=0,0,IF(I1560+G1561&lt;=Summary!$C$20,'Loan Sch - With Offset'!I1560+G1561,Summary!$C$20))</f>
        <v>0</v>
      </c>
      <c r="G1561" s="4">
        <f>IF(E1561&lt;=0,0,E1561*Summary!$B$7/Summary!$B$10)</f>
        <v>0</v>
      </c>
      <c r="H1561" s="5">
        <f t="shared" si="151"/>
        <v>0</v>
      </c>
      <c r="I1561" s="5">
        <f t="shared" si="152"/>
        <v>0</v>
      </c>
    </row>
    <row r="1562" spans="1:9" x14ac:dyDescent="0.25">
      <c r="A1562">
        <v>1558</v>
      </c>
      <c r="B1562">
        <f t="shared" si="147"/>
        <v>0</v>
      </c>
      <c r="C1562" s="5">
        <f t="shared" si="150"/>
        <v>0</v>
      </c>
      <c r="D1562" s="5">
        <f t="shared" si="149"/>
        <v>0</v>
      </c>
      <c r="E1562" s="4">
        <f t="shared" si="148"/>
        <v>0</v>
      </c>
      <c r="F1562" s="5">
        <f>IF(C1562=0,0,IF(I1561+G1562&lt;=Summary!$C$20,'Loan Sch - With Offset'!I1561+G1562,Summary!$C$20))</f>
        <v>0</v>
      </c>
      <c r="G1562" s="4">
        <f>IF(E1562&lt;=0,0,E1562*Summary!$B$7/Summary!$B$10)</f>
        <v>0</v>
      </c>
      <c r="H1562" s="5">
        <f t="shared" si="151"/>
        <v>0</v>
      </c>
      <c r="I1562" s="5">
        <f t="shared" si="152"/>
        <v>0</v>
      </c>
    </row>
    <row r="1563" spans="1:9" x14ac:dyDescent="0.25">
      <c r="A1563">
        <v>1559</v>
      </c>
      <c r="B1563">
        <f t="shared" si="147"/>
        <v>0</v>
      </c>
      <c r="C1563" s="5">
        <f t="shared" si="150"/>
        <v>0</v>
      </c>
      <c r="D1563" s="5">
        <f t="shared" si="149"/>
        <v>0</v>
      </c>
      <c r="E1563" s="4">
        <f t="shared" si="148"/>
        <v>0</v>
      </c>
      <c r="F1563" s="5">
        <f>IF(C1563=0,0,IF(I1562+G1563&lt;=Summary!$C$20,'Loan Sch - With Offset'!I1562+G1563,Summary!$C$20))</f>
        <v>0</v>
      </c>
      <c r="G1563" s="4">
        <f>IF(E1563&lt;=0,0,E1563*Summary!$B$7/Summary!$B$10)</f>
        <v>0</v>
      </c>
      <c r="H1563" s="5">
        <f t="shared" si="151"/>
        <v>0</v>
      </c>
      <c r="I1563" s="5">
        <f t="shared" si="152"/>
        <v>0</v>
      </c>
    </row>
    <row r="1564" spans="1:9" x14ac:dyDescent="0.25">
      <c r="A1564">
        <v>1560</v>
      </c>
      <c r="B1564">
        <f t="shared" si="147"/>
        <v>0</v>
      </c>
      <c r="C1564" s="5">
        <f t="shared" si="150"/>
        <v>0</v>
      </c>
      <c r="D1564" s="5">
        <f t="shared" si="149"/>
        <v>0</v>
      </c>
      <c r="E1564" s="4">
        <f t="shared" si="148"/>
        <v>0</v>
      </c>
      <c r="F1564" s="5">
        <f>IF(C1564=0,0,IF(I1563+G1564&lt;=Summary!$C$20,'Loan Sch - With Offset'!I1563+G1564,Summary!$C$20))</f>
        <v>0</v>
      </c>
      <c r="G1564" s="4">
        <f>IF(E1564&lt;=0,0,E1564*Summary!$B$7/Summary!$B$10)</f>
        <v>0</v>
      </c>
      <c r="H1564" s="5">
        <f t="shared" si="151"/>
        <v>0</v>
      </c>
      <c r="I1564" s="5">
        <f t="shared" si="152"/>
        <v>0</v>
      </c>
    </row>
  </sheetData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71430-22D5-42E3-9D5E-821870344734}">
  <sheetPr>
    <pageSetUpPr fitToPage="1"/>
  </sheetPr>
  <dimension ref="A1:J1564"/>
  <sheetViews>
    <sheetView topLeftCell="B1" workbookViewId="0">
      <selection activeCell="B2" sqref="B2"/>
    </sheetView>
  </sheetViews>
  <sheetFormatPr defaultRowHeight="15" x14ac:dyDescent="0.25"/>
  <cols>
    <col min="1" max="1" width="0" hidden="1" customWidth="1"/>
    <col min="2" max="9" width="18.5703125" customWidth="1"/>
    <col min="10" max="10" width="18.5703125" hidden="1" customWidth="1"/>
  </cols>
  <sheetData>
    <row r="1" spans="1:10" x14ac:dyDescent="0.25">
      <c r="B1" s="7" t="s">
        <v>57</v>
      </c>
    </row>
    <row r="2" spans="1:10" x14ac:dyDescent="0.25">
      <c r="G2" s="6"/>
      <c r="H2" s="5"/>
    </row>
    <row r="3" spans="1:10" hidden="1" x14ac:dyDescent="0.25">
      <c r="A3">
        <f>Summary!B11</f>
        <v>1040</v>
      </c>
      <c r="B3">
        <f>MAX(B5:B1564)</f>
        <v>904</v>
      </c>
      <c r="F3" s="5">
        <f>SUM(F5:F1564)</f>
        <v>624016.36829631368</v>
      </c>
      <c r="G3" s="5">
        <f>SUM(G5:G1564)</f>
        <v>174016.36829631877</v>
      </c>
      <c r="H3" s="5"/>
    </row>
    <row r="4" spans="1:10" ht="45" x14ac:dyDescent="0.25">
      <c r="B4" s="1" t="s">
        <v>7</v>
      </c>
      <c r="C4" s="2" t="s">
        <v>8</v>
      </c>
      <c r="D4" s="2" t="s">
        <v>6</v>
      </c>
      <c r="E4" s="2" t="s">
        <v>22</v>
      </c>
      <c r="F4" s="2" t="s">
        <v>9</v>
      </c>
      <c r="G4" s="2" t="s">
        <v>10</v>
      </c>
      <c r="H4" s="2" t="s">
        <v>11</v>
      </c>
      <c r="I4" s="2" t="s">
        <v>12</v>
      </c>
      <c r="J4" s="3" t="s">
        <v>13</v>
      </c>
    </row>
    <row r="5" spans="1:10" x14ac:dyDescent="0.25">
      <c r="A5">
        <v>1</v>
      </c>
      <c r="B5">
        <f>IF(C5=0,0,A5)</f>
        <v>1</v>
      </c>
      <c r="C5" s="4">
        <f>Summary!B6</f>
        <v>450000</v>
      </c>
      <c r="D5" s="4">
        <v>0</v>
      </c>
      <c r="E5" s="4">
        <f>C5-D5</f>
        <v>450000</v>
      </c>
      <c r="F5" s="5">
        <f>IF(C5=0,0,Summary!$D$20)</f>
        <v>690.71560806781815</v>
      </c>
      <c r="G5" s="4">
        <f>IF(E5&lt;=0,0,E5*Summary!$B$7/Summary!$B$10)</f>
        <v>345.28846153846155</v>
      </c>
      <c r="H5" s="5">
        <f>F5-G5</f>
        <v>345.42714652935661</v>
      </c>
      <c r="I5" s="5">
        <f>IF(ROUND(C5-H5,0)=0,0,C5-H5)</f>
        <v>449654.57285347063</v>
      </c>
    </row>
    <row r="6" spans="1:10" x14ac:dyDescent="0.25">
      <c r="A6">
        <v>2</v>
      </c>
      <c r="B6">
        <f t="shared" ref="B6:B69" si="0">IF(C6=0,0,A6)</f>
        <v>2</v>
      </c>
      <c r="C6" s="5">
        <f>I5</f>
        <v>449654.57285347063</v>
      </c>
      <c r="D6" s="5">
        <f>IF(C6=0,0,D5)</f>
        <v>0</v>
      </c>
      <c r="E6" s="4">
        <f t="shared" ref="E6:E69" si="1">C6-D6</f>
        <v>449654.57285347063</v>
      </c>
      <c r="F6" s="5">
        <f>IF(C6=0,0,IF(I5+G6&lt;=Summary!$D$20,'Loan Sch - Extra pay No Off'!I5+G6,Summary!$D$20))</f>
        <v>690.71560806781815</v>
      </c>
      <c r="G6" s="4">
        <f>IF(E6&lt;=0,0,E6*Summary!$B$7/Summary!$B$10)</f>
        <v>345.02341263179761</v>
      </c>
      <c r="H6" s="5">
        <f>F6-G6</f>
        <v>345.69219543602054</v>
      </c>
      <c r="I6" s="5">
        <f>IF(ROUND(C6-H6,0)=0,0,C6-H6)</f>
        <v>449308.88065803458</v>
      </c>
    </row>
    <row r="7" spans="1:10" x14ac:dyDescent="0.25">
      <c r="A7">
        <v>3</v>
      </c>
      <c r="B7">
        <f t="shared" si="0"/>
        <v>3</v>
      </c>
      <c r="C7" s="5">
        <f t="shared" ref="C7:C70" si="2">I6</f>
        <v>449308.88065803458</v>
      </c>
      <c r="D7" s="5">
        <f t="shared" ref="D7:D70" si="3">IF(C7=0,0,D6)</f>
        <v>0</v>
      </c>
      <c r="E7" s="4">
        <f t="shared" si="1"/>
        <v>449308.88065803458</v>
      </c>
      <c r="F7" s="5">
        <f>IF(C7=0,0,IF(I6+G7&lt;=Summary!$D$20,'Loan Sch - Extra pay No Off'!I6+G7,Summary!$D$20))</f>
        <v>690.71560806781815</v>
      </c>
      <c r="G7" s="4">
        <f>IF(E7&lt;=0,0,E7*Summary!$B$7/Summary!$B$10)</f>
        <v>344.75816035106885</v>
      </c>
      <c r="H7" s="5">
        <f t="shared" ref="H7:H70" si="4">F7-G7</f>
        <v>345.9574477167493</v>
      </c>
      <c r="I7" s="5">
        <f t="shared" ref="I7:I70" si="5">IF(ROUND(C7-H7,0)=0,0,C7-H7)</f>
        <v>448962.92321031785</v>
      </c>
    </row>
    <row r="8" spans="1:10" x14ac:dyDescent="0.25">
      <c r="A8">
        <v>4</v>
      </c>
      <c r="B8">
        <f t="shared" si="0"/>
        <v>4</v>
      </c>
      <c r="C8" s="5">
        <f t="shared" si="2"/>
        <v>448962.92321031785</v>
      </c>
      <c r="D8" s="5">
        <f t="shared" si="3"/>
        <v>0</v>
      </c>
      <c r="E8" s="4">
        <f t="shared" si="1"/>
        <v>448962.92321031785</v>
      </c>
      <c r="F8" s="5">
        <f>IF(C8=0,0,IF(I7+G8&lt;=Summary!$D$20,'Loan Sch - Extra pay No Off'!I7+G8,Summary!$D$20))</f>
        <v>690.71560806781815</v>
      </c>
      <c r="G8" s="4">
        <f>IF(E8&lt;=0,0,E8*Summary!$B$7/Summary!$B$10)</f>
        <v>344.49270454022462</v>
      </c>
      <c r="H8" s="5">
        <f t="shared" si="4"/>
        <v>346.22290352759353</v>
      </c>
      <c r="I8" s="5">
        <f t="shared" si="5"/>
        <v>448616.70030679024</v>
      </c>
    </row>
    <row r="9" spans="1:10" x14ac:dyDescent="0.25">
      <c r="A9">
        <v>5</v>
      </c>
      <c r="B9">
        <f t="shared" si="0"/>
        <v>5</v>
      </c>
      <c r="C9" s="5">
        <f t="shared" si="2"/>
        <v>448616.70030679024</v>
      </c>
      <c r="D9" s="5">
        <f t="shared" si="3"/>
        <v>0</v>
      </c>
      <c r="E9" s="4">
        <f t="shared" si="1"/>
        <v>448616.70030679024</v>
      </c>
      <c r="F9" s="5">
        <f>IF(C9=0,0,IF(I8+G9&lt;=Summary!$D$20,'Loan Sch - Extra pay No Off'!I8+G9,Summary!$D$20))</f>
        <v>690.71560806781815</v>
      </c>
      <c r="G9" s="4">
        <f>IF(E9&lt;=0,0,E9*Summary!$B$7/Summary!$B$10)</f>
        <v>344.22704504309479</v>
      </c>
      <c r="H9" s="5">
        <f t="shared" si="4"/>
        <v>346.48856302472336</v>
      </c>
      <c r="I9" s="5">
        <f t="shared" si="5"/>
        <v>448270.21174376551</v>
      </c>
    </row>
    <row r="10" spans="1:10" x14ac:dyDescent="0.25">
      <c r="A10">
        <v>6</v>
      </c>
      <c r="B10">
        <f t="shared" si="0"/>
        <v>6</v>
      </c>
      <c r="C10" s="5">
        <f t="shared" si="2"/>
        <v>448270.21174376551</v>
      </c>
      <c r="D10" s="5">
        <f t="shared" si="3"/>
        <v>0</v>
      </c>
      <c r="E10" s="4">
        <f t="shared" si="1"/>
        <v>448270.21174376551</v>
      </c>
      <c r="F10" s="5">
        <f>IF(C10=0,0,IF(I9+G10&lt;=Summary!$D$20,'Loan Sch - Extra pay No Off'!I9+G10,Summary!$D$20))</f>
        <v>690.71560806781815</v>
      </c>
      <c r="G10" s="4">
        <f>IF(E10&lt;=0,0,E10*Summary!$B$7/Summary!$B$10)</f>
        <v>343.96118170338929</v>
      </c>
      <c r="H10" s="5">
        <f t="shared" si="4"/>
        <v>346.75442636442887</v>
      </c>
      <c r="I10" s="5">
        <f t="shared" si="5"/>
        <v>447923.45731740107</v>
      </c>
    </row>
    <row r="11" spans="1:10" x14ac:dyDescent="0.25">
      <c r="A11">
        <v>7</v>
      </c>
      <c r="B11">
        <f t="shared" si="0"/>
        <v>7</v>
      </c>
      <c r="C11" s="5">
        <f t="shared" si="2"/>
        <v>447923.45731740107</v>
      </c>
      <c r="D11" s="5">
        <f t="shared" si="3"/>
        <v>0</v>
      </c>
      <c r="E11" s="4">
        <f t="shared" si="1"/>
        <v>447923.45731740107</v>
      </c>
      <c r="F11" s="5">
        <f>IF(C11=0,0,IF(I10+G11&lt;=Summary!$D$20,'Loan Sch - Extra pay No Off'!I10+G11,Summary!$D$20))</f>
        <v>690.71560806781815</v>
      </c>
      <c r="G11" s="4">
        <f>IF(E11&lt;=0,0,E11*Summary!$B$7/Summary!$B$10)</f>
        <v>343.6951143646981</v>
      </c>
      <c r="H11" s="5">
        <f t="shared" si="4"/>
        <v>347.02049370312005</v>
      </c>
      <c r="I11" s="5">
        <f t="shared" si="5"/>
        <v>447576.43682369794</v>
      </c>
    </row>
    <row r="12" spans="1:10" x14ac:dyDescent="0.25">
      <c r="A12">
        <v>8</v>
      </c>
      <c r="B12">
        <f t="shared" si="0"/>
        <v>8</v>
      </c>
      <c r="C12" s="5">
        <f t="shared" si="2"/>
        <v>447576.43682369794</v>
      </c>
      <c r="D12" s="5">
        <f t="shared" si="3"/>
        <v>0</v>
      </c>
      <c r="E12" s="4">
        <f t="shared" si="1"/>
        <v>447576.43682369794</v>
      </c>
      <c r="F12" s="5">
        <f>IF(C12=0,0,IF(I11+G12&lt;=Summary!$D$20,'Loan Sch - Extra pay No Off'!I11+G12,Summary!$D$20))</f>
        <v>690.71560806781815</v>
      </c>
      <c r="G12" s="4">
        <f>IF(E12&lt;=0,0,E12*Summary!$B$7/Summary!$B$10)</f>
        <v>343.42884287049128</v>
      </c>
      <c r="H12" s="5">
        <f t="shared" si="4"/>
        <v>347.28676519732687</v>
      </c>
      <c r="I12" s="5">
        <f t="shared" si="5"/>
        <v>447229.15005850059</v>
      </c>
    </row>
    <row r="13" spans="1:10" x14ac:dyDescent="0.25">
      <c r="A13">
        <v>9</v>
      </c>
      <c r="B13">
        <f t="shared" si="0"/>
        <v>9</v>
      </c>
      <c r="C13" s="5">
        <f t="shared" si="2"/>
        <v>447229.15005850059</v>
      </c>
      <c r="D13" s="5">
        <f t="shared" si="3"/>
        <v>0</v>
      </c>
      <c r="E13" s="4">
        <f t="shared" si="1"/>
        <v>447229.15005850059</v>
      </c>
      <c r="F13" s="5">
        <f>IF(C13=0,0,IF(I12+G13&lt;=Summary!$D$20,'Loan Sch - Extra pay No Off'!I12+G13,Summary!$D$20))</f>
        <v>690.71560806781815</v>
      </c>
      <c r="G13" s="4">
        <f>IF(E13&lt;=0,0,E13*Summary!$B$7/Summary!$B$10)</f>
        <v>343.16236706411871</v>
      </c>
      <c r="H13" s="5">
        <f t="shared" si="4"/>
        <v>347.55324100369944</v>
      </c>
      <c r="I13" s="5">
        <f t="shared" si="5"/>
        <v>446881.59681749687</v>
      </c>
    </row>
    <row r="14" spans="1:10" x14ac:dyDescent="0.25">
      <c r="A14">
        <v>10</v>
      </c>
      <c r="B14">
        <f t="shared" si="0"/>
        <v>10</v>
      </c>
      <c r="C14" s="5">
        <f t="shared" si="2"/>
        <v>446881.59681749687</v>
      </c>
      <c r="D14" s="5">
        <f t="shared" si="3"/>
        <v>0</v>
      </c>
      <c r="E14" s="4">
        <f t="shared" si="1"/>
        <v>446881.59681749687</v>
      </c>
      <c r="F14" s="5">
        <f>IF(C14=0,0,IF(I13+G14&lt;=Summary!$D$20,'Loan Sch - Extra pay No Off'!I13+G14,Summary!$D$20))</f>
        <v>690.71560806781815</v>
      </c>
      <c r="G14" s="4">
        <f>IF(E14&lt;=0,0,E14*Summary!$B$7/Summary!$B$10)</f>
        <v>342.89568678881005</v>
      </c>
      <c r="H14" s="5">
        <f t="shared" si="4"/>
        <v>347.8199212790081</v>
      </c>
      <c r="I14" s="5">
        <f t="shared" si="5"/>
        <v>446533.77689621784</v>
      </c>
    </row>
    <row r="15" spans="1:10" x14ac:dyDescent="0.25">
      <c r="A15">
        <v>11</v>
      </c>
      <c r="B15">
        <f t="shared" si="0"/>
        <v>11</v>
      </c>
      <c r="C15" s="5">
        <f t="shared" si="2"/>
        <v>446533.77689621784</v>
      </c>
      <c r="D15" s="5">
        <f t="shared" si="3"/>
        <v>0</v>
      </c>
      <c r="E15" s="4">
        <f t="shared" si="1"/>
        <v>446533.77689621784</v>
      </c>
      <c r="F15" s="5">
        <f>IF(C15=0,0,IF(I14+G15&lt;=Summary!$D$20,'Loan Sch - Extra pay No Off'!I14+G15,Summary!$D$20))</f>
        <v>690.71560806781815</v>
      </c>
      <c r="G15" s="4">
        <f>IF(E15&lt;=0,0,E15*Summary!$B$7/Summary!$B$10)</f>
        <v>342.62880188767485</v>
      </c>
      <c r="H15" s="5">
        <f t="shared" si="4"/>
        <v>348.0868061801433</v>
      </c>
      <c r="I15" s="5">
        <f t="shared" si="5"/>
        <v>446185.69009003771</v>
      </c>
    </row>
    <row r="16" spans="1:10" x14ac:dyDescent="0.25">
      <c r="A16">
        <v>12</v>
      </c>
      <c r="B16">
        <f t="shared" si="0"/>
        <v>12</v>
      </c>
      <c r="C16" s="5">
        <f t="shared" si="2"/>
        <v>446185.69009003771</v>
      </c>
      <c r="D16" s="5">
        <f t="shared" si="3"/>
        <v>0</v>
      </c>
      <c r="E16" s="4">
        <f t="shared" si="1"/>
        <v>446185.69009003771</v>
      </c>
      <c r="F16" s="5">
        <f>IF(C16=0,0,IF(I15+G16&lt;=Summary!$D$20,'Loan Sch - Extra pay No Off'!I15+G16,Summary!$D$20))</f>
        <v>690.71560806781815</v>
      </c>
      <c r="G16" s="4">
        <f>IF(E16&lt;=0,0,E16*Summary!$B$7/Summary!$B$10)</f>
        <v>342.36171220370204</v>
      </c>
      <c r="H16" s="5">
        <f t="shared" si="4"/>
        <v>348.35389586411611</v>
      </c>
      <c r="I16" s="5">
        <f t="shared" si="5"/>
        <v>445837.33619417361</v>
      </c>
    </row>
    <row r="17" spans="1:9" x14ac:dyDescent="0.25">
      <c r="A17">
        <v>13</v>
      </c>
      <c r="B17">
        <f t="shared" si="0"/>
        <v>13</v>
      </c>
      <c r="C17" s="5">
        <f t="shared" si="2"/>
        <v>445837.33619417361</v>
      </c>
      <c r="D17" s="5">
        <f t="shared" si="3"/>
        <v>0</v>
      </c>
      <c r="E17" s="4">
        <f t="shared" si="1"/>
        <v>445837.33619417361</v>
      </c>
      <c r="F17" s="5">
        <f>IF(C17=0,0,IF(I16+G17&lt;=Summary!$D$20,'Loan Sch - Extra pay No Off'!I16+G17,Summary!$D$20))</f>
        <v>690.71560806781815</v>
      </c>
      <c r="G17" s="4">
        <f>IF(E17&lt;=0,0,E17*Summary!$B$7/Summary!$B$10)</f>
        <v>342.09441757976009</v>
      </c>
      <c r="H17" s="5">
        <f t="shared" si="4"/>
        <v>348.62119048805806</v>
      </c>
      <c r="I17" s="5">
        <f t="shared" si="5"/>
        <v>445488.71500368556</v>
      </c>
    </row>
    <row r="18" spans="1:9" x14ac:dyDescent="0.25">
      <c r="A18">
        <v>14</v>
      </c>
      <c r="B18">
        <f t="shared" si="0"/>
        <v>14</v>
      </c>
      <c r="C18" s="5">
        <f t="shared" si="2"/>
        <v>445488.71500368556</v>
      </c>
      <c r="D18" s="5">
        <f t="shared" si="3"/>
        <v>0</v>
      </c>
      <c r="E18" s="4">
        <f t="shared" si="1"/>
        <v>445488.71500368556</v>
      </c>
      <c r="F18" s="5">
        <f>IF(C18=0,0,IF(I17+G18&lt;=Summary!$D$20,'Loan Sch - Extra pay No Off'!I17+G18,Summary!$D$20))</f>
        <v>690.71560806781815</v>
      </c>
      <c r="G18" s="4">
        <f>IF(E18&lt;=0,0,E18*Summary!$B$7/Summary!$B$10)</f>
        <v>341.8269178585972</v>
      </c>
      <c r="H18" s="5">
        <f t="shared" si="4"/>
        <v>348.88869020922095</v>
      </c>
      <c r="I18" s="5">
        <f t="shared" si="5"/>
        <v>445139.82631347631</v>
      </c>
    </row>
    <row r="19" spans="1:9" x14ac:dyDescent="0.25">
      <c r="A19">
        <v>15</v>
      </c>
      <c r="B19">
        <f t="shared" si="0"/>
        <v>15</v>
      </c>
      <c r="C19" s="5">
        <f t="shared" si="2"/>
        <v>445139.82631347631</v>
      </c>
      <c r="D19" s="5">
        <f t="shared" si="3"/>
        <v>0</v>
      </c>
      <c r="E19" s="4">
        <f t="shared" si="1"/>
        <v>445139.82631347631</v>
      </c>
      <c r="F19" s="5">
        <f>IF(C19=0,0,IF(I18+G19&lt;=Summary!$D$20,'Loan Sch - Extra pay No Off'!I18+G19,Summary!$D$20))</f>
        <v>690.71560806781815</v>
      </c>
      <c r="G19" s="4">
        <f>IF(E19&lt;=0,0,E19*Summary!$B$7/Summary!$B$10)</f>
        <v>341.55921288284048</v>
      </c>
      <c r="H19" s="5">
        <f t="shared" si="4"/>
        <v>349.15639518497767</v>
      </c>
      <c r="I19" s="5">
        <f t="shared" si="5"/>
        <v>444790.66991829133</v>
      </c>
    </row>
    <row r="20" spans="1:9" x14ac:dyDescent="0.25">
      <c r="A20">
        <v>16</v>
      </c>
      <c r="B20">
        <f t="shared" si="0"/>
        <v>16</v>
      </c>
      <c r="C20" s="5">
        <f t="shared" si="2"/>
        <v>444790.66991829133</v>
      </c>
      <c r="D20" s="5">
        <f t="shared" si="3"/>
        <v>0</v>
      </c>
      <c r="E20" s="4">
        <f t="shared" si="1"/>
        <v>444790.66991829133</v>
      </c>
      <c r="F20" s="5">
        <f>IF(C20=0,0,IF(I19+G20&lt;=Summary!$D$20,'Loan Sch - Extra pay No Off'!I19+G20,Summary!$D$20))</f>
        <v>690.71560806781815</v>
      </c>
      <c r="G20" s="4">
        <f>IF(E20&lt;=0,0,E20*Summary!$B$7/Summary!$B$10)</f>
        <v>341.29130249499661</v>
      </c>
      <c r="H20" s="5">
        <f t="shared" si="4"/>
        <v>349.42430557282154</v>
      </c>
      <c r="I20" s="5">
        <f t="shared" si="5"/>
        <v>444441.24561271851</v>
      </c>
    </row>
    <row r="21" spans="1:9" x14ac:dyDescent="0.25">
      <c r="A21">
        <v>17</v>
      </c>
      <c r="B21">
        <f t="shared" si="0"/>
        <v>17</v>
      </c>
      <c r="C21" s="5">
        <f t="shared" si="2"/>
        <v>444441.24561271851</v>
      </c>
      <c r="D21" s="5">
        <f t="shared" si="3"/>
        <v>0</v>
      </c>
      <c r="E21" s="4">
        <f t="shared" si="1"/>
        <v>444441.24561271851</v>
      </c>
      <c r="F21" s="5">
        <f>IF(C21=0,0,IF(I20+G21&lt;=Summary!$D$20,'Loan Sch - Extra pay No Off'!I20+G21,Summary!$D$20))</f>
        <v>690.71560806781815</v>
      </c>
      <c r="G21" s="4">
        <f>IF(E21&lt;=0,0,E21*Summary!$B$7/Summary!$B$10)</f>
        <v>341.02318653745129</v>
      </c>
      <c r="H21" s="5">
        <f t="shared" si="4"/>
        <v>349.69242153036686</v>
      </c>
      <c r="I21" s="5">
        <f t="shared" si="5"/>
        <v>444091.55319118814</v>
      </c>
    </row>
    <row r="22" spans="1:9" x14ac:dyDescent="0.25">
      <c r="A22">
        <v>18</v>
      </c>
      <c r="B22">
        <f t="shared" si="0"/>
        <v>18</v>
      </c>
      <c r="C22" s="5">
        <f t="shared" si="2"/>
        <v>444091.55319118814</v>
      </c>
      <c r="D22" s="5">
        <f t="shared" si="3"/>
        <v>0</v>
      </c>
      <c r="E22" s="4">
        <f t="shared" si="1"/>
        <v>444091.55319118814</v>
      </c>
      <c r="F22" s="5">
        <f>IF(C22=0,0,IF(I21+G22&lt;=Summary!$D$20,'Loan Sch - Extra pay No Off'!I21+G22,Summary!$D$20))</f>
        <v>690.71560806781815</v>
      </c>
      <c r="G22" s="4">
        <f>IF(E22&lt;=0,0,E22*Summary!$B$7/Summary!$B$10)</f>
        <v>340.75486485246932</v>
      </c>
      <c r="H22" s="5">
        <f t="shared" si="4"/>
        <v>349.96074321534883</v>
      </c>
      <c r="I22" s="5">
        <f t="shared" si="5"/>
        <v>443741.5924479728</v>
      </c>
    </row>
    <row r="23" spans="1:9" x14ac:dyDescent="0.25">
      <c r="A23">
        <v>19</v>
      </c>
      <c r="B23">
        <f t="shared" si="0"/>
        <v>19</v>
      </c>
      <c r="C23" s="5">
        <f t="shared" si="2"/>
        <v>443741.5924479728</v>
      </c>
      <c r="D23" s="5">
        <f t="shared" si="3"/>
        <v>0</v>
      </c>
      <c r="E23" s="4">
        <f t="shared" si="1"/>
        <v>443741.5924479728</v>
      </c>
      <c r="F23" s="5">
        <f>IF(C23=0,0,IF(I22+G23&lt;=Summary!$D$20,'Loan Sch - Extra pay No Off'!I22+G23,Summary!$D$20))</f>
        <v>690.71560806781815</v>
      </c>
      <c r="G23" s="4">
        <f>IF(E23&lt;=0,0,E23*Summary!$B$7/Summary!$B$10)</f>
        <v>340.48633728219454</v>
      </c>
      <c r="H23" s="5">
        <f t="shared" si="4"/>
        <v>350.22927078562361</v>
      </c>
      <c r="I23" s="5">
        <f t="shared" si="5"/>
        <v>443391.36317718716</v>
      </c>
    </row>
    <row r="24" spans="1:9" x14ac:dyDescent="0.25">
      <c r="A24">
        <v>20</v>
      </c>
      <c r="B24">
        <f t="shared" si="0"/>
        <v>20</v>
      </c>
      <c r="C24" s="5">
        <f t="shared" si="2"/>
        <v>443391.36317718716</v>
      </c>
      <c r="D24" s="5">
        <f t="shared" si="3"/>
        <v>0</v>
      </c>
      <c r="E24" s="4">
        <f t="shared" si="1"/>
        <v>443391.36317718716</v>
      </c>
      <c r="F24" s="5">
        <f>IF(C24=0,0,IF(I23+G24&lt;=Summary!$D$20,'Loan Sch - Extra pay No Off'!I23+G24,Summary!$D$20))</f>
        <v>690.71560806781815</v>
      </c>
      <c r="G24" s="4">
        <f>IF(E24&lt;=0,0,E24*Summary!$B$7/Summary!$B$10)</f>
        <v>340.21760366864936</v>
      </c>
      <c r="H24" s="5">
        <f t="shared" si="4"/>
        <v>350.49800439916879</v>
      </c>
      <c r="I24" s="5">
        <f t="shared" si="5"/>
        <v>443040.86517278798</v>
      </c>
    </row>
    <row r="25" spans="1:9" x14ac:dyDescent="0.25">
      <c r="A25">
        <v>21</v>
      </c>
      <c r="B25">
        <f t="shared" si="0"/>
        <v>21</v>
      </c>
      <c r="C25" s="5">
        <f t="shared" si="2"/>
        <v>443040.86517278798</v>
      </c>
      <c r="D25" s="5">
        <f t="shared" si="3"/>
        <v>0</v>
      </c>
      <c r="E25" s="4">
        <f t="shared" si="1"/>
        <v>443040.86517278798</v>
      </c>
      <c r="F25" s="5">
        <f>IF(C25=0,0,IF(I24+G25&lt;=Summary!$D$20,'Loan Sch - Extra pay No Off'!I24+G25,Summary!$D$20))</f>
        <v>690.71560806781815</v>
      </c>
      <c r="G25" s="4">
        <f>IF(E25&lt;=0,0,E25*Summary!$B$7/Summary!$B$10)</f>
        <v>339.94866385373541</v>
      </c>
      <c r="H25" s="5">
        <f t="shared" si="4"/>
        <v>350.76694421408274</v>
      </c>
      <c r="I25" s="5">
        <f t="shared" si="5"/>
        <v>442690.09822857392</v>
      </c>
    </row>
    <row r="26" spans="1:9" x14ac:dyDescent="0.25">
      <c r="A26">
        <v>22</v>
      </c>
      <c r="B26">
        <f t="shared" si="0"/>
        <v>22</v>
      </c>
      <c r="C26" s="5">
        <f t="shared" si="2"/>
        <v>442690.09822857392</v>
      </c>
      <c r="D26" s="5">
        <f t="shared" si="3"/>
        <v>0</v>
      </c>
      <c r="E26" s="4">
        <f t="shared" si="1"/>
        <v>442690.09822857392</v>
      </c>
      <c r="F26" s="5">
        <f>IF(C26=0,0,IF(I25+G26&lt;=Summary!$D$20,'Loan Sch - Extra pay No Off'!I25+G26,Summary!$D$20))</f>
        <v>690.71560806781815</v>
      </c>
      <c r="G26" s="4">
        <f>IF(E26&lt;=0,0,E26*Summary!$B$7/Summary!$B$10)</f>
        <v>339.67951767923267</v>
      </c>
      <c r="H26" s="5">
        <f t="shared" si="4"/>
        <v>351.03609038858548</v>
      </c>
      <c r="I26" s="5">
        <f t="shared" si="5"/>
        <v>442339.06213818531</v>
      </c>
    </row>
    <row r="27" spans="1:9" x14ac:dyDescent="0.25">
      <c r="A27">
        <v>23</v>
      </c>
      <c r="B27">
        <f t="shared" si="0"/>
        <v>23</v>
      </c>
      <c r="C27" s="5">
        <f t="shared" si="2"/>
        <v>442339.06213818531</v>
      </c>
      <c r="D27" s="5">
        <f t="shared" si="3"/>
        <v>0</v>
      </c>
      <c r="E27" s="4">
        <f t="shared" si="1"/>
        <v>442339.06213818531</v>
      </c>
      <c r="F27" s="5">
        <f>IF(C27=0,0,IF(I26+G27&lt;=Summary!$D$20,'Loan Sch - Extra pay No Off'!I26+G27,Summary!$D$20))</f>
        <v>690.71560806781815</v>
      </c>
      <c r="G27" s="4">
        <f>IF(E27&lt;=0,0,E27*Summary!$B$7/Summary!$B$10)</f>
        <v>339.41016498679988</v>
      </c>
      <c r="H27" s="5">
        <f t="shared" si="4"/>
        <v>351.30544308101827</v>
      </c>
      <c r="I27" s="5">
        <f t="shared" si="5"/>
        <v>441987.7566951043</v>
      </c>
    </row>
    <row r="28" spans="1:9" x14ac:dyDescent="0.25">
      <c r="A28">
        <v>24</v>
      </c>
      <c r="B28">
        <f t="shared" si="0"/>
        <v>24</v>
      </c>
      <c r="C28" s="5">
        <f t="shared" si="2"/>
        <v>441987.7566951043</v>
      </c>
      <c r="D28" s="5">
        <f t="shared" si="3"/>
        <v>0</v>
      </c>
      <c r="E28" s="4">
        <f t="shared" si="1"/>
        <v>441987.7566951043</v>
      </c>
      <c r="F28" s="5">
        <f>IF(C28=0,0,IF(I27+G28&lt;=Summary!$D$20,'Loan Sch - Extra pay No Off'!I27+G28,Summary!$D$20))</f>
        <v>690.71560806781815</v>
      </c>
      <c r="G28" s="4">
        <f>IF(E28&lt;=0,0,E28*Summary!$B$7/Summary!$B$10)</f>
        <v>339.14060561797424</v>
      </c>
      <c r="H28" s="5">
        <f t="shared" si="4"/>
        <v>351.57500244984391</v>
      </c>
      <c r="I28" s="5">
        <f t="shared" si="5"/>
        <v>441636.18169265444</v>
      </c>
    </row>
    <row r="29" spans="1:9" x14ac:dyDescent="0.25">
      <c r="A29">
        <v>25</v>
      </c>
      <c r="B29">
        <f t="shared" si="0"/>
        <v>25</v>
      </c>
      <c r="C29" s="5">
        <f t="shared" si="2"/>
        <v>441636.18169265444</v>
      </c>
      <c r="D29" s="5">
        <f t="shared" si="3"/>
        <v>0</v>
      </c>
      <c r="E29" s="4">
        <f t="shared" si="1"/>
        <v>441636.18169265444</v>
      </c>
      <c r="F29" s="5">
        <f>IF(C29=0,0,IF(I28+G29&lt;=Summary!$D$20,'Loan Sch - Extra pay No Off'!I28+G29,Summary!$D$20))</f>
        <v>690.71560806781815</v>
      </c>
      <c r="G29" s="4">
        <f>IF(E29&lt;=0,0,E29*Summary!$B$7/Summary!$B$10)</f>
        <v>338.87083941417137</v>
      </c>
      <c r="H29" s="5">
        <f t="shared" si="4"/>
        <v>351.84476865364678</v>
      </c>
      <c r="I29" s="5">
        <f t="shared" si="5"/>
        <v>441284.33692400082</v>
      </c>
    </row>
    <row r="30" spans="1:9" x14ac:dyDescent="0.25">
      <c r="A30">
        <v>26</v>
      </c>
      <c r="B30">
        <f t="shared" si="0"/>
        <v>26</v>
      </c>
      <c r="C30" s="5">
        <f t="shared" si="2"/>
        <v>441284.33692400082</v>
      </c>
      <c r="D30" s="5">
        <f t="shared" si="3"/>
        <v>0</v>
      </c>
      <c r="E30" s="4">
        <f t="shared" si="1"/>
        <v>441284.33692400082</v>
      </c>
      <c r="F30" s="5">
        <f>IF(C30=0,0,IF(I29+G30&lt;=Summary!$D$20,'Loan Sch - Extra pay No Off'!I29+G30,Summary!$D$20))</f>
        <v>690.71560806781815</v>
      </c>
      <c r="G30" s="4">
        <f>IF(E30&lt;=0,0,E30*Summary!$B$7/Summary!$B$10)</f>
        <v>338.60086621668518</v>
      </c>
      <c r="H30" s="5">
        <f t="shared" si="4"/>
        <v>352.11474185113298</v>
      </c>
      <c r="I30" s="5">
        <f t="shared" si="5"/>
        <v>440932.22218214971</v>
      </c>
    </row>
    <row r="31" spans="1:9" x14ac:dyDescent="0.25">
      <c r="A31">
        <v>27</v>
      </c>
      <c r="B31">
        <f t="shared" si="0"/>
        <v>27</v>
      </c>
      <c r="C31" s="5">
        <f t="shared" si="2"/>
        <v>440932.22218214971</v>
      </c>
      <c r="D31" s="5">
        <f t="shared" si="3"/>
        <v>0</v>
      </c>
      <c r="E31" s="4">
        <f t="shared" si="1"/>
        <v>440932.22218214971</v>
      </c>
      <c r="F31" s="5">
        <f>IF(C31=0,0,IF(I30+G31&lt;=Summary!$D$20,'Loan Sch - Extra pay No Off'!I30+G31,Summary!$D$20))</f>
        <v>690.71560806781815</v>
      </c>
      <c r="G31" s="4">
        <f>IF(E31&lt;=0,0,E31*Summary!$B$7/Summary!$B$10)</f>
        <v>338.33068586668793</v>
      </c>
      <c r="H31" s="5">
        <f t="shared" si="4"/>
        <v>352.38492220113022</v>
      </c>
      <c r="I31" s="5">
        <f t="shared" si="5"/>
        <v>440579.8372599486</v>
      </c>
    </row>
    <row r="32" spans="1:9" x14ac:dyDescent="0.25">
      <c r="A32">
        <v>28</v>
      </c>
      <c r="B32">
        <f t="shared" si="0"/>
        <v>28</v>
      </c>
      <c r="C32" s="5">
        <f t="shared" si="2"/>
        <v>440579.8372599486</v>
      </c>
      <c r="D32" s="5">
        <f t="shared" si="3"/>
        <v>0</v>
      </c>
      <c r="E32" s="4">
        <f t="shared" si="1"/>
        <v>440579.8372599486</v>
      </c>
      <c r="F32" s="5">
        <f>IF(C32=0,0,IF(I31+G32&lt;=Summary!$D$20,'Loan Sch - Extra pay No Off'!I31+G32,Summary!$D$20))</f>
        <v>690.71560806781815</v>
      </c>
      <c r="G32" s="4">
        <f>IF(E32&lt;=0,0,E32*Summary!$B$7/Summary!$B$10)</f>
        <v>338.06029820522974</v>
      </c>
      <c r="H32" s="5">
        <f t="shared" si="4"/>
        <v>352.65530986258841</v>
      </c>
      <c r="I32" s="5">
        <f t="shared" si="5"/>
        <v>440227.18195008603</v>
      </c>
    </row>
    <row r="33" spans="1:9" x14ac:dyDescent="0.25">
      <c r="A33">
        <v>29</v>
      </c>
      <c r="B33">
        <f t="shared" si="0"/>
        <v>29</v>
      </c>
      <c r="C33" s="5">
        <f t="shared" si="2"/>
        <v>440227.18195008603</v>
      </c>
      <c r="D33" s="5">
        <f t="shared" si="3"/>
        <v>0</v>
      </c>
      <c r="E33" s="4">
        <f t="shared" si="1"/>
        <v>440227.18195008603</v>
      </c>
      <c r="F33" s="5">
        <f>IF(C33=0,0,IF(I32+G33&lt;=Summary!$D$20,'Loan Sch - Extra pay No Off'!I32+G33,Summary!$D$20))</f>
        <v>690.71560806781815</v>
      </c>
      <c r="G33" s="4">
        <f>IF(E33&lt;=0,0,E33*Summary!$B$7/Summary!$B$10)</f>
        <v>337.78970307323902</v>
      </c>
      <c r="H33" s="5">
        <f t="shared" si="4"/>
        <v>352.92590499457913</v>
      </c>
      <c r="I33" s="5">
        <f t="shared" si="5"/>
        <v>439874.25604509143</v>
      </c>
    </row>
    <row r="34" spans="1:9" x14ac:dyDescent="0.25">
      <c r="A34">
        <v>30</v>
      </c>
      <c r="B34">
        <f t="shared" si="0"/>
        <v>30</v>
      </c>
      <c r="C34" s="5">
        <f t="shared" si="2"/>
        <v>439874.25604509143</v>
      </c>
      <c r="D34" s="5">
        <f t="shared" si="3"/>
        <v>0</v>
      </c>
      <c r="E34" s="4">
        <f t="shared" si="1"/>
        <v>439874.25604509143</v>
      </c>
      <c r="F34" s="5">
        <f>IF(C34=0,0,IF(I33+G34&lt;=Summary!$D$20,'Loan Sch - Extra pay No Off'!I33+G34,Summary!$D$20))</f>
        <v>690.71560806781815</v>
      </c>
      <c r="G34" s="4">
        <f>IF(E34&lt;=0,0,E34*Summary!$B$7/Summary!$B$10)</f>
        <v>337.51890031152203</v>
      </c>
      <c r="H34" s="5">
        <f t="shared" si="4"/>
        <v>353.19670775629612</v>
      </c>
      <c r="I34" s="5">
        <f t="shared" si="5"/>
        <v>439521.05933733511</v>
      </c>
    </row>
    <row r="35" spans="1:9" x14ac:dyDescent="0.25">
      <c r="A35">
        <v>31</v>
      </c>
      <c r="B35">
        <f t="shared" si="0"/>
        <v>31</v>
      </c>
      <c r="C35" s="5">
        <f t="shared" si="2"/>
        <v>439521.05933733511</v>
      </c>
      <c r="D35" s="5">
        <f t="shared" si="3"/>
        <v>0</v>
      </c>
      <c r="E35" s="4">
        <f t="shared" si="1"/>
        <v>439521.05933733511</v>
      </c>
      <c r="F35" s="5">
        <f>IF(C35=0,0,IF(I34+G35&lt;=Summary!$D$20,'Loan Sch - Extra pay No Off'!I34+G35,Summary!$D$20))</f>
        <v>690.71560806781815</v>
      </c>
      <c r="G35" s="4">
        <f>IF(E35&lt;=0,0,E35*Summary!$B$7/Summary!$B$10)</f>
        <v>337.24788976076286</v>
      </c>
      <c r="H35" s="5">
        <f t="shared" si="4"/>
        <v>353.46771830705529</v>
      </c>
      <c r="I35" s="5">
        <f t="shared" si="5"/>
        <v>439167.59161902807</v>
      </c>
    </row>
    <row r="36" spans="1:9" x14ac:dyDescent="0.25">
      <c r="A36">
        <v>32</v>
      </c>
      <c r="B36">
        <f t="shared" si="0"/>
        <v>32</v>
      </c>
      <c r="C36" s="5">
        <f t="shared" si="2"/>
        <v>439167.59161902807</v>
      </c>
      <c r="D36" s="5">
        <f t="shared" si="3"/>
        <v>0</v>
      </c>
      <c r="E36" s="4">
        <f t="shared" si="1"/>
        <v>439167.59161902807</v>
      </c>
      <c r="F36" s="5">
        <f>IF(C36=0,0,IF(I35+G36&lt;=Summary!$D$20,'Loan Sch - Extra pay No Off'!I35+G36,Summary!$D$20))</f>
        <v>690.71560806781815</v>
      </c>
      <c r="G36" s="4">
        <f>IF(E36&lt;=0,0,E36*Summary!$B$7/Summary!$B$10)</f>
        <v>336.97667126152345</v>
      </c>
      <c r="H36" s="5">
        <f t="shared" si="4"/>
        <v>353.7389368062947</v>
      </c>
      <c r="I36" s="5">
        <f t="shared" si="5"/>
        <v>438813.8526822218</v>
      </c>
    </row>
    <row r="37" spans="1:9" x14ac:dyDescent="0.25">
      <c r="A37">
        <v>33</v>
      </c>
      <c r="B37">
        <f t="shared" si="0"/>
        <v>33</v>
      </c>
      <c r="C37" s="5">
        <f t="shared" si="2"/>
        <v>438813.8526822218</v>
      </c>
      <c r="D37" s="5">
        <f t="shared" si="3"/>
        <v>0</v>
      </c>
      <c r="E37" s="4">
        <f t="shared" si="1"/>
        <v>438813.8526822218</v>
      </c>
      <c r="F37" s="5">
        <f>IF(C37=0,0,IF(I36+G37&lt;=Summary!$D$20,'Loan Sch - Extra pay No Off'!I36+G37,Summary!$D$20))</f>
        <v>690.71560806781815</v>
      </c>
      <c r="G37" s="4">
        <f>IF(E37&lt;=0,0,E37*Summary!$B$7/Summary!$B$10)</f>
        <v>336.70524465424324</v>
      </c>
      <c r="H37" s="5">
        <f t="shared" si="4"/>
        <v>354.01036341357491</v>
      </c>
      <c r="I37" s="5">
        <f t="shared" si="5"/>
        <v>438459.84231880819</v>
      </c>
    </row>
    <row r="38" spans="1:9" x14ac:dyDescent="0.25">
      <c r="A38">
        <v>34</v>
      </c>
      <c r="B38">
        <f t="shared" si="0"/>
        <v>34</v>
      </c>
      <c r="C38" s="5">
        <f t="shared" si="2"/>
        <v>438459.84231880819</v>
      </c>
      <c r="D38" s="5">
        <f t="shared" si="3"/>
        <v>0</v>
      </c>
      <c r="E38" s="4">
        <f t="shared" si="1"/>
        <v>438459.84231880819</v>
      </c>
      <c r="F38" s="5">
        <f>IF(C38=0,0,IF(I37+G38&lt;=Summary!$D$20,'Loan Sch - Extra pay No Off'!I37+G38,Summary!$D$20))</f>
        <v>690.71560806781815</v>
      </c>
      <c r="G38" s="4">
        <f>IF(E38&lt;=0,0,E38*Summary!$B$7/Summary!$B$10)</f>
        <v>336.43360977923936</v>
      </c>
      <c r="H38" s="5">
        <f t="shared" si="4"/>
        <v>354.28199828857879</v>
      </c>
      <c r="I38" s="5">
        <f t="shared" si="5"/>
        <v>438105.56032051961</v>
      </c>
    </row>
    <row r="39" spans="1:9" x14ac:dyDescent="0.25">
      <c r="A39">
        <v>35</v>
      </c>
      <c r="B39">
        <f t="shared" si="0"/>
        <v>35</v>
      </c>
      <c r="C39" s="5">
        <f t="shared" si="2"/>
        <v>438105.56032051961</v>
      </c>
      <c r="D39" s="5">
        <f t="shared" si="3"/>
        <v>0</v>
      </c>
      <c r="E39" s="4">
        <f t="shared" si="1"/>
        <v>438105.56032051961</v>
      </c>
      <c r="F39" s="5">
        <f>IF(C39=0,0,IF(I38+G39&lt;=Summary!$D$20,'Loan Sch - Extra pay No Off'!I38+G39,Summary!$D$20))</f>
        <v>690.71560806781815</v>
      </c>
      <c r="G39" s="4">
        <f>IF(E39&lt;=0,0,E39*Summary!$B$7/Summary!$B$10)</f>
        <v>336.16176647670636</v>
      </c>
      <c r="H39" s="5">
        <f t="shared" si="4"/>
        <v>354.55384159111179</v>
      </c>
      <c r="I39" s="5">
        <f t="shared" si="5"/>
        <v>437751.0064789285</v>
      </c>
    </row>
    <row r="40" spans="1:9" x14ac:dyDescent="0.25">
      <c r="A40">
        <v>36</v>
      </c>
      <c r="B40">
        <f t="shared" si="0"/>
        <v>36</v>
      </c>
      <c r="C40" s="5">
        <f t="shared" si="2"/>
        <v>437751.0064789285</v>
      </c>
      <c r="D40" s="5">
        <f t="shared" si="3"/>
        <v>0</v>
      </c>
      <c r="E40" s="4">
        <f t="shared" si="1"/>
        <v>437751.0064789285</v>
      </c>
      <c r="F40" s="5">
        <f>IF(C40=0,0,IF(I39+G40&lt;=Summary!$D$20,'Loan Sch - Extra pay No Off'!I39+G40,Summary!$D$20))</f>
        <v>690.71560806781815</v>
      </c>
      <c r="G40" s="4">
        <f>IF(E40&lt;=0,0,E40*Summary!$B$7/Summary!$B$10)</f>
        <v>335.88971458671625</v>
      </c>
      <c r="H40" s="5">
        <f t="shared" si="4"/>
        <v>354.8258934811019</v>
      </c>
      <c r="I40" s="5">
        <f t="shared" si="5"/>
        <v>437396.18058544741</v>
      </c>
    </row>
    <row r="41" spans="1:9" x14ac:dyDescent="0.25">
      <c r="A41">
        <v>37</v>
      </c>
      <c r="B41">
        <f t="shared" si="0"/>
        <v>37</v>
      </c>
      <c r="C41" s="5">
        <f t="shared" si="2"/>
        <v>437396.18058544741</v>
      </c>
      <c r="D41" s="5">
        <f t="shared" si="3"/>
        <v>0</v>
      </c>
      <c r="E41" s="4">
        <f t="shared" si="1"/>
        <v>437396.18058544741</v>
      </c>
      <c r="F41" s="5">
        <f>IF(C41=0,0,IF(I40+G41&lt;=Summary!$D$20,'Loan Sch - Extra pay No Off'!I40+G41,Summary!$D$20))</f>
        <v>690.71560806781815</v>
      </c>
      <c r="G41" s="4">
        <f>IF(E41&lt;=0,0,E41*Summary!$B$7/Summary!$B$10)</f>
        <v>335.61745394921826</v>
      </c>
      <c r="H41" s="5">
        <f t="shared" si="4"/>
        <v>355.09815411859989</v>
      </c>
      <c r="I41" s="5">
        <f t="shared" si="5"/>
        <v>437041.08243132883</v>
      </c>
    </row>
    <row r="42" spans="1:9" x14ac:dyDescent="0.25">
      <c r="A42">
        <v>38</v>
      </c>
      <c r="B42">
        <f t="shared" si="0"/>
        <v>38</v>
      </c>
      <c r="C42" s="5">
        <f t="shared" si="2"/>
        <v>437041.08243132883</v>
      </c>
      <c r="D42" s="5">
        <f t="shared" si="3"/>
        <v>0</v>
      </c>
      <c r="E42" s="4">
        <f t="shared" si="1"/>
        <v>437041.08243132883</v>
      </c>
      <c r="F42" s="5">
        <f>IF(C42=0,0,IF(I41+G42&lt;=Summary!$D$20,'Loan Sch - Extra pay No Off'!I41+G42,Summary!$D$20))</f>
        <v>690.71560806781815</v>
      </c>
      <c r="G42" s="4">
        <f>IF(E42&lt;=0,0,E42*Summary!$B$7/Summary!$B$10)</f>
        <v>335.34498440403883</v>
      </c>
      <c r="H42" s="5">
        <f t="shared" si="4"/>
        <v>355.37062366377933</v>
      </c>
      <c r="I42" s="5">
        <f t="shared" si="5"/>
        <v>436685.71180766507</v>
      </c>
    </row>
    <row r="43" spans="1:9" x14ac:dyDescent="0.25">
      <c r="A43">
        <v>39</v>
      </c>
      <c r="B43">
        <f t="shared" si="0"/>
        <v>39</v>
      </c>
      <c r="C43" s="5">
        <f t="shared" si="2"/>
        <v>436685.71180766507</v>
      </c>
      <c r="D43" s="5">
        <f t="shared" si="3"/>
        <v>0</v>
      </c>
      <c r="E43" s="4">
        <f t="shared" si="1"/>
        <v>436685.71180766507</v>
      </c>
      <c r="F43" s="5">
        <f>IF(C43=0,0,IF(I42+G43&lt;=Summary!$D$20,'Loan Sch - Extra pay No Off'!I42+G43,Summary!$D$20))</f>
        <v>690.71560806781815</v>
      </c>
      <c r="G43" s="4">
        <f>IF(E43&lt;=0,0,E43*Summary!$B$7/Summary!$B$10)</f>
        <v>335.07230579088144</v>
      </c>
      <c r="H43" s="5">
        <f t="shared" si="4"/>
        <v>355.64330227693671</v>
      </c>
      <c r="I43" s="5">
        <f t="shared" si="5"/>
        <v>436330.0685053881</v>
      </c>
    </row>
    <row r="44" spans="1:9" x14ac:dyDescent="0.25">
      <c r="A44">
        <v>40</v>
      </c>
      <c r="B44">
        <f t="shared" si="0"/>
        <v>40</v>
      </c>
      <c r="C44" s="5">
        <f t="shared" si="2"/>
        <v>436330.0685053881</v>
      </c>
      <c r="D44" s="5">
        <f t="shared" si="3"/>
        <v>0</v>
      </c>
      <c r="E44" s="4">
        <f t="shared" si="1"/>
        <v>436330.0685053881</v>
      </c>
      <c r="F44" s="5">
        <f>IF(C44=0,0,IF(I43+G44&lt;=Summary!$D$20,'Loan Sch - Extra pay No Off'!I43+G44,Summary!$D$20))</f>
        <v>690.71560806781815</v>
      </c>
      <c r="G44" s="4">
        <f>IF(E44&lt;=0,0,E44*Summary!$B$7/Summary!$B$10)</f>
        <v>334.7994179493266</v>
      </c>
      <c r="H44" s="5">
        <f t="shared" si="4"/>
        <v>355.91619011849156</v>
      </c>
      <c r="I44" s="5">
        <f t="shared" si="5"/>
        <v>435974.15231526963</v>
      </c>
    </row>
    <row r="45" spans="1:9" x14ac:dyDescent="0.25">
      <c r="A45">
        <v>41</v>
      </c>
      <c r="B45">
        <f t="shared" si="0"/>
        <v>41</v>
      </c>
      <c r="C45" s="5">
        <f t="shared" si="2"/>
        <v>435974.15231526963</v>
      </c>
      <c r="D45" s="5">
        <f t="shared" si="3"/>
        <v>0</v>
      </c>
      <c r="E45" s="4">
        <f t="shared" si="1"/>
        <v>435974.15231526963</v>
      </c>
      <c r="F45" s="5">
        <f>IF(C45=0,0,IF(I44+G45&lt;=Summary!$D$20,'Loan Sch - Extra pay No Off'!I44+G45,Summary!$D$20))</f>
        <v>690.71560806781815</v>
      </c>
      <c r="G45" s="4">
        <f>IF(E45&lt;=0,0,E45*Summary!$B$7/Summary!$B$10)</f>
        <v>334.52632071883187</v>
      </c>
      <c r="H45" s="5">
        <f t="shared" si="4"/>
        <v>356.18928734898628</v>
      </c>
      <c r="I45" s="5">
        <f t="shared" si="5"/>
        <v>435617.96302792063</v>
      </c>
    </row>
    <row r="46" spans="1:9" x14ac:dyDescent="0.25">
      <c r="A46">
        <v>42</v>
      </c>
      <c r="B46">
        <f t="shared" si="0"/>
        <v>42</v>
      </c>
      <c r="C46" s="5">
        <f t="shared" si="2"/>
        <v>435617.96302792063</v>
      </c>
      <c r="D46" s="5">
        <f t="shared" si="3"/>
        <v>0</v>
      </c>
      <c r="E46" s="4">
        <f t="shared" si="1"/>
        <v>435617.96302792063</v>
      </c>
      <c r="F46" s="5">
        <f>IF(C46=0,0,IF(I45+G46&lt;=Summary!$D$20,'Loan Sch - Extra pay No Off'!I45+G46,Summary!$D$20))</f>
        <v>690.71560806781815</v>
      </c>
      <c r="G46" s="4">
        <f>IF(E46&lt;=0,0,E46*Summary!$B$7/Summary!$B$10)</f>
        <v>334.25301393873139</v>
      </c>
      <c r="H46" s="5">
        <f t="shared" si="4"/>
        <v>356.46259412908677</v>
      </c>
      <c r="I46" s="5">
        <f t="shared" si="5"/>
        <v>435261.50043379155</v>
      </c>
    </row>
    <row r="47" spans="1:9" x14ac:dyDescent="0.25">
      <c r="A47">
        <v>43</v>
      </c>
      <c r="B47">
        <f t="shared" si="0"/>
        <v>43</v>
      </c>
      <c r="C47" s="5">
        <f t="shared" si="2"/>
        <v>435261.50043379155</v>
      </c>
      <c r="D47" s="5">
        <f t="shared" si="3"/>
        <v>0</v>
      </c>
      <c r="E47" s="4">
        <f t="shared" si="1"/>
        <v>435261.50043379155</v>
      </c>
      <c r="F47" s="5">
        <f>IF(C47=0,0,IF(I46+G47&lt;=Summary!$D$20,'Loan Sch - Extra pay No Off'!I46+G47,Summary!$D$20))</f>
        <v>690.71560806781815</v>
      </c>
      <c r="G47" s="4">
        <f>IF(E47&lt;=0,0,E47*Summary!$B$7/Summary!$B$10)</f>
        <v>333.9794974482362</v>
      </c>
      <c r="H47" s="5">
        <f t="shared" si="4"/>
        <v>356.73611061958195</v>
      </c>
      <c r="I47" s="5">
        <f t="shared" si="5"/>
        <v>434904.76432317198</v>
      </c>
    </row>
    <row r="48" spans="1:9" x14ac:dyDescent="0.25">
      <c r="A48">
        <v>44</v>
      </c>
      <c r="B48">
        <f t="shared" si="0"/>
        <v>44</v>
      </c>
      <c r="C48" s="5">
        <f t="shared" si="2"/>
        <v>434904.76432317198</v>
      </c>
      <c r="D48" s="5">
        <f t="shared" si="3"/>
        <v>0</v>
      </c>
      <c r="E48" s="4">
        <f t="shared" si="1"/>
        <v>434904.76432317198</v>
      </c>
      <c r="F48" s="5">
        <f>IF(C48=0,0,IF(I47+G48&lt;=Summary!$D$20,'Loan Sch - Extra pay No Off'!I47+G48,Summary!$D$20))</f>
        <v>690.71560806781815</v>
      </c>
      <c r="G48" s="4">
        <f>IF(E48&lt;=0,0,E48*Summary!$B$7/Summary!$B$10)</f>
        <v>333.70577108643386</v>
      </c>
      <c r="H48" s="5">
        <f t="shared" si="4"/>
        <v>357.0098369813843</v>
      </c>
      <c r="I48" s="5">
        <f t="shared" si="5"/>
        <v>434547.75448619062</v>
      </c>
    </row>
    <row r="49" spans="1:9" x14ac:dyDescent="0.25">
      <c r="A49">
        <v>45</v>
      </c>
      <c r="B49">
        <f t="shared" si="0"/>
        <v>45</v>
      </c>
      <c r="C49" s="5">
        <f t="shared" si="2"/>
        <v>434547.75448619062</v>
      </c>
      <c r="D49" s="5">
        <f t="shared" si="3"/>
        <v>0</v>
      </c>
      <c r="E49" s="4">
        <f t="shared" si="1"/>
        <v>434547.75448619062</v>
      </c>
      <c r="F49" s="5">
        <f>IF(C49=0,0,IF(I48+G49&lt;=Summary!$D$20,'Loan Sch - Extra pay No Off'!I48+G49,Summary!$D$20))</f>
        <v>690.71560806781815</v>
      </c>
      <c r="G49" s="4">
        <f>IF(E49&lt;=0,0,E49*Summary!$B$7/Summary!$B$10)</f>
        <v>333.43183469228853</v>
      </c>
      <c r="H49" s="5">
        <f t="shared" si="4"/>
        <v>357.28377337552962</v>
      </c>
      <c r="I49" s="5">
        <f t="shared" si="5"/>
        <v>434190.47071281506</v>
      </c>
    </row>
    <row r="50" spans="1:9" x14ac:dyDescent="0.25">
      <c r="A50">
        <v>46</v>
      </c>
      <c r="B50">
        <f t="shared" si="0"/>
        <v>46</v>
      </c>
      <c r="C50" s="5">
        <f t="shared" si="2"/>
        <v>434190.47071281506</v>
      </c>
      <c r="D50" s="5">
        <f t="shared" si="3"/>
        <v>0</v>
      </c>
      <c r="E50" s="4">
        <f t="shared" si="1"/>
        <v>434190.47071281506</v>
      </c>
      <c r="F50" s="5">
        <f>IF(C50=0,0,IF(I49+G50&lt;=Summary!$D$20,'Loan Sch - Extra pay No Off'!I49+G50,Summary!$D$20))</f>
        <v>690.71560806781815</v>
      </c>
      <c r="G50" s="4">
        <f>IF(E50&lt;=0,0,E50*Summary!$B$7/Summary!$B$10)</f>
        <v>333.15768810464073</v>
      </c>
      <c r="H50" s="5">
        <f t="shared" si="4"/>
        <v>357.55791996317743</v>
      </c>
      <c r="I50" s="5">
        <f t="shared" si="5"/>
        <v>433832.91279285186</v>
      </c>
    </row>
    <row r="51" spans="1:9" x14ac:dyDescent="0.25">
      <c r="A51">
        <v>47</v>
      </c>
      <c r="B51">
        <f t="shared" si="0"/>
        <v>47</v>
      </c>
      <c r="C51" s="5">
        <f t="shared" si="2"/>
        <v>433832.91279285186</v>
      </c>
      <c r="D51" s="5">
        <f t="shared" si="3"/>
        <v>0</v>
      </c>
      <c r="E51" s="4">
        <f t="shared" si="1"/>
        <v>433832.91279285186</v>
      </c>
      <c r="F51" s="5">
        <f>IF(C51=0,0,IF(I50+G51&lt;=Summary!$D$20,'Loan Sch - Extra pay No Off'!I50+G51,Summary!$D$20))</f>
        <v>690.71560806781815</v>
      </c>
      <c r="G51" s="4">
        <f>IF(E51&lt;=0,0,E51*Summary!$B$7/Summary!$B$10)</f>
        <v>332.88333116220747</v>
      </c>
      <c r="H51" s="5">
        <f t="shared" si="4"/>
        <v>357.83227690561068</v>
      </c>
      <c r="I51" s="5">
        <f t="shared" si="5"/>
        <v>433475.08051594626</v>
      </c>
    </row>
    <row r="52" spans="1:9" x14ac:dyDescent="0.25">
      <c r="A52">
        <v>48</v>
      </c>
      <c r="B52">
        <f t="shared" si="0"/>
        <v>48</v>
      </c>
      <c r="C52" s="5">
        <f t="shared" si="2"/>
        <v>433475.08051594626</v>
      </c>
      <c r="D52" s="5">
        <f t="shared" si="3"/>
        <v>0</v>
      </c>
      <c r="E52" s="4">
        <f t="shared" si="1"/>
        <v>433475.08051594626</v>
      </c>
      <c r="F52" s="5">
        <f>IF(C52=0,0,IF(I51+G52&lt;=Summary!$D$20,'Loan Sch - Extra pay No Off'!I51+G52,Summary!$D$20))</f>
        <v>690.71560806781815</v>
      </c>
      <c r="G52" s="4">
        <f>IF(E52&lt;=0,0,E52*Summary!$B$7/Summary!$B$10)</f>
        <v>332.60876370358187</v>
      </c>
      <c r="H52" s="5">
        <f t="shared" si="4"/>
        <v>358.10684436423628</v>
      </c>
      <c r="I52" s="5">
        <f t="shared" si="5"/>
        <v>433116.973671582</v>
      </c>
    </row>
    <row r="53" spans="1:9" x14ac:dyDescent="0.25">
      <c r="A53">
        <v>49</v>
      </c>
      <c r="B53">
        <f t="shared" si="0"/>
        <v>49</v>
      </c>
      <c r="C53" s="5">
        <f t="shared" si="2"/>
        <v>433116.973671582</v>
      </c>
      <c r="D53" s="5">
        <f t="shared" si="3"/>
        <v>0</v>
      </c>
      <c r="E53" s="4">
        <f t="shared" si="1"/>
        <v>433116.973671582</v>
      </c>
      <c r="F53" s="5">
        <f>IF(C53=0,0,IF(I52+G53&lt;=Summary!$D$20,'Loan Sch - Extra pay No Off'!I52+G53,Summary!$D$20))</f>
        <v>690.71560806781815</v>
      </c>
      <c r="G53" s="4">
        <f>IF(E53&lt;=0,0,E53*Summary!$B$7/Summary!$B$10)</f>
        <v>332.33398556723307</v>
      </c>
      <c r="H53" s="5">
        <f t="shared" si="4"/>
        <v>358.38162250058508</v>
      </c>
      <c r="I53" s="5">
        <f t="shared" si="5"/>
        <v>432758.5920490814</v>
      </c>
    </row>
    <row r="54" spans="1:9" x14ac:dyDescent="0.25">
      <c r="A54">
        <v>50</v>
      </c>
      <c r="B54">
        <f t="shared" si="0"/>
        <v>50</v>
      </c>
      <c r="C54" s="5">
        <f t="shared" si="2"/>
        <v>432758.5920490814</v>
      </c>
      <c r="D54" s="5">
        <f t="shared" si="3"/>
        <v>0</v>
      </c>
      <c r="E54" s="4">
        <f t="shared" si="1"/>
        <v>432758.5920490814</v>
      </c>
      <c r="F54" s="5">
        <f>IF(C54=0,0,IF(I53+G54&lt;=Summary!$D$20,'Loan Sch - Extra pay No Off'!I53+G54,Summary!$D$20))</f>
        <v>690.71560806781815</v>
      </c>
      <c r="G54" s="4">
        <f>IF(E54&lt;=0,0,E54*Summary!$B$7/Summary!$B$10)</f>
        <v>332.05899659150668</v>
      </c>
      <c r="H54" s="5">
        <f t="shared" si="4"/>
        <v>358.65661147631147</v>
      </c>
      <c r="I54" s="5">
        <f t="shared" si="5"/>
        <v>432399.93543760508</v>
      </c>
    </row>
    <row r="55" spans="1:9" x14ac:dyDescent="0.25">
      <c r="A55">
        <v>51</v>
      </c>
      <c r="B55">
        <f t="shared" si="0"/>
        <v>51</v>
      </c>
      <c r="C55" s="5">
        <f t="shared" si="2"/>
        <v>432399.93543760508</v>
      </c>
      <c r="D55" s="5">
        <f t="shared" si="3"/>
        <v>0</v>
      </c>
      <c r="E55" s="4">
        <f t="shared" si="1"/>
        <v>432399.93543760508</v>
      </c>
      <c r="F55" s="5">
        <f>IF(C55=0,0,IF(I54+G55&lt;=Summary!$D$20,'Loan Sch - Extra pay No Off'!I54+G55,Summary!$D$20))</f>
        <v>690.71560806781815</v>
      </c>
      <c r="G55" s="4">
        <f>IF(E55&lt;=0,0,E55*Summary!$B$7/Summary!$B$10)</f>
        <v>331.78379661462384</v>
      </c>
      <c r="H55" s="5">
        <f t="shared" si="4"/>
        <v>358.93181145319431</v>
      </c>
      <c r="I55" s="5">
        <f t="shared" si="5"/>
        <v>432041.00362615188</v>
      </c>
    </row>
    <row r="56" spans="1:9" x14ac:dyDescent="0.25">
      <c r="A56">
        <v>52</v>
      </c>
      <c r="B56">
        <f t="shared" si="0"/>
        <v>52</v>
      </c>
      <c r="C56" s="5">
        <f t="shared" si="2"/>
        <v>432041.00362615188</v>
      </c>
      <c r="D56" s="5">
        <f t="shared" si="3"/>
        <v>0</v>
      </c>
      <c r="E56" s="4">
        <f t="shared" si="1"/>
        <v>432041.00362615188</v>
      </c>
      <c r="F56" s="5">
        <f>IF(C56=0,0,IF(I55+G56&lt;=Summary!$D$20,'Loan Sch - Extra pay No Off'!I55+G56,Summary!$D$20))</f>
        <v>690.71560806781815</v>
      </c>
      <c r="G56" s="4">
        <f>IF(E56&lt;=0,0,E56*Summary!$B$7/Summary!$B$10)</f>
        <v>331.50838547468186</v>
      </c>
      <c r="H56" s="5">
        <f t="shared" si="4"/>
        <v>359.20722259313629</v>
      </c>
      <c r="I56" s="5">
        <f t="shared" si="5"/>
        <v>431681.79640355875</v>
      </c>
    </row>
    <row r="57" spans="1:9" x14ac:dyDescent="0.25">
      <c r="A57">
        <v>53</v>
      </c>
      <c r="B57">
        <f t="shared" si="0"/>
        <v>53</v>
      </c>
      <c r="C57" s="5">
        <f t="shared" si="2"/>
        <v>431681.79640355875</v>
      </c>
      <c r="D57" s="5">
        <f t="shared" si="3"/>
        <v>0</v>
      </c>
      <c r="E57" s="4">
        <f t="shared" si="1"/>
        <v>431681.79640355875</v>
      </c>
      <c r="F57" s="5">
        <f>IF(C57=0,0,IF(I56+G57&lt;=Summary!$D$20,'Loan Sch - Extra pay No Off'!I56+G57,Summary!$D$20))</f>
        <v>690.71560806781815</v>
      </c>
      <c r="G57" s="4">
        <f>IF(E57&lt;=0,0,E57*Summary!$B$7/Summary!$B$10)</f>
        <v>331.2327630096537</v>
      </c>
      <c r="H57" s="5">
        <f t="shared" si="4"/>
        <v>359.48284505816446</v>
      </c>
      <c r="I57" s="5">
        <f t="shared" si="5"/>
        <v>431322.31355850061</v>
      </c>
    </row>
    <row r="58" spans="1:9" x14ac:dyDescent="0.25">
      <c r="A58">
        <v>54</v>
      </c>
      <c r="B58">
        <f t="shared" si="0"/>
        <v>54</v>
      </c>
      <c r="C58" s="5">
        <f t="shared" si="2"/>
        <v>431322.31355850061</v>
      </c>
      <c r="D58" s="5">
        <f t="shared" si="3"/>
        <v>0</v>
      </c>
      <c r="E58" s="4">
        <f t="shared" si="1"/>
        <v>431322.31355850061</v>
      </c>
      <c r="F58" s="5">
        <f>IF(C58=0,0,IF(I57+G58&lt;=Summary!$D$20,'Loan Sch - Extra pay No Off'!I57+G58,Summary!$D$20))</f>
        <v>690.71560806781815</v>
      </c>
      <c r="G58" s="4">
        <f>IF(E58&lt;=0,0,E58*Summary!$B$7/Summary!$B$10)</f>
        <v>330.95692905738792</v>
      </c>
      <c r="H58" s="5">
        <f t="shared" si="4"/>
        <v>359.75867901043023</v>
      </c>
      <c r="I58" s="5">
        <f t="shared" si="5"/>
        <v>430962.55487949017</v>
      </c>
    </row>
    <row r="59" spans="1:9" x14ac:dyDescent="0.25">
      <c r="A59">
        <v>55</v>
      </c>
      <c r="B59">
        <f t="shared" si="0"/>
        <v>55</v>
      </c>
      <c r="C59" s="5">
        <f t="shared" si="2"/>
        <v>430962.55487949017</v>
      </c>
      <c r="D59" s="5">
        <f t="shared" si="3"/>
        <v>0</v>
      </c>
      <c r="E59" s="4">
        <f t="shared" si="1"/>
        <v>430962.55487949017</v>
      </c>
      <c r="F59" s="5">
        <f>IF(C59=0,0,IF(I58+G59&lt;=Summary!$D$20,'Loan Sch - Extra pay No Off'!I58+G59,Summary!$D$20))</f>
        <v>690.71560806781815</v>
      </c>
      <c r="G59" s="4">
        <f>IF(E59&lt;=0,0,E59*Summary!$B$7/Summary!$B$10)</f>
        <v>330.68088345560875</v>
      </c>
      <c r="H59" s="5">
        <f t="shared" si="4"/>
        <v>360.0347246122094</v>
      </c>
      <c r="I59" s="5">
        <f t="shared" si="5"/>
        <v>430602.52015487797</v>
      </c>
    </row>
    <row r="60" spans="1:9" x14ac:dyDescent="0.25">
      <c r="A60">
        <v>56</v>
      </c>
      <c r="B60">
        <f t="shared" si="0"/>
        <v>56</v>
      </c>
      <c r="C60" s="5">
        <f t="shared" si="2"/>
        <v>430602.52015487797</v>
      </c>
      <c r="D60" s="5">
        <f t="shared" si="3"/>
        <v>0</v>
      </c>
      <c r="E60" s="4">
        <f t="shared" si="1"/>
        <v>430602.52015487797</v>
      </c>
      <c r="F60" s="5">
        <f>IF(C60=0,0,IF(I59+G60&lt;=Summary!$D$20,'Loan Sch - Extra pay No Off'!I59+G60,Summary!$D$20))</f>
        <v>690.71560806781815</v>
      </c>
      <c r="G60" s="4">
        <f>IF(E60&lt;=0,0,E60*Summary!$B$7/Summary!$B$10)</f>
        <v>330.404626041916</v>
      </c>
      <c r="H60" s="5">
        <f t="shared" si="4"/>
        <v>360.31098202590215</v>
      </c>
      <c r="I60" s="5">
        <f t="shared" si="5"/>
        <v>430242.20917285205</v>
      </c>
    </row>
    <row r="61" spans="1:9" x14ac:dyDescent="0.25">
      <c r="A61">
        <v>57</v>
      </c>
      <c r="B61">
        <f t="shared" si="0"/>
        <v>57</v>
      </c>
      <c r="C61" s="5">
        <f t="shared" si="2"/>
        <v>430242.20917285205</v>
      </c>
      <c r="D61" s="5">
        <f t="shared" si="3"/>
        <v>0</v>
      </c>
      <c r="E61" s="4">
        <f t="shared" si="1"/>
        <v>430242.20917285205</v>
      </c>
      <c r="F61" s="5">
        <f>IF(C61=0,0,IF(I60+G61&lt;=Summary!$D$20,'Loan Sch - Extra pay No Off'!I60+G61,Summary!$D$20))</f>
        <v>690.71560806781815</v>
      </c>
      <c r="G61" s="4">
        <f>IF(E61&lt;=0,0,E61*Summary!$B$7/Summary!$B$10)</f>
        <v>330.12815665378452</v>
      </c>
      <c r="H61" s="5">
        <f t="shared" si="4"/>
        <v>360.58745141403364</v>
      </c>
      <c r="I61" s="5">
        <f t="shared" si="5"/>
        <v>429881.62172143802</v>
      </c>
    </row>
    <row r="62" spans="1:9" x14ac:dyDescent="0.25">
      <c r="A62">
        <v>58</v>
      </c>
      <c r="B62">
        <f t="shared" si="0"/>
        <v>58</v>
      </c>
      <c r="C62" s="5">
        <f t="shared" si="2"/>
        <v>429881.62172143802</v>
      </c>
      <c r="D62" s="5">
        <f t="shared" si="3"/>
        <v>0</v>
      </c>
      <c r="E62" s="4">
        <f t="shared" si="1"/>
        <v>429881.62172143802</v>
      </c>
      <c r="F62" s="5">
        <f>IF(C62=0,0,IF(I61+G62&lt;=Summary!$D$20,'Loan Sch - Extra pay No Off'!I61+G62,Summary!$D$20))</f>
        <v>690.71560806781815</v>
      </c>
      <c r="G62" s="4">
        <f>IF(E62&lt;=0,0,E62*Summary!$B$7/Summary!$B$10)</f>
        <v>329.85147512856497</v>
      </c>
      <c r="H62" s="5">
        <f t="shared" si="4"/>
        <v>360.86413293925318</v>
      </c>
      <c r="I62" s="5">
        <f t="shared" si="5"/>
        <v>429520.75758849876</v>
      </c>
    </row>
    <row r="63" spans="1:9" x14ac:dyDescent="0.25">
      <c r="A63">
        <v>59</v>
      </c>
      <c r="B63">
        <f t="shared" si="0"/>
        <v>59</v>
      </c>
      <c r="C63" s="5">
        <f t="shared" si="2"/>
        <v>429520.75758849876</v>
      </c>
      <c r="D63" s="5">
        <f t="shared" si="3"/>
        <v>0</v>
      </c>
      <c r="E63" s="4">
        <f t="shared" si="1"/>
        <v>429520.75758849876</v>
      </c>
      <c r="F63" s="5">
        <f>IF(C63=0,0,IF(I62+G63&lt;=Summary!$D$20,'Loan Sch - Extra pay No Off'!I62+G63,Summary!$D$20))</f>
        <v>690.71560806781815</v>
      </c>
      <c r="G63" s="4">
        <f>IF(E63&lt;=0,0,E63*Summary!$B$7/Summary!$B$10)</f>
        <v>329.57458130348272</v>
      </c>
      <c r="H63" s="5">
        <f t="shared" si="4"/>
        <v>361.14102676433544</v>
      </c>
      <c r="I63" s="5">
        <f t="shared" si="5"/>
        <v>429159.61656173441</v>
      </c>
    </row>
    <row r="64" spans="1:9" x14ac:dyDescent="0.25">
      <c r="A64">
        <v>60</v>
      </c>
      <c r="B64">
        <f t="shared" si="0"/>
        <v>60</v>
      </c>
      <c r="C64" s="5">
        <f t="shared" si="2"/>
        <v>429159.61656173441</v>
      </c>
      <c r="D64" s="5">
        <f t="shared" si="3"/>
        <v>0</v>
      </c>
      <c r="E64" s="4">
        <f t="shared" si="1"/>
        <v>429159.61656173441</v>
      </c>
      <c r="F64" s="5">
        <f>IF(C64=0,0,IF(I63+G64&lt;=Summary!$D$20,'Loan Sch - Extra pay No Off'!I63+G64,Summary!$D$20))</f>
        <v>690.71560806781815</v>
      </c>
      <c r="G64" s="4">
        <f>IF(E64&lt;=0,0,E64*Summary!$B$7/Summary!$B$10)</f>
        <v>329.2974750156385</v>
      </c>
      <c r="H64" s="5">
        <f t="shared" si="4"/>
        <v>361.41813305217966</v>
      </c>
      <c r="I64" s="5">
        <f t="shared" si="5"/>
        <v>428798.19842868223</v>
      </c>
    </row>
    <row r="65" spans="1:9" x14ac:dyDescent="0.25">
      <c r="A65">
        <v>61</v>
      </c>
      <c r="B65">
        <f t="shared" si="0"/>
        <v>61</v>
      </c>
      <c r="C65" s="5">
        <f t="shared" si="2"/>
        <v>428798.19842868223</v>
      </c>
      <c r="D65" s="5">
        <f t="shared" si="3"/>
        <v>0</v>
      </c>
      <c r="E65" s="4">
        <f t="shared" si="1"/>
        <v>428798.19842868223</v>
      </c>
      <c r="F65" s="5">
        <f>IF(C65=0,0,IF(I64+G65&lt;=Summary!$D$20,'Loan Sch - Extra pay No Off'!I64+G65,Summary!$D$20))</f>
        <v>690.71560806781815</v>
      </c>
      <c r="G65" s="4">
        <f>IF(E65&lt;=0,0,E65*Summary!$B$7/Summary!$B$10)</f>
        <v>329.02015610200812</v>
      </c>
      <c r="H65" s="5">
        <f t="shared" si="4"/>
        <v>361.69545196581004</v>
      </c>
      <c r="I65" s="5">
        <f t="shared" si="5"/>
        <v>428436.50297671644</v>
      </c>
    </row>
    <row r="66" spans="1:9" x14ac:dyDescent="0.25">
      <c r="A66">
        <v>62</v>
      </c>
      <c r="B66">
        <f t="shared" si="0"/>
        <v>62</v>
      </c>
      <c r="C66" s="5">
        <f t="shared" si="2"/>
        <v>428436.50297671644</v>
      </c>
      <c r="D66" s="5">
        <f t="shared" si="3"/>
        <v>0</v>
      </c>
      <c r="E66" s="4">
        <f t="shared" si="1"/>
        <v>428436.50297671644</v>
      </c>
      <c r="F66" s="5">
        <f>IF(C66=0,0,IF(I65+G66&lt;=Summary!$D$20,'Loan Sch - Extra pay No Off'!I65+G66,Summary!$D$20))</f>
        <v>690.71560806781815</v>
      </c>
      <c r="G66" s="4">
        <f>IF(E66&lt;=0,0,E66*Summary!$B$7/Summary!$B$10)</f>
        <v>328.74262439944204</v>
      </c>
      <c r="H66" s="5">
        <f t="shared" si="4"/>
        <v>361.97298366837612</v>
      </c>
      <c r="I66" s="5">
        <f t="shared" si="5"/>
        <v>428074.52999304805</v>
      </c>
    </row>
    <row r="67" spans="1:9" x14ac:dyDescent="0.25">
      <c r="A67">
        <v>63</v>
      </c>
      <c r="B67">
        <f t="shared" si="0"/>
        <v>63</v>
      </c>
      <c r="C67" s="5">
        <f t="shared" si="2"/>
        <v>428074.52999304805</v>
      </c>
      <c r="D67" s="5">
        <f t="shared" si="3"/>
        <v>0</v>
      </c>
      <c r="E67" s="4">
        <f t="shared" si="1"/>
        <v>428074.52999304805</v>
      </c>
      <c r="F67" s="5">
        <f>IF(C67=0,0,IF(I66+G67&lt;=Summary!$D$20,'Loan Sch - Extra pay No Off'!I66+G67,Summary!$D$20))</f>
        <v>690.71560806781815</v>
      </c>
      <c r="G67" s="4">
        <f>IF(E67&lt;=0,0,E67*Summary!$B$7/Summary!$B$10)</f>
        <v>328.46487974466567</v>
      </c>
      <c r="H67" s="5">
        <f t="shared" si="4"/>
        <v>362.25072832315249</v>
      </c>
      <c r="I67" s="5">
        <f t="shared" si="5"/>
        <v>427712.27926472493</v>
      </c>
    </row>
    <row r="68" spans="1:9" x14ac:dyDescent="0.25">
      <c r="A68">
        <v>64</v>
      </c>
      <c r="B68">
        <f t="shared" si="0"/>
        <v>64</v>
      </c>
      <c r="C68" s="5">
        <f t="shared" si="2"/>
        <v>427712.27926472493</v>
      </c>
      <c r="D68" s="5">
        <f t="shared" si="3"/>
        <v>0</v>
      </c>
      <c r="E68" s="4">
        <f t="shared" si="1"/>
        <v>427712.27926472493</v>
      </c>
      <c r="F68" s="5">
        <f>IF(C68=0,0,IF(I67+G68&lt;=Summary!$D$20,'Loan Sch - Extra pay No Off'!I67+G68,Summary!$D$20))</f>
        <v>690.71560806781815</v>
      </c>
      <c r="G68" s="4">
        <f>IF(E68&lt;=0,0,E68*Summary!$B$7/Summary!$B$10)</f>
        <v>328.1869219742793</v>
      </c>
      <c r="H68" s="5">
        <f t="shared" si="4"/>
        <v>362.52868609353885</v>
      </c>
      <c r="I68" s="5">
        <f t="shared" si="5"/>
        <v>427349.75057863141</v>
      </c>
    </row>
    <row r="69" spans="1:9" x14ac:dyDescent="0.25">
      <c r="A69">
        <v>65</v>
      </c>
      <c r="B69">
        <f t="shared" si="0"/>
        <v>65</v>
      </c>
      <c r="C69" s="5">
        <f t="shared" si="2"/>
        <v>427349.75057863141</v>
      </c>
      <c r="D69" s="5">
        <f t="shared" si="3"/>
        <v>0</v>
      </c>
      <c r="E69" s="4">
        <f t="shared" si="1"/>
        <v>427349.75057863141</v>
      </c>
      <c r="F69" s="5">
        <f>IF(C69=0,0,IF(I68+G69&lt;=Summary!$D$20,'Loan Sch - Extra pay No Off'!I68+G69,Summary!$D$20))</f>
        <v>690.71560806781815</v>
      </c>
      <c r="G69" s="4">
        <f>IF(E69&lt;=0,0,E69*Summary!$B$7/Summary!$B$10)</f>
        <v>327.90875092475756</v>
      </c>
      <c r="H69" s="5">
        <f t="shared" si="4"/>
        <v>362.8068571430606</v>
      </c>
      <c r="I69" s="5">
        <f t="shared" si="5"/>
        <v>426986.94372148835</v>
      </c>
    </row>
    <row r="70" spans="1:9" x14ac:dyDescent="0.25">
      <c r="A70">
        <v>66</v>
      </c>
      <c r="B70">
        <f t="shared" ref="B70:B133" si="6">IF(C70=0,0,A70)</f>
        <v>66</v>
      </c>
      <c r="C70" s="5">
        <f t="shared" si="2"/>
        <v>426986.94372148835</v>
      </c>
      <c r="D70" s="5">
        <f t="shared" si="3"/>
        <v>0</v>
      </c>
      <c r="E70" s="4">
        <f t="shared" ref="E70:E133" si="7">C70-D70</f>
        <v>426986.94372148835</v>
      </c>
      <c r="F70" s="5">
        <f>IF(C70=0,0,IF(I69+G70&lt;=Summary!$D$20,'Loan Sch - Extra pay No Off'!I69+G70,Summary!$D$20))</f>
        <v>690.71560806781815</v>
      </c>
      <c r="G70" s="4">
        <f>IF(E70&lt;=0,0,E70*Summary!$B$7/Summary!$B$10)</f>
        <v>327.6303664324497</v>
      </c>
      <c r="H70" s="5">
        <f t="shared" si="4"/>
        <v>363.08524163536845</v>
      </c>
      <c r="I70" s="5">
        <f t="shared" si="5"/>
        <v>426623.85847985296</v>
      </c>
    </row>
    <row r="71" spans="1:9" x14ac:dyDescent="0.25">
      <c r="A71">
        <v>67</v>
      </c>
      <c r="B71">
        <f t="shared" si="6"/>
        <v>67</v>
      </c>
      <c r="C71" s="5">
        <f t="shared" ref="C71:C134" si="8">I70</f>
        <v>426623.85847985296</v>
      </c>
      <c r="D71" s="5">
        <f t="shared" ref="D71:D134" si="9">IF(C71=0,0,D70)</f>
        <v>0</v>
      </c>
      <c r="E71" s="4">
        <f t="shared" si="7"/>
        <v>426623.85847985296</v>
      </c>
      <c r="F71" s="5">
        <f>IF(C71=0,0,IF(I70+G71&lt;=Summary!$D$20,'Loan Sch - Extra pay No Off'!I70+G71,Summary!$D$20))</f>
        <v>690.71560806781815</v>
      </c>
      <c r="G71" s="4">
        <f>IF(E71&lt;=0,0,E71*Summary!$B$7/Summary!$B$10)</f>
        <v>327.35176833357946</v>
      </c>
      <c r="H71" s="5">
        <f t="shared" ref="H71:H134" si="10">F71-G71</f>
        <v>363.3638397342387</v>
      </c>
      <c r="I71" s="5">
        <f t="shared" ref="I71:I134" si="11">IF(ROUND(C71-H71,0)=0,0,C71-H71)</f>
        <v>426260.49464011873</v>
      </c>
    </row>
    <row r="72" spans="1:9" x14ac:dyDescent="0.25">
      <c r="A72">
        <v>68</v>
      </c>
      <c r="B72">
        <f t="shared" si="6"/>
        <v>68</v>
      </c>
      <c r="C72" s="5">
        <f t="shared" si="8"/>
        <v>426260.49464011873</v>
      </c>
      <c r="D72" s="5">
        <f t="shared" si="9"/>
        <v>0</v>
      </c>
      <c r="E72" s="4">
        <f t="shared" si="7"/>
        <v>426260.49464011873</v>
      </c>
      <c r="F72" s="5">
        <f>IF(C72=0,0,IF(I71+G72&lt;=Summary!$D$20,'Loan Sch - Extra pay No Off'!I71+G72,Summary!$D$20))</f>
        <v>690.71560806781815</v>
      </c>
      <c r="G72" s="4">
        <f>IF(E72&lt;=0,0,E72*Summary!$B$7/Summary!$B$10)</f>
        <v>327.0729564642449</v>
      </c>
      <c r="H72" s="5">
        <f t="shared" si="10"/>
        <v>363.64265160357326</v>
      </c>
      <c r="I72" s="5">
        <f t="shared" si="11"/>
        <v>425896.85198851518</v>
      </c>
    </row>
    <row r="73" spans="1:9" x14ac:dyDescent="0.25">
      <c r="A73">
        <v>69</v>
      </c>
      <c r="B73">
        <f t="shared" si="6"/>
        <v>69</v>
      </c>
      <c r="C73" s="5">
        <f t="shared" si="8"/>
        <v>425896.85198851518</v>
      </c>
      <c r="D73" s="5">
        <f t="shared" si="9"/>
        <v>0</v>
      </c>
      <c r="E73" s="4">
        <f t="shared" si="7"/>
        <v>425896.85198851518</v>
      </c>
      <c r="F73" s="5">
        <f>IF(C73=0,0,IF(I72+G73&lt;=Summary!$D$20,'Loan Sch - Extra pay No Off'!I72+G73,Summary!$D$20))</f>
        <v>690.71560806781815</v>
      </c>
      <c r="G73" s="4">
        <f>IF(E73&lt;=0,0,E73*Summary!$B$7/Summary!$B$10)</f>
        <v>326.79393066041837</v>
      </c>
      <c r="H73" s="5">
        <f t="shared" si="10"/>
        <v>363.92167740739978</v>
      </c>
      <c r="I73" s="5">
        <f t="shared" si="11"/>
        <v>425532.93031110778</v>
      </c>
    </row>
    <row r="74" spans="1:9" x14ac:dyDescent="0.25">
      <c r="A74">
        <v>70</v>
      </c>
      <c r="B74">
        <f t="shared" si="6"/>
        <v>70</v>
      </c>
      <c r="C74" s="5">
        <f t="shared" si="8"/>
        <v>425532.93031110778</v>
      </c>
      <c r="D74" s="5">
        <f t="shared" si="9"/>
        <v>0</v>
      </c>
      <c r="E74" s="4">
        <f t="shared" si="7"/>
        <v>425532.93031110778</v>
      </c>
      <c r="F74" s="5">
        <f>IF(C74=0,0,IF(I73+G74&lt;=Summary!$D$20,'Loan Sch - Extra pay No Off'!I73+G74,Summary!$D$20))</f>
        <v>690.71560806781815</v>
      </c>
      <c r="G74" s="4">
        <f>IF(E74&lt;=0,0,E74*Summary!$B$7/Summary!$B$10)</f>
        <v>326.51469075794614</v>
      </c>
      <c r="H74" s="5">
        <f t="shared" si="10"/>
        <v>364.20091730987201</v>
      </c>
      <c r="I74" s="5">
        <f t="shared" si="11"/>
        <v>425168.72939379793</v>
      </c>
    </row>
    <row r="75" spans="1:9" x14ac:dyDescent="0.25">
      <c r="A75">
        <v>71</v>
      </c>
      <c r="B75">
        <f t="shared" si="6"/>
        <v>71</v>
      </c>
      <c r="C75" s="5">
        <f t="shared" si="8"/>
        <v>425168.72939379793</v>
      </c>
      <c r="D75" s="5">
        <f t="shared" si="9"/>
        <v>0</v>
      </c>
      <c r="E75" s="4">
        <f t="shared" si="7"/>
        <v>425168.72939379793</v>
      </c>
      <c r="F75" s="5">
        <f>IF(C75=0,0,IF(I74+G75&lt;=Summary!$D$20,'Loan Sch - Extra pay No Off'!I74+G75,Summary!$D$20))</f>
        <v>690.71560806781815</v>
      </c>
      <c r="G75" s="4">
        <f>IF(E75&lt;=0,0,E75*Summary!$B$7/Summary!$B$10)</f>
        <v>326.23523659254874</v>
      </c>
      <c r="H75" s="5">
        <f t="shared" si="10"/>
        <v>364.48037147526941</v>
      </c>
      <c r="I75" s="5">
        <f t="shared" si="11"/>
        <v>424804.24902232265</v>
      </c>
    </row>
    <row r="76" spans="1:9" x14ac:dyDescent="0.25">
      <c r="A76">
        <v>72</v>
      </c>
      <c r="B76">
        <f t="shared" si="6"/>
        <v>72</v>
      </c>
      <c r="C76" s="5">
        <f t="shared" si="8"/>
        <v>424804.24902232265</v>
      </c>
      <c r="D76" s="5">
        <f t="shared" si="9"/>
        <v>0</v>
      </c>
      <c r="E76" s="4">
        <f t="shared" si="7"/>
        <v>424804.24902232265</v>
      </c>
      <c r="F76" s="5">
        <f>IF(C76=0,0,IF(I75+G76&lt;=Summary!$D$20,'Loan Sch - Extra pay No Off'!I75+G76,Summary!$D$20))</f>
        <v>690.71560806781815</v>
      </c>
      <c r="G76" s="4">
        <f>IF(E76&lt;=0,0,E76*Summary!$B$7/Summary!$B$10)</f>
        <v>325.95556799982063</v>
      </c>
      <c r="H76" s="5">
        <f t="shared" si="10"/>
        <v>364.76004006799752</v>
      </c>
      <c r="I76" s="5">
        <f t="shared" si="11"/>
        <v>424439.48898225464</v>
      </c>
    </row>
    <row r="77" spans="1:9" x14ac:dyDescent="0.25">
      <c r="A77">
        <v>73</v>
      </c>
      <c r="B77">
        <f t="shared" si="6"/>
        <v>73</v>
      </c>
      <c r="C77" s="5">
        <f t="shared" si="8"/>
        <v>424439.48898225464</v>
      </c>
      <c r="D77" s="5">
        <f t="shared" si="9"/>
        <v>0</v>
      </c>
      <c r="E77" s="4">
        <f t="shared" si="7"/>
        <v>424439.48898225464</v>
      </c>
      <c r="F77" s="5">
        <f>IF(C77=0,0,IF(I76+G77&lt;=Summary!$D$20,'Loan Sch - Extra pay No Off'!I76+G77,Summary!$D$20))</f>
        <v>690.71560806781815</v>
      </c>
      <c r="G77" s="4">
        <f>IF(E77&lt;=0,0,E77*Summary!$B$7/Summary!$B$10)</f>
        <v>325.67568481523</v>
      </c>
      <c r="H77" s="5">
        <f t="shared" si="10"/>
        <v>365.03992325258815</v>
      </c>
      <c r="I77" s="5">
        <f t="shared" si="11"/>
        <v>424074.44905900204</v>
      </c>
    </row>
    <row r="78" spans="1:9" x14ac:dyDescent="0.25">
      <c r="A78">
        <v>74</v>
      </c>
      <c r="B78">
        <f t="shared" si="6"/>
        <v>74</v>
      </c>
      <c r="C78" s="5">
        <f t="shared" si="8"/>
        <v>424074.44905900204</v>
      </c>
      <c r="D78" s="5">
        <f t="shared" si="9"/>
        <v>0</v>
      </c>
      <c r="E78" s="4">
        <f t="shared" si="7"/>
        <v>424074.44905900204</v>
      </c>
      <c r="F78" s="5">
        <f>IF(C78=0,0,IF(I77+G78&lt;=Summary!$D$20,'Loan Sch - Extra pay No Off'!I77+G78,Summary!$D$20))</f>
        <v>690.71560806781815</v>
      </c>
      <c r="G78" s="4">
        <f>IF(E78&lt;=0,0,E78*Summary!$B$7/Summary!$B$10)</f>
        <v>325.39558687411886</v>
      </c>
      <c r="H78" s="5">
        <f t="shared" si="10"/>
        <v>365.32002119369929</v>
      </c>
      <c r="I78" s="5">
        <f t="shared" si="11"/>
        <v>423709.12903780834</v>
      </c>
    </row>
    <row r="79" spans="1:9" x14ac:dyDescent="0.25">
      <c r="A79">
        <v>75</v>
      </c>
      <c r="B79">
        <f t="shared" si="6"/>
        <v>75</v>
      </c>
      <c r="C79" s="5">
        <f t="shared" si="8"/>
        <v>423709.12903780834</v>
      </c>
      <c r="D79" s="5">
        <f t="shared" si="9"/>
        <v>0</v>
      </c>
      <c r="E79" s="4">
        <f t="shared" si="7"/>
        <v>423709.12903780834</v>
      </c>
      <c r="F79" s="5">
        <f>IF(C79=0,0,IF(I78+G79&lt;=Summary!$D$20,'Loan Sch - Extra pay No Off'!I78+G79,Summary!$D$20))</f>
        <v>690.71560806781815</v>
      </c>
      <c r="G79" s="4">
        <f>IF(E79&lt;=0,0,E79*Summary!$B$7/Summary!$B$10)</f>
        <v>325.11527401170292</v>
      </c>
      <c r="H79" s="5">
        <f t="shared" si="10"/>
        <v>365.60033405611523</v>
      </c>
      <c r="I79" s="5">
        <f t="shared" si="11"/>
        <v>423343.52870375221</v>
      </c>
    </row>
    <row r="80" spans="1:9" x14ac:dyDescent="0.25">
      <c r="A80">
        <v>76</v>
      </c>
      <c r="B80">
        <f t="shared" si="6"/>
        <v>76</v>
      </c>
      <c r="C80" s="5">
        <f t="shared" si="8"/>
        <v>423343.52870375221</v>
      </c>
      <c r="D80" s="5">
        <f t="shared" si="9"/>
        <v>0</v>
      </c>
      <c r="E80" s="4">
        <f t="shared" si="7"/>
        <v>423343.52870375221</v>
      </c>
      <c r="F80" s="5">
        <f>IF(C80=0,0,IF(I79+G80&lt;=Summary!$D$20,'Loan Sch - Extra pay No Off'!I79+G80,Summary!$D$20))</f>
        <v>690.71560806781815</v>
      </c>
      <c r="G80" s="4">
        <f>IF(E80&lt;=0,0,E80*Summary!$B$7/Summary!$B$10)</f>
        <v>324.83474606307141</v>
      </c>
      <c r="H80" s="5">
        <f t="shared" si="10"/>
        <v>365.88086200474675</v>
      </c>
      <c r="I80" s="5">
        <f t="shared" si="11"/>
        <v>422977.64784174744</v>
      </c>
    </row>
    <row r="81" spans="1:9" x14ac:dyDescent="0.25">
      <c r="A81">
        <v>77</v>
      </c>
      <c r="B81">
        <f t="shared" si="6"/>
        <v>77</v>
      </c>
      <c r="C81" s="5">
        <f t="shared" si="8"/>
        <v>422977.64784174744</v>
      </c>
      <c r="D81" s="5">
        <f t="shared" si="9"/>
        <v>0</v>
      </c>
      <c r="E81" s="4">
        <f t="shared" si="7"/>
        <v>422977.64784174744</v>
      </c>
      <c r="F81" s="5">
        <f>IF(C81=0,0,IF(I80+G81&lt;=Summary!$D$20,'Loan Sch - Extra pay No Off'!I80+G81,Summary!$D$20))</f>
        <v>690.71560806781815</v>
      </c>
      <c r="G81" s="4">
        <f>IF(E81&lt;=0,0,E81*Summary!$B$7/Summary!$B$10)</f>
        <v>324.55400286318695</v>
      </c>
      <c r="H81" s="5">
        <f t="shared" si="10"/>
        <v>366.1616052046312</v>
      </c>
      <c r="I81" s="5">
        <f t="shared" si="11"/>
        <v>422611.48623654281</v>
      </c>
    </row>
    <row r="82" spans="1:9" x14ac:dyDescent="0.25">
      <c r="A82">
        <v>78</v>
      </c>
      <c r="B82">
        <f t="shared" si="6"/>
        <v>78</v>
      </c>
      <c r="C82" s="5">
        <f t="shared" si="8"/>
        <v>422611.48623654281</v>
      </c>
      <c r="D82" s="5">
        <f t="shared" si="9"/>
        <v>0</v>
      </c>
      <c r="E82" s="4">
        <f t="shared" si="7"/>
        <v>422611.48623654281</v>
      </c>
      <c r="F82" s="5">
        <f>IF(C82=0,0,IF(I81+G82&lt;=Summary!$D$20,'Loan Sch - Extra pay No Off'!I81+G82,Summary!$D$20))</f>
        <v>690.71560806781815</v>
      </c>
      <c r="G82" s="4">
        <f>IF(E82&lt;=0,0,E82*Summary!$B$7/Summary!$B$10)</f>
        <v>324.27304424688566</v>
      </c>
      <c r="H82" s="5">
        <f t="shared" si="10"/>
        <v>366.44256382093249</v>
      </c>
      <c r="I82" s="5">
        <f t="shared" si="11"/>
        <v>422245.04367272189</v>
      </c>
    </row>
    <row r="83" spans="1:9" x14ac:dyDescent="0.25">
      <c r="A83">
        <v>79</v>
      </c>
      <c r="B83">
        <f t="shared" si="6"/>
        <v>79</v>
      </c>
      <c r="C83" s="5">
        <f t="shared" si="8"/>
        <v>422245.04367272189</v>
      </c>
      <c r="D83" s="5">
        <f t="shared" si="9"/>
        <v>0</v>
      </c>
      <c r="E83" s="4">
        <f t="shared" si="7"/>
        <v>422245.04367272189</v>
      </c>
      <c r="F83" s="5">
        <f>IF(C83=0,0,IF(I82+G83&lt;=Summary!$D$20,'Loan Sch - Extra pay No Off'!I82+G83,Summary!$D$20))</f>
        <v>690.71560806781815</v>
      </c>
      <c r="G83" s="4">
        <f>IF(E83&lt;=0,0,E83*Summary!$B$7/Summary!$B$10)</f>
        <v>323.99187004887699</v>
      </c>
      <c r="H83" s="5">
        <f t="shared" si="10"/>
        <v>366.72373801894116</v>
      </c>
      <c r="I83" s="5">
        <f t="shared" si="11"/>
        <v>421878.31993470294</v>
      </c>
    </row>
    <row r="84" spans="1:9" x14ac:dyDescent="0.25">
      <c r="A84">
        <v>80</v>
      </c>
      <c r="B84">
        <f t="shared" si="6"/>
        <v>80</v>
      </c>
      <c r="C84" s="5">
        <f t="shared" si="8"/>
        <v>421878.31993470294</v>
      </c>
      <c r="D84" s="5">
        <f t="shared" si="9"/>
        <v>0</v>
      </c>
      <c r="E84" s="4">
        <f t="shared" si="7"/>
        <v>421878.31993470294</v>
      </c>
      <c r="F84" s="5">
        <f>IF(C84=0,0,IF(I83+G84&lt;=Summary!$D$20,'Loan Sch - Extra pay No Off'!I83+G84,Summary!$D$20))</f>
        <v>690.71560806781815</v>
      </c>
      <c r="G84" s="4">
        <f>IF(E84&lt;=0,0,E84*Summary!$B$7/Summary!$B$10)</f>
        <v>323.71048010374318</v>
      </c>
      <c r="H84" s="5">
        <f t="shared" si="10"/>
        <v>367.00512796407497</v>
      </c>
      <c r="I84" s="5">
        <f t="shared" si="11"/>
        <v>421511.31480673887</v>
      </c>
    </row>
    <row r="85" spans="1:9" x14ac:dyDescent="0.25">
      <c r="A85">
        <v>81</v>
      </c>
      <c r="B85">
        <f t="shared" si="6"/>
        <v>81</v>
      </c>
      <c r="C85" s="5">
        <f t="shared" si="8"/>
        <v>421511.31480673887</v>
      </c>
      <c r="D85" s="5">
        <f t="shared" si="9"/>
        <v>0</v>
      </c>
      <c r="E85" s="4">
        <f t="shared" si="7"/>
        <v>421511.31480673887</v>
      </c>
      <c r="F85" s="5">
        <f>IF(C85=0,0,IF(I84+G85&lt;=Summary!$D$20,'Loan Sch - Extra pay No Off'!I84+G85,Summary!$D$20))</f>
        <v>690.71560806781815</v>
      </c>
      <c r="G85" s="4">
        <f>IF(E85&lt;=0,0,E85*Summary!$B$7/Summary!$B$10)</f>
        <v>323.42887424593999</v>
      </c>
      <c r="H85" s="5">
        <f t="shared" si="10"/>
        <v>367.28673382187816</v>
      </c>
      <c r="I85" s="5">
        <f t="shared" si="11"/>
        <v>421144.02807291702</v>
      </c>
    </row>
    <row r="86" spans="1:9" x14ac:dyDescent="0.25">
      <c r="A86">
        <v>82</v>
      </c>
      <c r="B86">
        <f t="shared" si="6"/>
        <v>82</v>
      </c>
      <c r="C86" s="5">
        <f t="shared" si="8"/>
        <v>421144.02807291702</v>
      </c>
      <c r="D86" s="5">
        <f t="shared" si="9"/>
        <v>0</v>
      </c>
      <c r="E86" s="4">
        <f t="shared" si="7"/>
        <v>421144.02807291702</v>
      </c>
      <c r="F86" s="5">
        <f>IF(C86=0,0,IF(I85+G86&lt;=Summary!$D$20,'Loan Sch - Extra pay No Off'!I85+G86,Summary!$D$20))</f>
        <v>690.71560806781815</v>
      </c>
      <c r="G86" s="4">
        <f>IF(E86&lt;=0,0,E86*Summary!$B$7/Summary!$B$10)</f>
        <v>323.14705230979592</v>
      </c>
      <c r="H86" s="5">
        <f t="shared" si="10"/>
        <v>367.56855575802223</v>
      </c>
      <c r="I86" s="5">
        <f t="shared" si="11"/>
        <v>420776.45951715898</v>
      </c>
    </row>
    <row r="87" spans="1:9" x14ac:dyDescent="0.25">
      <c r="A87">
        <v>83</v>
      </c>
      <c r="B87">
        <f t="shared" si="6"/>
        <v>83</v>
      </c>
      <c r="C87" s="5">
        <f t="shared" si="8"/>
        <v>420776.45951715898</v>
      </c>
      <c r="D87" s="5">
        <f t="shared" si="9"/>
        <v>0</v>
      </c>
      <c r="E87" s="4">
        <f t="shared" si="7"/>
        <v>420776.45951715898</v>
      </c>
      <c r="F87" s="5">
        <f>IF(C87=0,0,IF(I86+G87&lt;=Summary!$D$20,'Loan Sch - Extra pay No Off'!I86+G87,Summary!$D$20))</f>
        <v>690.71560806781815</v>
      </c>
      <c r="G87" s="4">
        <f>IF(E87&lt;=0,0,E87*Summary!$B$7/Summary!$B$10)</f>
        <v>322.86501412951236</v>
      </c>
      <c r="H87" s="5">
        <f t="shared" si="10"/>
        <v>367.85059393830579</v>
      </c>
      <c r="I87" s="5">
        <f t="shared" si="11"/>
        <v>420408.60892322066</v>
      </c>
    </row>
    <row r="88" spans="1:9" x14ac:dyDescent="0.25">
      <c r="A88">
        <v>84</v>
      </c>
      <c r="B88">
        <f t="shared" si="6"/>
        <v>84</v>
      </c>
      <c r="C88" s="5">
        <f t="shared" si="8"/>
        <v>420408.60892322066</v>
      </c>
      <c r="D88" s="5">
        <f t="shared" si="9"/>
        <v>0</v>
      </c>
      <c r="E88" s="4">
        <f t="shared" si="7"/>
        <v>420408.60892322066</v>
      </c>
      <c r="F88" s="5">
        <f>IF(C88=0,0,IF(I87+G88&lt;=Summary!$D$20,'Loan Sch - Extra pay No Off'!I87+G88,Summary!$D$20))</f>
        <v>690.71560806781815</v>
      </c>
      <c r="G88" s="4">
        <f>IF(E88&lt;=0,0,E88*Summary!$B$7/Summary!$B$10)</f>
        <v>322.58275953916353</v>
      </c>
      <c r="H88" s="5">
        <f t="shared" si="10"/>
        <v>368.13284852865462</v>
      </c>
      <c r="I88" s="5">
        <f t="shared" si="11"/>
        <v>420040.47607469198</v>
      </c>
    </row>
    <row r="89" spans="1:9" x14ac:dyDescent="0.25">
      <c r="A89">
        <v>85</v>
      </c>
      <c r="B89">
        <f t="shared" si="6"/>
        <v>85</v>
      </c>
      <c r="C89" s="5">
        <f t="shared" si="8"/>
        <v>420040.47607469198</v>
      </c>
      <c r="D89" s="5">
        <f t="shared" si="9"/>
        <v>0</v>
      </c>
      <c r="E89" s="4">
        <f t="shared" si="7"/>
        <v>420040.47607469198</v>
      </c>
      <c r="F89" s="5">
        <f>IF(C89=0,0,IF(I88+G89&lt;=Summary!$D$20,'Loan Sch - Extra pay No Off'!I88+G89,Summary!$D$20))</f>
        <v>690.71560806781815</v>
      </c>
      <c r="G89" s="4">
        <f>IF(E89&lt;=0,0,E89*Summary!$B$7/Summary!$B$10)</f>
        <v>322.30028837269634</v>
      </c>
      <c r="H89" s="5">
        <f t="shared" si="10"/>
        <v>368.41531969512181</v>
      </c>
      <c r="I89" s="5">
        <f t="shared" si="11"/>
        <v>419672.06075499684</v>
      </c>
    </row>
    <row r="90" spans="1:9" x14ac:dyDescent="0.25">
      <c r="A90">
        <v>86</v>
      </c>
      <c r="B90">
        <f t="shared" si="6"/>
        <v>86</v>
      </c>
      <c r="C90" s="5">
        <f t="shared" si="8"/>
        <v>419672.06075499684</v>
      </c>
      <c r="D90" s="5">
        <f t="shared" si="9"/>
        <v>0</v>
      </c>
      <c r="E90" s="4">
        <f t="shared" si="7"/>
        <v>419672.06075499684</v>
      </c>
      <c r="F90" s="5">
        <f>IF(C90=0,0,IF(I89+G90&lt;=Summary!$D$20,'Loan Sch - Extra pay No Off'!I89+G90,Summary!$D$20))</f>
        <v>690.71560806781815</v>
      </c>
      <c r="G90" s="4">
        <f>IF(E90&lt;=0,0,E90*Summary!$B$7/Summary!$B$10)</f>
        <v>322.01760046393025</v>
      </c>
      <c r="H90" s="5">
        <f t="shared" si="10"/>
        <v>368.6980076038879</v>
      </c>
      <c r="I90" s="5">
        <f t="shared" si="11"/>
        <v>419303.36274739297</v>
      </c>
    </row>
    <row r="91" spans="1:9" x14ac:dyDescent="0.25">
      <c r="A91">
        <v>87</v>
      </c>
      <c r="B91">
        <f t="shared" si="6"/>
        <v>87</v>
      </c>
      <c r="C91" s="5">
        <f t="shared" si="8"/>
        <v>419303.36274739297</v>
      </c>
      <c r="D91" s="5">
        <f t="shared" si="9"/>
        <v>0</v>
      </c>
      <c r="E91" s="4">
        <f t="shared" si="7"/>
        <v>419303.36274739297</v>
      </c>
      <c r="F91" s="5">
        <f>IF(C91=0,0,IF(I90+G91&lt;=Summary!$D$20,'Loan Sch - Extra pay No Off'!I90+G91,Summary!$D$20))</f>
        <v>690.71560806781815</v>
      </c>
      <c r="G91" s="4">
        <f>IF(E91&lt;=0,0,E91*Summary!$B$7/Summary!$B$10)</f>
        <v>321.73469564655727</v>
      </c>
      <c r="H91" s="5">
        <f t="shared" si="10"/>
        <v>368.98091242126088</v>
      </c>
      <c r="I91" s="5">
        <f t="shared" si="11"/>
        <v>418934.38183497172</v>
      </c>
    </row>
    <row r="92" spans="1:9" x14ac:dyDescent="0.25">
      <c r="A92">
        <v>88</v>
      </c>
      <c r="B92">
        <f t="shared" si="6"/>
        <v>88</v>
      </c>
      <c r="C92" s="5">
        <f t="shared" si="8"/>
        <v>418934.38183497172</v>
      </c>
      <c r="D92" s="5">
        <f t="shared" si="9"/>
        <v>0</v>
      </c>
      <c r="E92" s="4">
        <f t="shared" si="7"/>
        <v>418934.38183497172</v>
      </c>
      <c r="F92" s="5">
        <f>IF(C92=0,0,IF(I91+G92&lt;=Summary!$D$20,'Loan Sch - Extra pay No Off'!I91+G92,Summary!$D$20))</f>
        <v>690.71560806781815</v>
      </c>
      <c r="G92" s="4">
        <f>IF(E92&lt;=0,0,E92*Summary!$B$7/Summary!$B$10)</f>
        <v>321.45157375414175</v>
      </c>
      <c r="H92" s="5">
        <f t="shared" si="10"/>
        <v>369.2640343136764</v>
      </c>
      <c r="I92" s="5">
        <f t="shared" si="11"/>
        <v>418565.11780065804</v>
      </c>
    </row>
    <row r="93" spans="1:9" x14ac:dyDescent="0.25">
      <c r="A93">
        <v>89</v>
      </c>
      <c r="B93">
        <f t="shared" si="6"/>
        <v>89</v>
      </c>
      <c r="C93" s="5">
        <f t="shared" si="8"/>
        <v>418565.11780065804</v>
      </c>
      <c r="D93" s="5">
        <f t="shared" si="9"/>
        <v>0</v>
      </c>
      <c r="E93" s="4">
        <f t="shared" si="7"/>
        <v>418565.11780065804</v>
      </c>
      <c r="F93" s="5">
        <f>IF(C93=0,0,IF(I92+G93&lt;=Summary!$D$20,'Loan Sch - Extra pay No Off'!I92+G93,Summary!$D$20))</f>
        <v>690.71560806781815</v>
      </c>
      <c r="G93" s="4">
        <f>IF(E93&lt;=0,0,E93*Summary!$B$7/Summary!$B$10)</f>
        <v>321.1682346201203</v>
      </c>
      <c r="H93" s="5">
        <f t="shared" si="10"/>
        <v>369.54737344769785</v>
      </c>
      <c r="I93" s="5">
        <f t="shared" si="11"/>
        <v>418195.57042721036</v>
      </c>
    </row>
    <row r="94" spans="1:9" x14ac:dyDescent="0.25">
      <c r="A94">
        <v>90</v>
      </c>
      <c r="B94">
        <f t="shared" si="6"/>
        <v>90</v>
      </c>
      <c r="C94" s="5">
        <f t="shared" si="8"/>
        <v>418195.57042721036</v>
      </c>
      <c r="D94" s="5">
        <f t="shared" si="9"/>
        <v>0</v>
      </c>
      <c r="E94" s="4">
        <f t="shared" si="7"/>
        <v>418195.57042721036</v>
      </c>
      <c r="F94" s="5">
        <f>IF(C94=0,0,IF(I93+G94&lt;=Summary!$D$20,'Loan Sch - Extra pay No Off'!I93+G94,Summary!$D$20))</f>
        <v>690.71560806781815</v>
      </c>
      <c r="G94" s="4">
        <f>IF(E94&lt;=0,0,E94*Summary!$B$7/Summary!$B$10)</f>
        <v>320.88467807780182</v>
      </c>
      <c r="H94" s="5">
        <f t="shared" si="10"/>
        <v>369.83092999001633</v>
      </c>
      <c r="I94" s="5">
        <f t="shared" si="11"/>
        <v>417825.73949722032</v>
      </c>
    </row>
    <row r="95" spans="1:9" x14ac:dyDescent="0.25">
      <c r="A95">
        <v>91</v>
      </c>
      <c r="B95">
        <f t="shared" si="6"/>
        <v>91</v>
      </c>
      <c r="C95" s="5">
        <f t="shared" si="8"/>
        <v>417825.73949722032</v>
      </c>
      <c r="D95" s="5">
        <f t="shared" si="9"/>
        <v>0</v>
      </c>
      <c r="E95" s="4">
        <f t="shared" si="7"/>
        <v>417825.73949722032</v>
      </c>
      <c r="F95" s="5">
        <f>IF(C95=0,0,IF(I94+G95&lt;=Summary!$D$20,'Loan Sch - Extra pay No Off'!I94+G95,Summary!$D$20))</f>
        <v>690.71560806781815</v>
      </c>
      <c r="G95" s="4">
        <f>IF(E95&lt;=0,0,E95*Summary!$B$7/Summary!$B$10)</f>
        <v>320.60090396036713</v>
      </c>
      <c r="H95" s="5">
        <f t="shared" si="10"/>
        <v>370.11470410745102</v>
      </c>
      <c r="I95" s="5">
        <f t="shared" si="11"/>
        <v>417455.62479311286</v>
      </c>
    </row>
    <row r="96" spans="1:9" x14ac:dyDescent="0.25">
      <c r="A96">
        <v>92</v>
      </c>
      <c r="B96">
        <f t="shared" si="6"/>
        <v>92</v>
      </c>
      <c r="C96" s="5">
        <f t="shared" si="8"/>
        <v>417455.62479311286</v>
      </c>
      <c r="D96" s="5">
        <f t="shared" si="9"/>
        <v>0</v>
      </c>
      <c r="E96" s="4">
        <f t="shared" si="7"/>
        <v>417455.62479311286</v>
      </c>
      <c r="F96" s="5">
        <f>IF(C96=0,0,IF(I95+G96&lt;=Summary!$D$20,'Loan Sch - Extra pay No Off'!I95+G96,Summary!$D$20))</f>
        <v>690.71560806781815</v>
      </c>
      <c r="G96" s="4">
        <f>IF(E96&lt;=0,0,E96*Summary!$B$7/Summary!$B$10)</f>
        <v>320.31691210086927</v>
      </c>
      <c r="H96" s="5">
        <f t="shared" si="10"/>
        <v>370.39869596694888</v>
      </c>
      <c r="I96" s="5">
        <f t="shared" si="11"/>
        <v>417085.22609714593</v>
      </c>
    </row>
    <row r="97" spans="1:9" x14ac:dyDescent="0.25">
      <c r="A97">
        <v>93</v>
      </c>
      <c r="B97">
        <f t="shared" si="6"/>
        <v>93</v>
      </c>
      <c r="C97" s="5">
        <f t="shared" si="8"/>
        <v>417085.22609714593</v>
      </c>
      <c r="D97" s="5">
        <f t="shared" si="9"/>
        <v>0</v>
      </c>
      <c r="E97" s="4">
        <f t="shared" si="7"/>
        <v>417085.22609714593</v>
      </c>
      <c r="F97" s="5">
        <f>IF(C97=0,0,IF(I96+G97&lt;=Summary!$D$20,'Loan Sch - Extra pay No Off'!I96+G97,Summary!$D$20))</f>
        <v>690.71560806781815</v>
      </c>
      <c r="G97" s="4">
        <f>IF(E97&lt;=0,0,E97*Summary!$B$7/Summary!$B$10)</f>
        <v>320.0327023322331</v>
      </c>
      <c r="H97" s="5">
        <f t="shared" si="10"/>
        <v>370.68290573558505</v>
      </c>
      <c r="I97" s="5">
        <f t="shared" si="11"/>
        <v>416714.54319141037</v>
      </c>
    </row>
    <row r="98" spans="1:9" x14ac:dyDescent="0.25">
      <c r="A98">
        <v>94</v>
      </c>
      <c r="B98">
        <f t="shared" si="6"/>
        <v>94</v>
      </c>
      <c r="C98" s="5">
        <f t="shared" si="8"/>
        <v>416714.54319141037</v>
      </c>
      <c r="D98" s="5">
        <f t="shared" si="9"/>
        <v>0</v>
      </c>
      <c r="E98" s="4">
        <f t="shared" si="7"/>
        <v>416714.54319141037</v>
      </c>
      <c r="F98" s="5">
        <f>IF(C98=0,0,IF(I97+G98&lt;=Summary!$D$20,'Loan Sch - Extra pay No Off'!I97+G98,Summary!$D$20))</f>
        <v>690.71560806781815</v>
      </c>
      <c r="G98" s="4">
        <f>IF(E98&lt;=0,0,E98*Summary!$B$7/Summary!$B$10)</f>
        <v>319.74827448725523</v>
      </c>
      <c r="H98" s="5">
        <f t="shared" si="10"/>
        <v>370.96733358056292</v>
      </c>
      <c r="I98" s="5">
        <f t="shared" si="11"/>
        <v>416343.57585782983</v>
      </c>
    </row>
    <row r="99" spans="1:9" x14ac:dyDescent="0.25">
      <c r="A99">
        <v>95</v>
      </c>
      <c r="B99">
        <f t="shared" si="6"/>
        <v>95</v>
      </c>
      <c r="C99" s="5">
        <f t="shared" si="8"/>
        <v>416343.57585782983</v>
      </c>
      <c r="D99" s="5">
        <f t="shared" si="9"/>
        <v>0</v>
      </c>
      <c r="E99" s="4">
        <f t="shared" si="7"/>
        <v>416343.57585782983</v>
      </c>
      <c r="F99" s="5">
        <f>IF(C99=0,0,IF(I98+G99&lt;=Summary!$D$20,'Loan Sch - Extra pay No Off'!I98+G99,Summary!$D$20))</f>
        <v>690.71560806781815</v>
      </c>
      <c r="G99" s="4">
        <f>IF(E99&lt;=0,0,E99*Summary!$B$7/Summary!$B$10)</f>
        <v>319.46362839860404</v>
      </c>
      <c r="H99" s="5">
        <f t="shared" si="10"/>
        <v>371.25197966921411</v>
      </c>
      <c r="I99" s="5">
        <f t="shared" si="11"/>
        <v>415972.32387816062</v>
      </c>
    </row>
    <row r="100" spans="1:9" x14ac:dyDescent="0.25">
      <c r="A100">
        <v>96</v>
      </c>
      <c r="B100">
        <f t="shared" si="6"/>
        <v>96</v>
      </c>
      <c r="C100" s="5">
        <f t="shared" si="8"/>
        <v>415972.32387816062</v>
      </c>
      <c r="D100" s="5">
        <f t="shared" si="9"/>
        <v>0</v>
      </c>
      <c r="E100" s="4">
        <f t="shared" si="7"/>
        <v>415972.32387816062</v>
      </c>
      <c r="F100" s="5">
        <f>IF(C100=0,0,IF(I99+G100&lt;=Summary!$D$20,'Loan Sch - Extra pay No Off'!I99+G100,Summary!$D$20))</f>
        <v>690.71560806781815</v>
      </c>
      <c r="G100" s="4">
        <f>IF(E100&lt;=0,0,E100*Summary!$B$7/Summary!$B$10)</f>
        <v>319.17876389881934</v>
      </c>
      <c r="H100" s="5">
        <f t="shared" si="10"/>
        <v>371.53684416899881</v>
      </c>
      <c r="I100" s="5">
        <f t="shared" si="11"/>
        <v>415600.7870339916</v>
      </c>
    </row>
    <row r="101" spans="1:9" x14ac:dyDescent="0.25">
      <c r="A101">
        <v>97</v>
      </c>
      <c r="B101">
        <f t="shared" si="6"/>
        <v>97</v>
      </c>
      <c r="C101" s="5">
        <f t="shared" si="8"/>
        <v>415600.7870339916</v>
      </c>
      <c r="D101" s="5">
        <f t="shared" si="9"/>
        <v>0</v>
      </c>
      <c r="E101" s="4">
        <f t="shared" si="7"/>
        <v>415600.7870339916</v>
      </c>
      <c r="F101" s="5">
        <f>IF(C101=0,0,IF(I100+G101&lt;=Summary!$D$20,'Loan Sch - Extra pay No Off'!I100+G101,Summary!$D$20))</f>
        <v>690.71560806781815</v>
      </c>
      <c r="G101" s="4">
        <f>IF(E101&lt;=0,0,E101*Summary!$B$7/Summary!$B$10)</f>
        <v>318.8936808203128</v>
      </c>
      <c r="H101" s="5">
        <f t="shared" si="10"/>
        <v>371.82192724750536</v>
      </c>
      <c r="I101" s="5">
        <f t="shared" si="11"/>
        <v>415228.96510674409</v>
      </c>
    </row>
    <row r="102" spans="1:9" x14ac:dyDescent="0.25">
      <c r="A102">
        <v>98</v>
      </c>
      <c r="B102">
        <f t="shared" si="6"/>
        <v>98</v>
      </c>
      <c r="C102" s="5">
        <f t="shared" si="8"/>
        <v>415228.96510674409</v>
      </c>
      <c r="D102" s="5">
        <f t="shared" si="9"/>
        <v>0</v>
      </c>
      <c r="E102" s="4">
        <f t="shared" si="7"/>
        <v>415228.96510674409</v>
      </c>
      <c r="F102" s="5">
        <f>IF(C102=0,0,IF(I101+G102&lt;=Summary!$D$20,'Loan Sch - Extra pay No Off'!I101+G102,Summary!$D$20))</f>
        <v>690.71560806781815</v>
      </c>
      <c r="G102" s="4">
        <f>IF(E102&lt;=0,0,E102*Summary!$B$7/Summary!$B$10)</f>
        <v>318.60837899536705</v>
      </c>
      <c r="H102" s="5">
        <f t="shared" si="10"/>
        <v>372.1072290724511</v>
      </c>
      <c r="I102" s="5">
        <f t="shared" si="11"/>
        <v>414856.85787767166</v>
      </c>
    </row>
    <row r="103" spans="1:9" x14ac:dyDescent="0.25">
      <c r="A103">
        <v>99</v>
      </c>
      <c r="B103">
        <f t="shared" si="6"/>
        <v>99</v>
      </c>
      <c r="C103" s="5">
        <f t="shared" si="8"/>
        <v>414856.85787767166</v>
      </c>
      <c r="D103" s="5">
        <f t="shared" si="9"/>
        <v>0</v>
      </c>
      <c r="E103" s="4">
        <f t="shared" si="7"/>
        <v>414856.85787767166</v>
      </c>
      <c r="F103" s="5">
        <f>IF(C103=0,0,IF(I102+G103&lt;=Summary!$D$20,'Loan Sch - Extra pay No Off'!I102+G103,Summary!$D$20))</f>
        <v>690.71560806781815</v>
      </c>
      <c r="G103" s="4">
        <f>IF(E103&lt;=0,0,E103*Summary!$B$7/Summary!$B$10)</f>
        <v>318.3228582561365</v>
      </c>
      <c r="H103" s="5">
        <f t="shared" si="10"/>
        <v>372.39274981168165</v>
      </c>
      <c r="I103" s="5">
        <f t="shared" si="11"/>
        <v>414484.46512785996</v>
      </c>
    </row>
    <row r="104" spans="1:9" x14ac:dyDescent="0.25">
      <c r="A104">
        <v>100</v>
      </c>
      <c r="B104">
        <f t="shared" si="6"/>
        <v>100</v>
      </c>
      <c r="C104" s="5">
        <f t="shared" si="8"/>
        <v>414484.46512785996</v>
      </c>
      <c r="D104" s="5">
        <f t="shared" si="9"/>
        <v>0</v>
      </c>
      <c r="E104" s="4">
        <f t="shared" si="7"/>
        <v>414484.46512785996</v>
      </c>
      <c r="F104" s="5">
        <f>IF(C104=0,0,IF(I103+G104&lt;=Summary!$D$20,'Loan Sch - Extra pay No Off'!I103+G104,Summary!$D$20))</f>
        <v>690.71560806781815</v>
      </c>
      <c r="G104" s="4">
        <f>IF(E104&lt;=0,0,E104*Summary!$B$7/Summary!$B$10)</f>
        <v>318.0371184346464</v>
      </c>
      <c r="H104" s="5">
        <f t="shared" si="10"/>
        <v>372.67848963317175</v>
      </c>
      <c r="I104" s="5">
        <f t="shared" si="11"/>
        <v>414111.78663822677</v>
      </c>
    </row>
    <row r="105" spans="1:9" x14ac:dyDescent="0.25">
      <c r="A105">
        <v>101</v>
      </c>
      <c r="B105">
        <f t="shared" si="6"/>
        <v>101</v>
      </c>
      <c r="C105" s="5">
        <f t="shared" si="8"/>
        <v>414111.78663822677</v>
      </c>
      <c r="D105" s="5">
        <f t="shared" si="9"/>
        <v>0</v>
      </c>
      <c r="E105" s="4">
        <f t="shared" si="7"/>
        <v>414111.78663822677</v>
      </c>
      <c r="F105" s="5">
        <f>IF(C105=0,0,IF(I104+G105&lt;=Summary!$D$20,'Loan Sch - Extra pay No Off'!I104+G105,Summary!$D$20))</f>
        <v>690.71560806781815</v>
      </c>
      <c r="G105" s="4">
        <f>IF(E105&lt;=0,0,E105*Summary!$B$7/Summary!$B$10)</f>
        <v>317.7511593627932</v>
      </c>
      <c r="H105" s="5">
        <f t="shared" si="10"/>
        <v>372.96444870502495</v>
      </c>
      <c r="I105" s="5">
        <f t="shared" si="11"/>
        <v>413738.82218952174</v>
      </c>
    </row>
    <row r="106" spans="1:9" x14ac:dyDescent="0.25">
      <c r="A106">
        <v>102</v>
      </c>
      <c r="B106">
        <f t="shared" si="6"/>
        <v>102</v>
      </c>
      <c r="C106" s="5">
        <f t="shared" si="8"/>
        <v>413738.82218952174</v>
      </c>
      <c r="D106" s="5">
        <f t="shared" si="9"/>
        <v>0</v>
      </c>
      <c r="E106" s="4">
        <f t="shared" si="7"/>
        <v>413738.82218952174</v>
      </c>
      <c r="F106" s="5">
        <f>IF(C106=0,0,IF(I105+G106&lt;=Summary!$D$20,'Loan Sch - Extra pay No Off'!I105+G106,Summary!$D$20))</f>
        <v>690.71560806781815</v>
      </c>
      <c r="G106" s="4">
        <f>IF(E106&lt;=0,0,E106*Summary!$B$7/Summary!$B$10)</f>
        <v>317.46498087234454</v>
      </c>
      <c r="H106" s="5">
        <f t="shared" si="10"/>
        <v>373.25062719547361</v>
      </c>
      <c r="I106" s="5">
        <f t="shared" si="11"/>
        <v>413365.57156232628</v>
      </c>
    </row>
    <row r="107" spans="1:9" x14ac:dyDescent="0.25">
      <c r="A107">
        <v>103</v>
      </c>
      <c r="B107">
        <f t="shared" si="6"/>
        <v>103</v>
      </c>
      <c r="C107" s="5">
        <f t="shared" si="8"/>
        <v>413365.57156232628</v>
      </c>
      <c r="D107" s="5">
        <f t="shared" si="9"/>
        <v>0</v>
      </c>
      <c r="E107" s="4">
        <f t="shared" si="7"/>
        <v>413365.57156232628</v>
      </c>
      <c r="F107" s="5">
        <f>IF(C107=0,0,IF(I106+G107&lt;=Summary!$D$20,'Loan Sch - Extra pay No Off'!I106+G107,Summary!$D$20))</f>
        <v>690.71560806781815</v>
      </c>
      <c r="G107" s="4">
        <f>IF(E107&lt;=0,0,E107*Summary!$B$7/Summary!$B$10)</f>
        <v>317.17858279493879</v>
      </c>
      <c r="H107" s="5">
        <f t="shared" si="10"/>
        <v>373.53702527287936</v>
      </c>
      <c r="I107" s="5">
        <f t="shared" si="11"/>
        <v>412992.03453705338</v>
      </c>
    </row>
    <row r="108" spans="1:9" x14ac:dyDescent="0.25">
      <c r="A108">
        <v>104</v>
      </c>
      <c r="B108">
        <f t="shared" si="6"/>
        <v>104</v>
      </c>
      <c r="C108" s="5">
        <f t="shared" si="8"/>
        <v>412992.03453705338</v>
      </c>
      <c r="D108" s="5">
        <f t="shared" si="9"/>
        <v>0</v>
      </c>
      <c r="E108" s="4">
        <f t="shared" si="7"/>
        <v>412992.03453705338</v>
      </c>
      <c r="F108" s="5">
        <f>IF(C108=0,0,IF(I107+G108&lt;=Summary!$D$20,'Loan Sch - Extra pay No Off'!I107+G108,Summary!$D$20))</f>
        <v>690.71560806781815</v>
      </c>
      <c r="G108" s="4">
        <f>IF(E108&lt;=0,0,E108*Summary!$B$7/Summary!$B$10)</f>
        <v>316.89196496208518</v>
      </c>
      <c r="H108" s="5">
        <f t="shared" si="10"/>
        <v>373.82364310573297</v>
      </c>
      <c r="I108" s="5">
        <f t="shared" si="11"/>
        <v>412618.21089394763</v>
      </c>
    </row>
    <row r="109" spans="1:9" x14ac:dyDescent="0.25">
      <c r="A109">
        <v>105</v>
      </c>
      <c r="B109">
        <f t="shared" si="6"/>
        <v>105</v>
      </c>
      <c r="C109" s="5">
        <f t="shared" si="8"/>
        <v>412618.21089394763</v>
      </c>
      <c r="D109" s="5">
        <f t="shared" si="9"/>
        <v>0</v>
      </c>
      <c r="E109" s="4">
        <f t="shared" si="7"/>
        <v>412618.21089394763</v>
      </c>
      <c r="F109" s="5">
        <f>IF(C109=0,0,IF(I108+G109&lt;=Summary!$D$20,'Loan Sch - Extra pay No Off'!I108+G109,Summary!$D$20))</f>
        <v>690.71560806781815</v>
      </c>
      <c r="G109" s="4">
        <f>IF(E109&lt;=0,0,E109*Summary!$B$7/Summary!$B$10)</f>
        <v>316.60512720516363</v>
      </c>
      <c r="H109" s="5">
        <f t="shared" si="10"/>
        <v>374.11048086265453</v>
      </c>
      <c r="I109" s="5">
        <f t="shared" si="11"/>
        <v>412244.10041308496</v>
      </c>
    </row>
    <row r="110" spans="1:9" x14ac:dyDescent="0.25">
      <c r="A110">
        <v>106</v>
      </c>
      <c r="B110">
        <f t="shared" si="6"/>
        <v>106</v>
      </c>
      <c r="C110" s="5">
        <f t="shared" si="8"/>
        <v>412244.10041308496</v>
      </c>
      <c r="D110" s="5">
        <f t="shared" si="9"/>
        <v>0</v>
      </c>
      <c r="E110" s="4">
        <f t="shared" si="7"/>
        <v>412244.10041308496</v>
      </c>
      <c r="F110" s="5">
        <f>IF(C110=0,0,IF(I109+G110&lt;=Summary!$D$20,'Loan Sch - Extra pay No Off'!I109+G110,Summary!$D$20))</f>
        <v>690.71560806781815</v>
      </c>
      <c r="G110" s="4">
        <f>IF(E110&lt;=0,0,E110*Summary!$B$7/Summary!$B$10)</f>
        <v>316.31806935542477</v>
      </c>
      <c r="H110" s="5">
        <f t="shared" si="10"/>
        <v>374.39753871239338</v>
      </c>
      <c r="I110" s="5">
        <f t="shared" si="11"/>
        <v>411869.7028743726</v>
      </c>
    </row>
    <row r="111" spans="1:9" x14ac:dyDescent="0.25">
      <c r="A111">
        <v>107</v>
      </c>
      <c r="B111">
        <f t="shared" si="6"/>
        <v>107</v>
      </c>
      <c r="C111" s="5">
        <f t="shared" si="8"/>
        <v>411869.7028743726</v>
      </c>
      <c r="D111" s="5">
        <f t="shared" si="9"/>
        <v>0</v>
      </c>
      <c r="E111" s="4">
        <f t="shared" si="7"/>
        <v>411869.7028743726</v>
      </c>
      <c r="F111" s="5">
        <f>IF(C111=0,0,IF(I110+G111&lt;=Summary!$D$20,'Loan Sch - Extra pay No Off'!I110+G111,Summary!$D$20))</f>
        <v>690.71560806781815</v>
      </c>
      <c r="G111" s="4">
        <f>IF(E111&lt;=0,0,E111*Summary!$B$7/Summary!$B$10)</f>
        <v>316.03079124398971</v>
      </c>
      <c r="H111" s="5">
        <f t="shared" si="10"/>
        <v>374.68481682382844</v>
      </c>
      <c r="I111" s="5">
        <f t="shared" si="11"/>
        <v>411495.01805754879</v>
      </c>
    </row>
    <row r="112" spans="1:9" x14ac:dyDescent="0.25">
      <c r="A112">
        <v>108</v>
      </c>
      <c r="B112">
        <f t="shared" si="6"/>
        <v>108</v>
      </c>
      <c r="C112" s="5">
        <f t="shared" si="8"/>
        <v>411495.01805754879</v>
      </c>
      <c r="D112" s="5">
        <f t="shared" si="9"/>
        <v>0</v>
      </c>
      <c r="E112" s="4">
        <f t="shared" si="7"/>
        <v>411495.01805754879</v>
      </c>
      <c r="F112" s="5">
        <f>IF(C112=0,0,IF(I111+G112&lt;=Summary!$D$20,'Loan Sch - Extra pay No Off'!I111+G112,Summary!$D$20))</f>
        <v>690.71560806781815</v>
      </c>
      <c r="G112" s="4">
        <f>IF(E112&lt;=0,0,E112*Summary!$B$7/Summary!$B$10)</f>
        <v>315.7432927018499</v>
      </c>
      <c r="H112" s="5">
        <f t="shared" si="10"/>
        <v>374.97231536596826</v>
      </c>
      <c r="I112" s="5">
        <f t="shared" si="11"/>
        <v>411120.04574218282</v>
      </c>
    </row>
    <row r="113" spans="1:9" x14ac:dyDescent="0.25">
      <c r="A113">
        <v>109</v>
      </c>
      <c r="B113">
        <f t="shared" si="6"/>
        <v>109</v>
      </c>
      <c r="C113" s="5">
        <f t="shared" si="8"/>
        <v>411120.04574218282</v>
      </c>
      <c r="D113" s="5">
        <f t="shared" si="9"/>
        <v>0</v>
      </c>
      <c r="E113" s="4">
        <f t="shared" si="7"/>
        <v>411120.04574218282</v>
      </c>
      <c r="F113" s="5">
        <f>IF(C113=0,0,IF(I112+G113&lt;=Summary!$D$20,'Loan Sch - Extra pay No Off'!I112+G113,Summary!$D$20))</f>
        <v>690.71560806781815</v>
      </c>
      <c r="G113" s="4">
        <f>IF(E113&lt;=0,0,E113*Summary!$B$7/Summary!$B$10)</f>
        <v>315.45557355986722</v>
      </c>
      <c r="H113" s="5">
        <f t="shared" si="10"/>
        <v>375.26003450795093</v>
      </c>
      <c r="I113" s="5">
        <f t="shared" si="11"/>
        <v>410744.78570767486</v>
      </c>
    </row>
    <row r="114" spans="1:9" x14ac:dyDescent="0.25">
      <c r="A114">
        <v>110</v>
      </c>
      <c r="B114">
        <f t="shared" si="6"/>
        <v>110</v>
      </c>
      <c r="C114" s="5">
        <f t="shared" si="8"/>
        <v>410744.78570767486</v>
      </c>
      <c r="D114" s="5">
        <f t="shared" si="9"/>
        <v>0</v>
      </c>
      <c r="E114" s="4">
        <f t="shared" si="7"/>
        <v>410744.78570767486</v>
      </c>
      <c r="F114" s="5">
        <f>IF(C114=0,0,IF(I113+G114&lt;=Summary!$D$20,'Loan Sch - Extra pay No Off'!I113+G114,Summary!$D$20))</f>
        <v>690.71560806781815</v>
      </c>
      <c r="G114" s="4">
        <f>IF(E114&lt;=0,0,E114*Summary!$B$7/Summary!$B$10)</f>
        <v>315.16763364877357</v>
      </c>
      <c r="H114" s="5">
        <f t="shared" si="10"/>
        <v>375.54797441904458</v>
      </c>
      <c r="I114" s="5">
        <f t="shared" si="11"/>
        <v>410369.23773325584</v>
      </c>
    </row>
    <row r="115" spans="1:9" x14ac:dyDescent="0.25">
      <c r="A115">
        <v>111</v>
      </c>
      <c r="B115">
        <f t="shared" si="6"/>
        <v>111</v>
      </c>
      <c r="C115" s="5">
        <f t="shared" si="8"/>
        <v>410369.23773325584</v>
      </c>
      <c r="D115" s="5">
        <f t="shared" si="9"/>
        <v>0</v>
      </c>
      <c r="E115" s="4">
        <f t="shared" si="7"/>
        <v>410369.23773325584</v>
      </c>
      <c r="F115" s="5">
        <f>IF(C115=0,0,IF(I114+G115&lt;=Summary!$D$20,'Loan Sch - Extra pay No Off'!I114+G115,Summary!$D$20))</f>
        <v>690.71560806781815</v>
      </c>
      <c r="G115" s="4">
        <f>IF(E115&lt;=0,0,E115*Summary!$B$7/Summary!$B$10)</f>
        <v>314.87947279917131</v>
      </c>
      <c r="H115" s="5">
        <f t="shared" si="10"/>
        <v>375.83613526864684</v>
      </c>
      <c r="I115" s="5">
        <f t="shared" si="11"/>
        <v>409993.40159798722</v>
      </c>
    </row>
    <row r="116" spans="1:9" x14ac:dyDescent="0.25">
      <c r="A116">
        <v>112</v>
      </c>
      <c r="B116">
        <f t="shared" si="6"/>
        <v>112</v>
      </c>
      <c r="C116" s="5">
        <f t="shared" si="8"/>
        <v>409993.40159798722</v>
      </c>
      <c r="D116" s="5">
        <f t="shared" si="9"/>
        <v>0</v>
      </c>
      <c r="E116" s="4">
        <f t="shared" si="7"/>
        <v>409993.40159798722</v>
      </c>
      <c r="F116" s="5">
        <f>IF(C116=0,0,IF(I115+G116&lt;=Summary!$D$20,'Loan Sch - Extra pay No Off'!I115+G116,Summary!$D$20))</f>
        <v>690.71560806781815</v>
      </c>
      <c r="G116" s="4">
        <f>IF(E116&lt;=0,0,E116*Summary!$B$7/Summary!$B$10)</f>
        <v>314.59109084153249</v>
      </c>
      <c r="H116" s="5">
        <f t="shared" si="10"/>
        <v>376.12451722628566</v>
      </c>
      <c r="I116" s="5">
        <f t="shared" si="11"/>
        <v>409617.27708076092</v>
      </c>
    </row>
    <row r="117" spans="1:9" x14ac:dyDescent="0.25">
      <c r="A117">
        <v>113</v>
      </c>
      <c r="B117">
        <f t="shared" si="6"/>
        <v>113</v>
      </c>
      <c r="C117" s="5">
        <f t="shared" si="8"/>
        <v>409617.27708076092</v>
      </c>
      <c r="D117" s="5">
        <f t="shared" si="9"/>
        <v>0</v>
      </c>
      <c r="E117" s="4">
        <f t="shared" si="7"/>
        <v>409617.27708076092</v>
      </c>
      <c r="F117" s="5">
        <f>IF(C117=0,0,IF(I116+G117&lt;=Summary!$D$20,'Loan Sch - Extra pay No Off'!I116+G117,Summary!$D$20))</f>
        <v>690.71560806781815</v>
      </c>
      <c r="G117" s="4">
        <f>IF(E117&lt;=0,0,E117*Summary!$B$7/Summary!$B$10)</f>
        <v>314.30248760619924</v>
      </c>
      <c r="H117" s="5">
        <f t="shared" si="10"/>
        <v>376.41312046161892</v>
      </c>
      <c r="I117" s="5">
        <f t="shared" si="11"/>
        <v>409240.86396029929</v>
      </c>
    </row>
    <row r="118" spans="1:9" x14ac:dyDescent="0.25">
      <c r="A118">
        <v>114</v>
      </c>
      <c r="B118">
        <f t="shared" si="6"/>
        <v>114</v>
      </c>
      <c r="C118" s="5">
        <f t="shared" si="8"/>
        <v>409240.86396029929</v>
      </c>
      <c r="D118" s="5">
        <f t="shared" si="9"/>
        <v>0</v>
      </c>
      <c r="E118" s="4">
        <f t="shared" si="7"/>
        <v>409240.86396029929</v>
      </c>
      <c r="F118" s="5">
        <f>IF(C118=0,0,IF(I117+G118&lt;=Summary!$D$20,'Loan Sch - Extra pay No Off'!I117+G118,Summary!$D$20))</f>
        <v>690.71560806781815</v>
      </c>
      <c r="G118" s="4">
        <f>IF(E118&lt;=0,0,E118*Summary!$B$7/Summary!$B$10)</f>
        <v>314.01366292338349</v>
      </c>
      <c r="H118" s="5">
        <f t="shared" si="10"/>
        <v>376.70194514443466</v>
      </c>
      <c r="I118" s="5">
        <f t="shared" si="11"/>
        <v>408864.16201515484</v>
      </c>
    </row>
    <row r="119" spans="1:9" x14ac:dyDescent="0.25">
      <c r="A119">
        <v>115</v>
      </c>
      <c r="B119">
        <f t="shared" si="6"/>
        <v>115</v>
      </c>
      <c r="C119" s="5">
        <f t="shared" si="8"/>
        <v>408864.16201515484</v>
      </c>
      <c r="D119" s="5">
        <f t="shared" si="9"/>
        <v>0</v>
      </c>
      <c r="E119" s="4">
        <f t="shared" si="7"/>
        <v>408864.16201515484</v>
      </c>
      <c r="F119" s="5">
        <f>IF(C119=0,0,IF(I118+G119&lt;=Summary!$D$20,'Loan Sch - Extra pay No Off'!I118+G119,Summary!$D$20))</f>
        <v>690.71560806781815</v>
      </c>
      <c r="G119" s="4">
        <f>IF(E119&lt;=0,0,E119*Summary!$B$7/Summary!$B$10)</f>
        <v>313.72461662316687</v>
      </c>
      <c r="H119" s="5">
        <f t="shared" si="10"/>
        <v>376.99099144465129</v>
      </c>
      <c r="I119" s="5">
        <f t="shared" si="11"/>
        <v>408487.17102371017</v>
      </c>
    </row>
    <row r="120" spans="1:9" x14ac:dyDescent="0.25">
      <c r="A120">
        <v>116</v>
      </c>
      <c r="B120">
        <f t="shared" si="6"/>
        <v>116</v>
      </c>
      <c r="C120" s="5">
        <f t="shared" si="8"/>
        <v>408487.17102371017</v>
      </c>
      <c r="D120" s="5">
        <f t="shared" si="9"/>
        <v>0</v>
      </c>
      <c r="E120" s="4">
        <f t="shared" si="7"/>
        <v>408487.17102371017</v>
      </c>
      <c r="F120" s="5">
        <f>IF(C120=0,0,IF(I119+G120&lt;=Summary!$D$20,'Loan Sch - Extra pay No Off'!I119+G120,Summary!$D$20))</f>
        <v>690.71560806781815</v>
      </c>
      <c r="G120" s="4">
        <f>IF(E120&lt;=0,0,E120*Summary!$B$7/Summary!$B$10)</f>
        <v>313.43534853550068</v>
      </c>
      <c r="H120" s="5">
        <f t="shared" si="10"/>
        <v>377.28025953231747</v>
      </c>
      <c r="I120" s="5">
        <f t="shared" si="11"/>
        <v>408109.89076417784</v>
      </c>
    </row>
    <row r="121" spans="1:9" x14ac:dyDescent="0.25">
      <c r="A121">
        <v>117</v>
      </c>
      <c r="B121">
        <f t="shared" si="6"/>
        <v>117</v>
      </c>
      <c r="C121" s="5">
        <f t="shared" si="8"/>
        <v>408109.89076417784</v>
      </c>
      <c r="D121" s="5">
        <f t="shared" si="9"/>
        <v>0</v>
      </c>
      <c r="E121" s="4">
        <f t="shared" si="7"/>
        <v>408109.89076417784</v>
      </c>
      <c r="F121" s="5">
        <f>IF(C121=0,0,IF(I120+G121&lt;=Summary!$D$20,'Loan Sch - Extra pay No Off'!I120+G121,Summary!$D$20))</f>
        <v>690.71560806781815</v>
      </c>
      <c r="G121" s="4">
        <f>IF(E121&lt;=0,0,E121*Summary!$B$7/Summary!$B$10)</f>
        <v>313.14585849020568</v>
      </c>
      <c r="H121" s="5">
        <f t="shared" si="10"/>
        <v>377.56974957761247</v>
      </c>
      <c r="I121" s="5">
        <f t="shared" si="11"/>
        <v>407732.32101460022</v>
      </c>
    </row>
    <row r="122" spans="1:9" x14ac:dyDescent="0.25">
      <c r="A122">
        <v>118</v>
      </c>
      <c r="B122">
        <f t="shared" si="6"/>
        <v>118</v>
      </c>
      <c r="C122" s="5">
        <f t="shared" si="8"/>
        <v>407732.32101460022</v>
      </c>
      <c r="D122" s="5">
        <f t="shared" si="9"/>
        <v>0</v>
      </c>
      <c r="E122" s="4">
        <f t="shared" si="7"/>
        <v>407732.32101460022</v>
      </c>
      <c r="F122" s="5">
        <f>IF(C122=0,0,IF(I121+G122&lt;=Summary!$D$20,'Loan Sch - Extra pay No Off'!I121+G122,Summary!$D$20))</f>
        <v>690.71560806781815</v>
      </c>
      <c r="G122" s="4">
        <f>IF(E122&lt;=0,0,E122*Summary!$B$7/Summary!$B$10)</f>
        <v>312.85614631697206</v>
      </c>
      <c r="H122" s="5">
        <f t="shared" si="10"/>
        <v>377.85946175084609</v>
      </c>
      <c r="I122" s="5">
        <f t="shared" si="11"/>
        <v>407354.46155284939</v>
      </c>
    </row>
    <row r="123" spans="1:9" x14ac:dyDescent="0.25">
      <c r="A123">
        <v>119</v>
      </c>
      <c r="B123">
        <f t="shared" si="6"/>
        <v>119</v>
      </c>
      <c r="C123" s="5">
        <f t="shared" si="8"/>
        <v>407354.46155284939</v>
      </c>
      <c r="D123" s="5">
        <f t="shared" si="9"/>
        <v>0</v>
      </c>
      <c r="E123" s="4">
        <f t="shared" si="7"/>
        <v>407354.46155284939</v>
      </c>
      <c r="F123" s="5">
        <f>IF(C123=0,0,IF(I122+G123&lt;=Summary!$D$20,'Loan Sch - Extra pay No Off'!I122+G123,Summary!$D$20))</f>
        <v>690.71560806781815</v>
      </c>
      <c r="G123" s="4">
        <f>IF(E123&lt;=0,0,E123*Summary!$B$7/Summary!$B$10)</f>
        <v>312.56621184535942</v>
      </c>
      <c r="H123" s="5">
        <f t="shared" si="10"/>
        <v>378.14939622245873</v>
      </c>
      <c r="I123" s="5">
        <f t="shared" si="11"/>
        <v>406976.31215662695</v>
      </c>
    </row>
    <row r="124" spans="1:9" x14ac:dyDescent="0.25">
      <c r="A124">
        <v>120</v>
      </c>
      <c r="B124">
        <f t="shared" si="6"/>
        <v>120</v>
      </c>
      <c r="C124" s="5">
        <f t="shared" si="8"/>
        <v>406976.31215662695</v>
      </c>
      <c r="D124" s="5">
        <f t="shared" si="9"/>
        <v>0</v>
      </c>
      <c r="E124" s="4">
        <f t="shared" si="7"/>
        <v>406976.31215662695</v>
      </c>
      <c r="F124" s="5">
        <f>IF(C124=0,0,IF(I123+G124&lt;=Summary!$D$20,'Loan Sch - Extra pay No Off'!I123+G124,Summary!$D$20))</f>
        <v>690.71560806781815</v>
      </c>
      <c r="G124" s="4">
        <f>IF(E124&lt;=0,0,E124*Summary!$B$7/Summary!$B$10)</f>
        <v>312.27605490479641</v>
      </c>
      <c r="H124" s="5">
        <f t="shared" si="10"/>
        <v>378.43955316302174</v>
      </c>
      <c r="I124" s="5">
        <f t="shared" si="11"/>
        <v>406597.87260346394</v>
      </c>
    </row>
    <row r="125" spans="1:9" x14ac:dyDescent="0.25">
      <c r="A125">
        <v>121</v>
      </c>
      <c r="B125">
        <f t="shared" si="6"/>
        <v>121</v>
      </c>
      <c r="C125" s="5">
        <f t="shared" si="8"/>
        <v>406597.87260346394</v>
      </c>
      <c r="D125" s="5">
        <f t="shared" si="9"/>
        <v>0</v>
      </c>
      <c r="E125" s="4">
        <f t="shared" si="7"/>
        <v>406597.87260346394</v>
      </c>
      <c r="F125" s="5">
        <f>IF(C125=0,0,IF(I124+G125&lt;=Summary!$D$20,'Loan Sch - Extra pay No Off'!I124+G125,Summary!$D$20))</f>
        <v>690.71560806781815</v>
      </c>
      <c r="G125" s="4">
        <f>IF(E125&lt;=0,0,E125*Summary!$B$7/Summary!$B$10)</f>
        <v>311.98567532458094</v>
      </c>
      <c r="H125" s="5">
        <f t="shared" si="10"/>
        <v>378.72993274323721</v>
      </c>
      <c r="I125" s="5">
        <f t="shared" si="11"/>
        <v>406219.1426707207</v>
      </c>
    </row>
    <row r="126" spans="1:9" x14ac:dyDescent="0.25">
      <c r="A126">
        <v>122</v>
      </c>
      <c r="B126">
        <f t="shared" si="6"/>
        <v>122</v>
      </c>
      <c r="C126" s="5">
        <f t="shared" si="8"/>
        <v>406219.1426707207</v>
      </c>
      <c r="D126" s="5">
        <f t="shared" si="9"/>
        <v>0</v>
      </c>
      <c r="E126" s="4">
        <f t="shared" si="7"/>
        <v>406219.1426707207</v>
      </c>
      <c r="F126" s="5">
        <f>IF(C126=0,0,IF(I125+G126&lt;=Summary!$D$20,'Loan Sch - Extra pay No Off'!I125+G126,Summary!$D$20))</f>
        <v>690.71560806781815</v>
      </c>
      <c r="G126" s="4">
        <f>IF(E126&lt;=0,0,E126*Summary!$B$7/Summary!$B$10)</f>
        <v>311.69507293387994</v>
      </c>
      <c r="H126" s="5">
        <f t="shared" si="10"/>
        <v>379.02053513393821</v>
      </c>
      <c r="I126" s="5">
        <f t="shared" si="11"/>
        <v>405840.12213558675</v>
      </c>
    </row>
    <row r="127" spans="1:9" x14ac:dyDescent="0.25">
      <c r="A127">
        <v>123</v>
      </c>
      <c r="B127">
        <f t="shared" si="6"/>
        <v>123</v>
      </c>
      <c r="C127" s="5">
        <f t="shared" si="8"/>
        <v>405840.12213558675</v>
      </c>
      <c r="D127" s="5">
        <f t="shared" si="9"/>
        <v>0</v>
      </c>
      <c r="E127" s="4">
        <f t="shared" si="7"/>
        <v>405840.12213558675</v>
      </c>
      <c r="F127" s="5">
        <f>IF(C127=0,0,IF(I126+G127&lt;=Summary!$D$20,'Loan Sch - Extra pay No Off'!I126+G127,Summary!$D$20))</f>
        <v>690.71560806781815</v>
      </c>
      <c r="G127" s="4">
        <f>IF(E127&lt;=0,0,E127*Summary!$B$7/Summary!$B$10)</f>
        <v>311.40424756172905</v>
      </c>
      <c r="H127" s="5">
        <f t="shared" si="10"/>
        <v>379.3113605060891</v>
      </c>
      <c r="I127" s="5">
        <f t="shared" si="11"/>
        <v>405460.81077508064</v>
      </c>
    </row>
    <row r="128" spans="1:9" x14ac:dyDescent="0.25">
      <c r="A128">
        <v>124</v>
      </c>
      <c r="B128">
        <f t="shared" si="6"/>
        <v>124</v>
      </c>
      <c r="C128" s="5">
        <f t="shared" si="8"/>
        <v>405460.81077508064</v>
      </c>
      <c r="D128" s="5">
        <f t="shared" si="9"/>
        <v>0</v>
      </c>
      <c r="E128" s="4">
        <f t="shared" si="7"/>
        <v>405460.81077508064</v>
      </c>
      <c r="F128" s="5">
        <f>IF(C128=0,0,IF(I127+G128&lt;=Summary!$D$20,'Loan Sch - Extra pay No Off'!I127+G128,Summary!$D$20))</f>
        <v>690.71560806781815</v>
      </c>
      <c r="G128" s="4">
        <f>IF(E128&lt;=0,0,E128*Summary!$B$7/Summary!$B$10)</f>
        <v>311.11319903703304</v>
      </c>
      <c r="H128" s="5">
        <f t="shared" si="10"/>
        <v>379.60240903078511</v>
      </c>
      <c r="I128" s="5">
        <f t="shared" si="11"/>
        <v>405081.20836604986</v>
      </c>
    </row>
    <row r="129" spans="1:9" x14ac:dyDescent="0.25">
      <c r="A129">
        <v>125</v>
      </c>
      <c r="B129">
        <f t="shared" si="6"/>
        <v>125</v>
      </c>
      <c r="C129" s="5">
        <f t="shared" si="8"/>
        <v>405081.20836604986</v>
      </c>
      <c r="D129" s="5">
        <f t="shared" si="9"/>
        <v>0</v>
      </c>
      <c r="E129" s="4">
        <f t="shared" si="7"/>
        <v>405081.20836604986</v>
      </c>
      <c r="F129" s="5">
        <f>IF(C129=0,0,IF(I128+G129&lt;=Summary!$D$20,'Loan Sch - Extra pay No Off'!I128+G129,Summary!$D$20))</f>
        <v>690.71560806781815</v>
      </c>
      <c r="G129" s="4">
        <f>IF(E129&lt;=0,0,E129*Summary!$B$7/Summary!$B$10)</f>
        <v>310.82192718856516</v>
      </c>
      <c r="H129" s="5">
        <f t="shared" si="10"/>
        <v>379.893680879253</v>
      </c>
      <c r="I129" s="5">
        <f t="shared" si="11"/>
        <v>404701.3146851706</v>
      </c>
    </row>
    <row r="130" spans="1:9" x14ac:dyDescent="0.25">
      <c r="A130">
        <v>126</v>
      </c>
      <c r="B130">
        <f t="shared" si="6"/>
        <v>126</v>
      </c>
      <c r="C130" s="5">
        <f t="shared" si="8"/>
        <v>404701.3146851706</v>
      </c>
      <c r="D130" s="5">
        <f t="shared" si="9"/>
        <v>0</v>
      </c>
      <c r="E130" s="4">
        <f t="shared" si="7"/>
        <v>404701.3146851706</v>
      </c>
      <c r="F130" s="5">
        <f>IF(C130=0,0,IF(I129+G130&lt;=Summary!$D$20,'Loan Sch - Extra pay No Off'!I129+G130,Summary!$D$20))</f>
        <v>690.71560806781815</v>
      </c>
      <c r="G130" s="4">
        <f>IF(E130&lt;=0,0,E130*Summary!$B$7/Summary!$B$10)</f>
        <v>310.53043184496744</v>
      </c>
      <c r="H130" s="5">
        <f t="shared" si="10"/>
        <v>380.18517622285071</v>
      </c>
      <c r="I130" s="5">
        <f t="shared" si="11"/>
        <v>404321.12950894772</v>
      </c>
    </row>
    <row r="131" spans="1:9" x14ac:dyDescent="0.25">
      <c r="A131">
        <v>127</v>
      </c>
      <c r="B131">
        <f t="shared" si="6"/>
        <v>127</v>
      </c>
      <c r="C131" s="5">
        <f t="shared" si="8"/>
        <v>404321.12950894772</v>
      </c>
      <c r="D131" s="5">
        <f t="shared" si="9"/>
        <v>0</v>
      </c>
      <c r="E131" s="4">
        <f t="shared" si="7"/>
        <v>404321.12950894772</v>
      </c>
      <c r="F131" s="5">
        <f>IF(C131=0,0,IF(I130+G131&lt;=Summary!$D$20,'Loan Sch - Extra pay No Off'!I130+G131,Summary!$D$20))</f>
        <v>690.71560806781815</v>
      </c>
      <c r="G131" s="4">
        <f>IF(E131&lt;=0,0,E131*Summary!$B$7/Summary!$B$10)</f>
        <v>310.23871283475023</v>
      </c>
      <c r="H131" s="5">
        <f t="shared" si="10"/>
        <v>380.47689523306792</v>
      </c>
      <c r="I131" s="5">
        <f t="shared" si="11"/>
        <v>403940.65261371463</v>
      </c>
    </row>
    <row r="132" spans="1:9" x14ac:dyDescent="0.25">
      <c r="A132">
        <v>128</v>
      </c>
      <c r="B132">
        <f t="shared" si="6"/>
        <v>128</v>
      </c>
      <c r="C132" s="5">
        <f t="shared" si="8"/>
        <v>403940.65261371463</v>
      </c>
      <c r="D132" s="5">
        <f t="shared" si="9"/>
        <v>0</v>
      </c>
      <c r="E132" s="4">
        <f t="shared" si="7"/>
        <v>403940.65261371463</v>
      </c>
      <c r="F132" s="5">
        <f>IF(C132=0,0,IF(I131+G132&lt;=Summary!$D$20,'Loan Sch - Extra pay No Off'!I131+G132,Summary!$D$20))</f>
        <v>690.71560806781815</v>
      </c>
      <c r="G132" s="4">
        <f>IF(E132&lt;=0,0,E132*Summary!$B$7/Summary!$B$10)</f>
        <v>309.94676998629257</v>
      </c>
      <c r="H132" s="5">
        <f t="shared" si="10"/>
        <v>380.76883808152559</v>
      </c>
      <c r="I132" s="5">
        <f t="shared" si="11"/>
        <v>403559.88377563312</v>
      </c>
    </row>
    <row r="133" spans="1:9" x14ac:dyDescent="0.25">
      <c r="A133">
        <v>129</v>
      </c>
      <c r="B133">
        <f t="shared" si="6"/>
        <v>129</v>
      </c>
      <c r="C133" s="5">
        <f t="shared" si="8"/>
        <v>403559.88377563312</v>
      </c>
      <c r="D133" s="5">
        <f t="shared" si="9"/>
        <v>0</v>
      </c>
      <c r="E133" s="4">
        <f t="shared" si="7"/>
        <v>403559.88377563312</v>
      </c>
      <c r="F133" s="5">
        <f>IF(C133=0,0,IF(I132+G133&lt;=Summary!$D$20,'Loan Sch - Extra pay No Off'!I132+G133,Summary!$D$20))</f>
        <v>690.71560806781815</v>
      </c>
      <c r="G133" s="4">
        <f>IF(E133&lt;=0,0,E133*Summary!$B$7/Summary!$B$10)</f>
        <v>309.65460312784154</v>
      </c>
      <c r="H133" s="5">
        <f t="shared" si="10"/>
        <v>381.06100493997661</v>
      </c>
      <c r="I133" s="5">
        <f t="shared" si="11"/>
        <v>403178.82277069316</v>
      </c>
    </row>
    <row r="134" spans="1:9" x14ac:dyDescent="0.25">
      <c r="A134">
        <v>130</v>
      </c>
      <c r="B134">
        <f t="shared" ref="B134:B197" si="12">IF(C134=0,0,A134)</f>
        <v>130</v>
      </c>
      <c r="C134" s="5">
        <f t="shared" si="8"/>
        <v>403178.82277069316</v>
      </c>
      <c r="D134" s="5">
        <f t="shared" si="9"/>
        <v>0</v>
      </c>
      <c r="E134" s="4">
        <f t="shared" ref="E134:E197" si="13">C134-D134</f>
        <v>403178.82277069316</v>
      </c>
      <c r="F134" s="5">
        <f>IF(C134=0,0,IF(I133+G134&lt;=Summary!$D$20,'Loan Sch - Extra pay No Off'!I133+G134,Summary!$D$20))</f>
        <v>690.71560806781815</v>
      </c>
      <c r="G134" s="4">
        <f>IF(E134&lt;=0,0,E134*Summary!$B$7/Summary!$B$10)</f>
        <v>309.3622120875126</v>
      </c>
      <c r="H134" s="5">
        <f t="shared" si="10"/>
        <v>381.35339598030555</v>
      </c>
      <c r="I134" s="5">
        <f t="shared" si="11"/>
        <v>402797.46937471285</v>
      </c>
    </row>
    <row r="135" spans="1:9" x14ac:dyDescent="0.25">
      <c r="A135">
        <v>131</v>
      </c>
      <c r="B135">
        <f t="shared" si="12"/>
        <v>131</v>
      </c>
      <c r="C135" s="5">
        <f t="shared" ref="C135:C198" si="14">I134</f>
        <v>402797.46937471285</v>
      </c>
      <c r="D135" s="5">
        <f t="shared" ref="D135:D198" si="15">IF(C135=0,0,D134)</f>
        <v>0</v>
      </c>
      <c r="E135" s="4">
        <f t="shared" si="13"/>
        <v>402797.46937471285</v>
      </c>
      <c r="F135" s="5">
        <f>IF(C135=0,0,IF(I134+G135&lt;=Summary!$D$20,'Loan Sch - Extra pay No Off'!I134+G135,Summary!$D$20))</f>
        <v>690.71560806781815</v>
      </c>
      <c r="G135" s="4">
        <f>IF(E135&lt;=0,0,E135*Summary!$B$7/Summary!$B$10)</f>
        <v>309.06959669328927</v>
      </c>
      <c r="H135" s="5">
        <f t="shared" ref="H135:H198" si="16">F135-G135</f>
        <v>381.64601137452888</v>
      </c>
      <c r="I135" s="5">
        <f t="shared" ref="I135:I198" si="17">IF(ROUND(C135-H135,0)=0,0,C135-H135)</f>
        <v>402415.82336333831</v>
      </c>
    </row>
    <row r="136" spans="1:9" x14ac:dyDescent="0.25">
      <c r="A136">
        <v>132</v>
      </c>
      <c r="B136">
        <f t="shared" si="12"/>
        <v>132</v>
      </c>
      <c r="C136" s="5">
        <f t="shared" si="14"/>
        <v>402415.82336333831</v>
      </c>
      <c r="D136" s="5">
        <f t="shared" si="15"/>
        <v>0</v>
      </c>
      <c r="E136" s="4">
        <f t="shared" si="13"/>
        <v>402415.82336333831</v>
      </c>
      <c r="F136" s="5">
        <f>IF(C136=0,0,IF(I135+G136&lt;=Summary!$D$20,'Loan Sch - Extra pay No Off'!I135+G136,Summary!$D$20))</f>
        <v>690.71560806781815</v>
      </c>
      <c r="G136" s="4">
        <f>IF(E136&lt;=0,0,E136*Summary!$B$7/Summary!$B$10)</f>
        <v>308.77675677302301</v>
      </c>
      <c r="H136" s="5">
        <f t="shared" si="16"/>
        <v>381.93885129479514</v>
      </c>
      <c r="I136" s="5">
        <f t="shared" si="17"/>
        <v>402033.8845120435</v>
      </c>
    </row>
    <row r="137" spans="1:9" x14ac:dyDescent="0.25">
      <c r="A137">
        <v>133</v>
      </c>
      <c r="B137">
        <f t="shared" si="12"/>
        <v>133</v>
      </c>
      <c r="C137" s="5">
        <f t="shared" si="14"/>
        <v>402033.8845120435</v>
      </c>
      <c r="D137" s="5">
        <f t="shared" si="15"/>
        <v>0</v>
      </c>
      <c r="E137" s="4">
        <f t="shared" si="13"/>
        <v>402033.8845120435</v>
      </c>
      <c r="F137" s="5">
        <f>IF(C137=0,0,IF(I136+G137&lt;=Summary!$D$20,'Loan Sch - Extra pay No Off'!I136+G137,Summary!$D$20))</f>
        <v>690.71560806781815</v>
      </c>
      <c r="G137" s="4">
        <f>IF(E137&lt;=0,0,E137*Summary!$B$7/Summary!$B$10)</f>
        <v>308.48369215443336</v>
      </c>
      <c r="H137" s="5">
        <f t="shared" si="16"/>
        <v>382.2319159133848</v>
      </c>
      <c r="I137" s="5">
        <f t="shared" si="17"/>
        <v>401651.65259613009</v>
      </c>
    </row>
    <row r="138" spans="1:9" x14ac:dyDescent="0.25">
      <c r="A138">
        <v>134</v>
      </c>
      <c r="B138">
        <f t="shared" si="12"/>
        <v>134</v>
      </c>
      <c r="C138" s="5">
        <f t="shared" si="14"/>
        <v>401651.65259613009</v>
      </c>
      <c r="D138" s="5">
        <f t="shared" si="15"/>
        <v>0</v>
      </c>
      <c r="E138" s="4">
        <f t="shared" si="13"/>
        <v>401651.65259613009</v>
      </c>
      <c r="F138" s="5">
        <f>IF(C138=0,0,IF(I137+G138&lt;=Summary!$D$20,'Loan Sch - Extra pay No Off'!I137+G138,Summary!$D$20))</f>
        <v>690.71560806781815</v>
      </c>
      <c r="G138" s="4">
        <f>IF(E138&lt;=0,0,E138*Summary!$B$7/Summary!$B$10)</f>
        <v>308.19040266510751</v>
      </c>
      <c r="H138" s="5">
        <f t="shared" si="16"/>
        <v>382.52520540271064</v>
      </c>
      <c r="I138" s="5">
        <f t="shared" si="17"/>
        <v>401269.1273907274</v>
      </c>
    </row>
    <row r="139" spans="1:9" x14ac:dyDescent="0.25">
      <c r="A139">
        <v>135</v>
      </c>
      <c r="B139">
        <f t="shared" si="12"/>
        <v>135</v>
      </c>
      <c r="C139" s="5">
        <f t="shared" si="14"/>
        <v>401269.1273907274</v>
      </c>
      <c r="D139" s="5">
        <f t="shared" si="15"/>
        <v>0</v>
      </c>
      <c r="E139" s="4">
        <f t="shared" si="13"/>
        <v>401269.1273907274</v>
      </c>
      <c r="F139" s="5">
        <f>IF(C139=0,0,IF(I138+G139&lt;=Summary!$D$20,'Loan Sch - Extra pay No Off'!I138+G139,Summary!$D$20))</f>
        <v>690.71560806781815</v>
      </c>
      <c r="G139" s="4">
        <f>IF(E139&lt;=0,0,E139*Summary!$B$7/Summary!$B$10)</f>
        <v>307.89688813250046</v>
      </c>
      <c r="H139" s="5">
        <f t="shared" si="16"/>
        <v>382.81871993531769</v>
      </c>
      <c r="I139" s="5">
        <f t="shared" si="17"/>
        <v>400886.30867079209</v>
      </c>
    </row>
    <row r="140" spans="1:9" x14ac:dyDescent="0.25">
      <c r="A140">
        <v>136</v>
      </c>
      <c r="B140">
        <f t="shared" si="12"/>
        <v>136</v>
      </c>
      <c r="C140" s="5">
        <f t="shared" si="14"/>
        <v>400886.30867079209</v>
      </c>
      <c r="D140" s="5">
        <f t="shared" si="15"/>
        <v>0</v>
      </c>
      <c r="E140" s="4">
        <f t="shared" si="13"/>
        <v>400886.30867079209</v>
      </c>
      <c r="F140" s="5">
        <f>IF(C140=0,0,IF(I139+G140&lt;=Summary!$D$20,'Loan Sch - Extra pay No Off'!I139+G140,Summary!$D$20))</f>
        <v>690.71560806781815</v>
      </c>
      <c r="G140" s="4">
        <f>IF(E140&lt;=0,0,E140*Summary!$B$7/Summary!$B$10)</f>
        <v>307.60314838393469</v>
      </c>
      <c r="H140" s="5">
        <f t="shared" si="16"/>
        <v>383.11245968388346</v>
      </c>
      <c r="I140" s="5">
        <f t="shared" si="17"/>
        <v>400503.19621110818</v>
      </c>
    </row>
    <row r="141" spans="1:9" x14ac:dyDescent="0.25">
      <c r="A141">
        <v>137</v>
      </c>
      <c r="B141">
        <f t="shared" si="12"/>
        <v>137</v>
      </c>
      <c r="C141" s="5">
        <f t="shared" si="14"/>
        <v>400503.19621110818</v>
      </c>
      <c r="D141" s="5">
        <f t="shared" si="15"/>
        <v>0</v>
      </c>
      <c r="E141" s="4">
        <f t="shared" si="13"/>
        <v>400503.19621110818</v>
      </c>
      <c r="F141" s="5">
        <f>IF(C141=0,0,IF(I140+G141&lt;=Summary!$D$20,'Loan Sch - Extra pay No Off'!I140+G141,Summary!$D$20))</f>
        <v>690.71560806781815</v>
      </c>
      <c r="G141" s="4">
        <f>IF(E141&lt;=0,0,E141*Summary!$B$7/Summary!$B$10)</f>
        <v>307.3091832466003</v>
      </c>
      <c r="H141" s="5">
        <f t="shared" si="16"/>
        <v>383.40642482121785</v>
      </c>
      <c r="I141" s="5">
        <f t="shared" si="17"/>
        <v>400119.78978628694</v>
      </c>
    </row>
    <row r="142" spans="1:9" x14ac:dyDescent="0.25">
      <c r="A142">
        <v>138</v>
      </c>
      <c r="B142">
        <f t="shared" si="12"/>
        <v>138</v>
      </c>
      <c r="C142" s="5">
        <f t="shared" si="14"/>
        <v>400119.78978628694</v>
      </c>
      <c r="D142" s="5">
        <f t="shared" si="15"/>
        <v>0</v>
      </c>
      <c r="E142" s="4">
        <f t="shared" si="13"/>
        <v>400119.78978628694</v>
      </c>
      <c r="F142" s="5">
        <f>IF(C142=0,0,IF(I141+G142&lt;=Summary!$D$20,'Loan Sch - Extra pay No Off'!I141+G142,Summary!$D$20))</f>
        <v>690.71560806781815</v>
      </c>
      <c r="G142" s="4">
        <f>IF(E142&lt;=0,0,E142*Summary!$B$7/Summary!$B$10)</f>
        <v>307.01499254755475</v>
      </c>
      <c r="H142" s="5">
        <f t="shared" si="16"/>
        <v>383.7006155202634</v>
      </c>
      <c r="I142" s="5">
        <f t="shared" si="17"/>
        <v>399736.0891707667</v>
      </c>
    </row>
    <row r="143" spans="1:9" x14ac:dyDescent="0.25">
      <c r="A143">
        <v>139</v>
      </c>
      <c r="B143">
        <f t="shared" si="12"/>
        <v>139</v>
      </c>
      <c r="C143" s="5">
        <f t="shared" si="14"/>
        <v>399736.0891707667</v>
      </c>
      <c r="D143" s="5">
        <f t="shared" si="15"/>
        <v>0</v>
      </c>
      <c r="E143" s="4">
        <f t="shared" si="13"/>
        <v>399736.0891707667</v>
      </c>
      <c r="F143" s="5">
        <f>IF(C143=0,0,IF(I142+G143&lt;=Summary!$D$20,'Loan Sch - Extra pay No Off'!I142+G143,Summary!$D$20))</f>
        <v>690.71560806781815</v>
      </c>
      <c r="G143" s="4">
        <f>IF(E143&lt;=0,0,E143*Summary!$B$7/Summary!$B$10)</f>
        <v>306.72057611372287</v>
      </c>
      <c r="H143" s="5">
        <f t="shared" si="16"/>
        <v>383.99503195409528</v>
      </c>
      <c r="I143" s="5">
        <f t="shared" si="17"/>
        <v>399352.09413881262</v>
      </c>
    </row>
    <row r="144" spans="1:9" x14ac:dyDescent="0.25">
      <c r="A144">
        <v>140</v>
      </c>
      <c r="B144">
        <f t="shared" si="12"/>
        <v>140</v>
      </c>
      <c r="C144" s="5">
        <f t="shared" si="14"/>
        <v>399352.09413881262</v>
      </c>
      <c r="D144" s="5">
        <f t="shared" si="15"/>
        <v>0</v>
      </c>
      <c r="E144" s="4">
        <f t="shared" si="13"/>
        <v>399352.09413881262</v>
      </c>
      <c r="F144" s="5">
        <f>IF(C144=0,0,IF(I143+G144&lt;=Summary!$D$20,'Loan Sch - Extra pay No Off'!I143+G144,Summary!$D$20))</f>
        <v>690.71560806781815</v>
      </c>
      <c r="G144" s="4">
        <f>IF(E144&lt;=0,0,E144*Summary!$B$7/Summary!$B$10)</f>
        <v>306.42593377189661</v>
      </c>
      <c r="H144" s="5">
        <f t="shared" si="16"/>
        <v>384.28967429592154</v>
      </c>
      <c r="I144" s="5">
        <f t="shared" si="17"/>
        <v>398967.8044645167</v>
      </c>
    </row>
    <row r="145" spans="1:9" x14ac:dyDescent="0.25">
      <c r="A145">
        <v>141</v>
      </c>
      <c r="B145">
        <f t="shared" si="12"/>
        <v>141</v>
      </c>
      <c r="C145" s="5">
        <f t="shared" si="14"/>
        <v>398967.8044645167</v>
      </c>
      <c r="D145" s="5">
        <f t="shared" si="15"/>
        <v>0</v>
      </c>
      <c r="E145" s="4">
        <f t="shared" si="13"/>
        <v>398967.8044645167</v>
      </c>
      <c r="F145" s="5">
        <f>IF(C145=0,0,IF(I144+G145&lt;=Summary!$D$20,'Loan Sch - Extra pay No Off'!I144+G145,Summary!$D$20))</f>
        <v>690.71560806781815</v>
      </c>
      <c r="G145" s="4">
        <f>IF(E145&lt;=0,0,E145*Summary!$B$7/Summary!$B$10)</f>
        <v>306.13106534873492</v>
      </c>
      <c r="H145" s="5">
        <f t="shared" si="16"/>
        <v>384.58454271908323</v>
      </c>
      <c r="I145" s="5">
        <f t="shared" si="17"/>
        <v>398583.21992179763</v>
      </c>
    </row>
    <row r="146" spans="1:9" x14ac:dyDescent="0.25">
      <c r="A146">
        <v>142</v>
      </c>
      <c r="B146">
        <f t="shared" si="12"/>
        <v>142</v>
      </c>
      <c r="C146" s="5">
        <f t="shared" si="14"/>
        <v>398583.21992179763</v>
      </c>
      <c r="D146" s="5">
        <f t="shared" si="15"/>
        <v>0</v>
      </c>
      <c r="E146" s="4">
        <f t="shared" si="13"/>
        <v>398583.21992179763</v>
      </c>
      <c r="F146" s="5">
        <f>IF(C146=0,0,IF(I145+G146&lt;=Summary!$D$20,'Loan Sch - Extra pay No Off'!I145+G146,Summary!$D$20))</f>
        <v>690.71560806781815</v>
      </c>
      <c r="G146" s="4">
        <f>IF(E146&lt;=0,0,E146*Summary!$B$7/Summary!$B$10)</f>
        <v>305.83597067076391</v>
      </c>
      <c r="H146" s="5">
        <f t="shared" si="16"/>
        <v>384.87963739705424</v>
      </c>
      <c r="I146" s="5">
        <f t="shared" si="17"/>
        <v>398198.34028440056</v>
      </c>
    </row>
    <row r="147" spans="1:9" x14ac:dyDescent="0.25">
      <c r="A147">
        <v>143</v>
      </c>
      <c r="B147">
        <f t="shared" si="12"/>
        <v>143</v>
      </c>
      <c r="C147" s="5">
        <f t="shared" si="14"/>
        <v>398198.34028440056</v>
      </c>
      <c r="D147" s="5">
        <f t="shared" si="15"/>
        <v>0</v>
      </c>
      <c r="E147" s="4">
        <f t="shared" si="13"/>
        <v>398198.34028440056</v>
      </c>
      <c r="F147" s="5">
        <f>IF(C147=0,0,IF(I146+G147&lt;=Summary!$D$20,'Loan Sch - Extra pay No Off'!I146+G147,Summary!$D$20))</f>
        <v>690.71560806781815</v>
      </c>
      <c r="G147" s="4">
        <f>IF(E147&lt;=0,0,E147*Summary!$B$7/Summary!$B$10)</f>
        <v>305.54064956437657</v>
      </c>
      <c r="H147" s="5">
        <f t="shared" si="16"/>
        <v>385.17495850344159</v>
      </c>
      <c r="I147" s="5">
        <f t="shared" si="17"/>
        <v>397813.16532589711</v>
      </c>
    </row>
    <row r="148" spans="1:9" x14ac:dyDescent="0.25">
      <c r="A148">
        <v>144</v>
      </c>
      <c r="B148">
        <f t="shared" si="12"/>
        <v>144</v>
      </c>
      <c r="C148" s="5">
        <f t="shared" si="14"/>
        <v>397813.16532589711</v>
      </c>
      <c r="D148" s="5">
        <f t="shared" si="15"/>
        <v>0</v>
      </c>
      <c r="E148" s="4">
        <f t="shared" si="13"/>
        <v>397813.16532589711</v>
      </c>
      <c r="F148" s="5">
        <f>IF(C148=0,0,IF(I147+G148&lt;=Summary!$D$20,'Loan Sch - Extra pay No Off'!I147+G148,Summary!$D$20))</f>
        <v>690.71560806781815</v>
      </c>
      <c r="G148" s="4">
        <f>IF(E148&lt;=0,0,E148*Summary!$B$7/Summary!$B$10)</f>
        <v>305.24510185583256</v>
      </c>
      <c r="H148" s="5">
        <f t="shared" si="16"/>
        <v>385.47050621198559</v>
      </c>
      <c r="I148" s="5">
        <f t="shared" si="17"/>
        <v>397427.69481968513</v>
      </c>
    </row>
    <row r="149" spans="1:9" x14ac:dyDescent="0.25">
      <c r="A149">
        <v>145</v>
      </c>
      <c r="B149">
        <f t="shared" si="12"/>
        <v>145</v>
      </c>
      <c r="C149" s="5">
        <f t="shared" si="14"/>
        <v>397427.69481968513</v>
      </c>
      <c r="D149" s="5">
        <f t="shared" si="15"/>
        <v>0</v>
      </c>
      <c r="E149" s="4">
        <f t="shared" si="13"/>
        <v>397427.69481968513</v>
      </c>
      <c r="F149" s="5">
        <f>IF(C149=0,0,IF(I148+G149&lt;=Summary!$D$20,'Loan Sch - Extra pay No Off'!I148+G149,Summary!$D$20))</f>
        <v>690.71560806781815</v>
      </c>
      <c r="G149" s="4">
        <f>IF(E149&lt;=0,0,E149*Summary!$B$7/Summary!$B$10)</f>
        <v>304.94932737125839</v>
      </c>
      <c r="H149" s="5">
        <f t="shared" si="16"/>
        <v>385.76628069655976</v>
      </c>
      <c r="I149" s="5">
        <f t="shared" si="17"/>
        <v>397041.92853898858</v>
      </c>
    </row>
    <row r="150" spans="1:9" x14ac:dyDescent="0.25">
      <c r="A150">
        <v>146</v>
      </c>
      <c r="B150">
        <f t="shared" si="12"/>
        <v>146</v>
      </c>
      <c r="C150" s="5">
        <f t="shared" si="14"/>
        <v>397041.92853898858</v>
      </c>
      <c r="D150" s="5">
        <f t="shared" si="15"/>
        <v>0</v>
      </c>
      <c r="E150" s="4">
        <f t="shared" si="13"/>
        <v>397041.92853898858</v>
      </c>
      <c r="F150" s="5">
        <f>IF(C150=0,0,IF(I149+G150&lt;=Summary!$D$20,'Loan Sch - Extra pay No Off'!I149+G150,Summary!$D$20))</f>
        <v>690.71560806781815</v>
      </c>
      <c r="G150" s="4">
        <f>IF(E150&lt;=0,0,E150*Summary!$B$7/Summary!$B$10)</f>
        <v>304.65332593664698</v>
      </c>
      <c r="H150" s="5">
        <f t="shared" si="16"/>
        <v>386.06228213117117</v>
      </c>
      <c r="I150" s="5">
        <f t="shared" si="17"/>
        <v>396655.86625685741</v>
      </c>
    </row>
    <row r="151" spans="1:9" x14ac:dyDescent="0.25">
      <c r="A151">
        <v>147</v>
      </c>
      <c r="B151">
        <f t="shared" si="12"/>
        <v>147</v>
      </c>
      <c r="C151" s="5">
        <f t="shared" si="14"/>
        <v>396655.86625685741</v>
      </c>
      <c r="D151" s="5">
        <f t="shared" si="15"/>
        <v>0</v>
      </c>
      <c r="E151" s="4">
        <f t="shared" si="13"/>
        <v>396655.86625685741</v>
      </c>
      <c r="F151" s="5">
        <f>IF(C151=0,0,IF(I150+G151&lt;=Summary!$D$20,'Loan Sch - Extra pay No Off'!I150+G151,Summary!$D$20))</f>
        <v>690.71560806781815</v>
      </c>
      <c r="G151" s="4">
        <f>IF(E151&lt;=0,0,E151*Summary!$B$7/Summary!$B$10)</f>
        <v>304.35709737785788</v>
      </c>
      <c r="H151" s="5">
        <f t="shared" si="16"/>
        <v>386.35851068996027</v>
      </c>
      <c r="I151" s="5">
        <f t="shared" si="17"/>
        <v>396269.50774616742</v>
      </c>
    </row>
    <row r="152" spans="1:9" x14ac:dyDescent="0.25">
      <c r="A152">
        <v>148</v>
      </c>
      <c r="B152">
        <f t="shared" si="12"/>
        <v>148</v>
      </c>
      <c r="C152" s="5">
        <f t="shared" si="14"/>
        <v>396269.50774616742</v>
      </c>
      <c r="D152" s="5">
        <f t="shared" si="15"/>
        <v>0</v>
      </c>
      <c r="E152" s="4">
        <f t="shared" si="13"/>
        <v>396269.50774616742</v>
      </c>
      <c r="F152" s="5">
        <f>IF(C152=0,0,IF(I151+G152&lt;=Summary!$D$20,'Loan Sch - Extra pay No Off'!I151+G152,Summary!$D$20))</f>
        <v>690.71560806781815</v>
      </c>
      <c r="G152" s="4">
        <f>IF(E152&lt;=0,0,E152*Summary!$B$7/Summary!$B$10)</f>
        <v>304.06064152061691</v>
      </c>
      <c r="H152" s="5">
        <f t="shared" si="16"/>
        <v>386.65496654720124</v>
      </c>
      <c r="I152" s="5">
        <f t="shared" si="17"/>
        <v>395882.85277962021</v>
      </c>
    </row>
    <row r="153" spans="1:9" x14ac:dyDescent="0.25">
      <c r="A153">
        <v>149</v>
      </c>
      <c r="B153">
        <f t="shared" si="12"/>
        <v>149</v>
      </c>
      <c r="C153" s="5">
        <f t="shared" si="14"/>
        <v>395882.85277962021</v>
      </c>
      <c r="D153" s="5">
        <f t="shared" si="15"/>
        <v>0</v>
      </c>
      <c r="E153" s="4">
        <f t="shared" si="13"/>
        <v>395882.85277962021</v>
      </c>
      <c r="F153" s="5">
        <f>IF(C153=0,0,IF(I152+G153&lt;=Summary!$D$20,'Loan Sch - Extra pay No Off'!I152+G153,Summary!$D$20))</f>
        <v>690.71560806781815</v>
      </c>
      <c r="G153" s="4">
        <f>IF(E153&lt;=0,0,E153*Summary!$B$7/Summary!$B$10)</f>
        <v>303.76395819051629</v>
      </c>
      <c r="H153" s="5">
        <f t="shared" si="16"/>
        <v>386.95164987730186</v>
      </c>
      <c r="I153" s="5">
        <f t="shared" si="17"/>
        <v>395495.90112974291</v>
      </c>
    </row>
    <row r="154" spans="1:9" x14ac:dyDescent="0.25">
      <c r="A154">
        <v>150</v>
      </c>
      <c r="B154">
        <f t="shared" si="12"/>
        <v>150</v>
      </c>
      <c r="C154" s="5">
        <f t="shared" si="14"/>
        <v>395495.90112974291</v>
      </c>
      <c r="D154" s="5">
        <f t="shared" si="15"/>
        <v>0</v>
      </c>
      <c r="E154" s="4">
        <f t="shared" si="13"/>
        <v>395495.90112974291</v>
      </c>
      <c r="F154" s="5">
        <f>IF(C154=0,0,IF(I153+G154&lt;=Summary!$D$20,'Loan Sch - Extra pay No Off'!I153+G154,Summary!$D$20))</f>
        <v>690.71560806781815</v>
      </c>
      <c r="G154" s="4">
        <f>IF(E154&lt;=0,0,E154*Summary!$B$7/Summary!$B$10)</f>
        <v>303.46704721301427</v>
      </c>
      <c r="H154" s="5">
        <f t="shared" si="16"/>
        <v>387.24856085480388</v>
      </c>
      <c r="I154" s="5">
        <f t="shared" si="17"/>
        <v>395108.65256888809</v>
      </c>
    </row>
    <row r="155" spans="1:9" x14ac:dyDescent="0.25">
      <c r="A155">
        <v>151</v>
      </c>
      <c r="B155">
        <f t="shared" si="12"/>
        <v>151</v>
      </c>
      <c r="C155" s="5">
        <f t="shared" si="14"/>
        <v>395108.65256888809</v>
      </c>
      <c r="D155" s="5">
        <f t="shared" si="15"/>
        <v>0</v>
      </c>
      <c r="E155" s="4">
        <f t="shared" si="13"/>
        <v>395108.65256888809</v>
      </c>
      <c r="F155" s="5">
        <f>IF(C155=0,0,IF(I154+G155&lt;=Summary!$D$20,'Loan Sch - Extra pay No Off'!I154+G155,Summary!$D$20))</f>
        <v>690.71560806781815</v>
      </c>
      <c r="G155" s="4">
        <f>IF(E155&lt;=0,0,E155*Summary!$B$7/Summary!$B$10)</f>
        <v>303.16990841343528</v>
      </c>
      <c r="H155" s="5">
        <f t="shared" si="16"/>
        <v>387.54569965438287</v>
      </c>
      <c r="I155" s="5">
        <f t="shared" si="17"/>
        <v>394721.10686923371</v>
      </c>
    </row>
    <row r="156" spans="1:9" x14ac:dyDescent="0.25">
      <c r="A156">
        <v>152</v>
      </c>
      <c r="B156">
        <f t="shared" si="12"/>
        <v>152</v>
      </c>
      <c r="C156" s="5">
        <f t="shared" si="14"/>
        <v>394721.10686923371</v>
      </c>
      <c r="D156" s="5">
        <f t="shared" si="15"/>
        <v>0</v>
      </c>
      <c r="E156" s="4">
        <f t="shared" si="13"/>
        <v>394721.10686923371</v>
      </c>
      <c r="F156" s="5">
        <f>IF(C156=0,0,IF(I155+G156&lt;=Summary!$D$20,'Loan Sch - Extra pay No Off'!I155+G156,Summary!$D$20))</f>
        <v>690.71560806781815</v>
      </c>
      <c r="G156" s="4">
        <f>IF(E156&lt;=0,0,E156*Summary!$B$7/Summary!$B$10)</f>
        <v>302.87254161696967</v>
      </c>
      <c r="H156" s="5">
        <f t="shared" si="16"/>
        <v>387.84306645084848</v>
      </c>
      <c r="I156" s="5">
        <f t="shared" si="17"/>
        <v>394333.26380278287</v>
      </c>
    </row>
    <row r="157" spans="1:9" x14ac:dyDescent="0.25">
      <c r="A157">
        <v>153</v>
      </c>
      <c r="B157">
        <f t="shared" si="12"/>
        <v>153</v>
      </c>
      <c r="C157" s="5">
        <f t="shared" si="14"/>
        <v>394333.26380278287</v>
      </c>
      <c r="D157" s="5">
        <f t="shared" si="15"/>
        <v>0</v>
      </c>
      <c r="E157" s="4">
        <f t="shared" si="13"/>
        <v>394333.26380278287</v>
      </c>
      <c r="F157" s="5">
        <f>IF(C157=0,0,IF(I156+G157&lt;=Summary!$D$20,'Loan Sch - Extra pay No Off'!I156+G157,Summary!$D$20))</f>
        <v>690.71560806781815</v>
      </c>
      <c r="G157" s="4">
        <f>IF(E157&lt;=0,0,E157*Summary!$B$7/Summary!$B$10)</f>
        <v>302.57494664867374</v>
      </c>
      <c r="H157" s="5">
        <f t="shared" si="16"/>
        <v>388.14066141914441</v>
      </c>
      <c r="I157" s="5">
        <f t="shared" si="17"/>
        <v>393945.12314136373</v>
      </c>
    </row>
    <row r="158" spans="1:9" x14ac:dyDescent="0.25">
      <c r="A158">
        <v>154</v>
      </c>
      <c r="B158">
        <f t="shared" si="12"/>
        <v>154</v>
      </c>
      <c r="C158" s="5">
        <f t="shared" si="14"/>
        <v>393945.12314136373</v>
      </c>
      <c r="D158" s="5">
        <f t="shared" si="15"/>
        <v>0</v>
      </c>
      <c r="E158" s="4">
        <f t="shared" si="13"/>
        <v>393945.12314136373</v>
      </c>
      <c r="F158" s="5">
        <f>IF(C158=0,0,IF(I157+G158&lt;=Summary!$D$20,'Loan Sch - Extra pay No Off'!I157+G158,Summary!$D$20))</f>
        <v>690.71560806781815</v>
      </c>
      <c r="G158" s="4">
        <f>IF(E158&lt;=0,0,E158*Summary!$B$7/Summary!$B$10)</f>
        <v>302.27712333346949</v>
      </c>
      <c r="H158" s="5">
        <f t="shared" si="16"/>
        <v>388.43848473434866</v>
      </c>
      <c r="I158" s="5">
        <f t="shared" si="17"/>
        <v>393556.6846566294</v>
      </c>
    </row>
    <row r="159" spans="1:9" x14ac:dyDescent="0.25">
      <c r="A159">
        <v>155</v>
      </c>
      <c r="B159">
        <f t="shared" si="12"/>
        <v>155</v>
      </c>
      <c r="C159" s="5">
        <f t="shared" si="14"/>
        <v>393556.6846566294</v>
      </c>
      <c r="D159" s="5">
        <f t="shared" si="15"/>
        <v>0</v>
      </c>
      <c r="E159" s="4">
        <f t="shared" si="13"/>
        <v>393556.6846566294</v>
      </c>
      <c r="F159" s="5">
        <f>IF(C159=0,0,IF(I158+G159&lt;=Summary!$D$20,'Loan Sch - Extra pay No Off'!I158+G159,Summary!$D$20))</f>
        <v>690.71560806781815</v>
      </c>
      <c r="G159" s="4">
        <f>IF(E159&lt;=0,0,E159*Summary!$B$7/Summary!$B$10)</f>
        <v>301.97907149614446</v>
      </c>
      <c r="H159" s="5">
        <f t="shared" si="16"/>
        <v>388.7365365716737</v>
      </c>
      <c r="I159" s="5">
        <f t="shared" si="17"/>
        <v>393167.9481200577</v>
      </c>
    </row>
    <row r="160" spans="1:9" x14ac:dyDescent="0.25">
      <c r="A160">
        <v>156</v>
      </c>
      <c r="B160">
        <f t="shared" si="12"/>
        <v>156</v>
      </c>
      <c r="C160" s="5">
        <f t="shared" si="14"/>
        <v>393167.9481200577</v>
      </c>
      <c r="D160" s="5">
        <f t="shared" si="15"/>
        <v>0</v>
      </c>
      <c r="E160" s="4">
        <f t="shared" si="13"/>
        <v>393167.9481200577</v>
      </c>
      <c r="F160" s="5">
        <f>IF(C160=0,0,IF(I159+G160&lt;=Summary!$D$20,'Loan Sch - Extra pay No Off'!I159+G160,Summary!$D$20))</f>
        <v>690.71560806781815</v>
      </c>
      <c r="G160" s="4">
        <f>IF(E160&lt;=0,0,E160*Summary!$B$7/Summary!$B$10)</f>
        <v>301.68079096135193</v>
      </c>
      <c r="H160" s="5">
        <f t="shared" si="16"/>
        <v>389.03481710646622</v>
      </c>
      <c r="I160" s="5">
        <f t="shared" si="17"/>
        <v>392778.91330295126</v>
      </c>
    </row>
    <row r="161" spans="1:9" x14ac:dyDescent="0.25">
      <c r="A161">
        <v>157</v>
      </c>
      <c r="B161">
        <f t="shared" si="12"/>
        <v>157</v>
      </c>
      <c r="C161" s="5">
        <f t="shared" si="14"/>
        <v>392778.91330295126</v>
      </c>
      <c r="D161" s="5">
        <f t="shared" si="15"/>
        <v>0</v>
      </c>
      <c r="E161" s="4">
        <f t="shared" si="13"/>
        <v>392778.91330295126</v>
      </c>
      <c r="F161" s="5">
        <f>IF(C161=0,0,IF(I160+G161&lt;=Summary!$D$20,'Loan Sch - Extra pay No Off'!I160+G161,Summary!$D$20))</f>
        <v>690.71560806781815</v>
      </c>
      <c r="G161" s="4">
        <f>IF(E161&lt;=0,0,E161*Summary!$B$7/Summary!$B$10)</f>
        <v>301.38228155361065</v>
      </c>
      <c r="H161" s="5">
        <f t="shared" si="16"/>
        <v>389.3333265142075</v>
      </c>
      <c r="I161" s="5">
        <f t="shared" si="17"/>
        <v>392389.57997643703</v>
      </c>
    </row>
    <row r="162" spans="1:9" x14ac:dyDescent="0.25">
      <c r="A162">
        <v>158</v>
      </c>
      <c r="B162">
        <f t="shared" si="12"/>
        <v>158</v>
      </c>
      <c r="C162" s="5">
        <f t="shared" si="14"/>
        <v>392389.57997643703</v>
      </c>
      <c r="D162" s="5">
        <f t="shared" si="15"/>
        <v>0</v>
      </c>
      <c r="E162" s="4">
        <f t="shared" si="13"/>
        <v>392389.57997643703</v>
      </c>
      <c r="F162" s="5">
        <f>IF(C162=0,0,IF(I161+G162&lt;=Summary!$D$20,'Loan Sch - Extra pay No Off'!I161+G162,Summary!$D$20))</f>
        <v>690.71560806781815</v>
      </c>
      <c r="G162" s="4">
        <f>IF(E162&lt;=0,0,E162*Summary!$B$7/Summary!$B$10)</f>
        <v>301.08354309730453</v>
      </c>
      <c r="H162" s="5">
        <f t="shared" si="16"/>
        <v>389.63206497051362</v>
      </c>
      <c r="I162" s="5">
        <f t="shared" si="17"/>
        <v>391999.94791146653</v>
      </c>
    </row>
    <row r="163" spans="1:9" x14ac:dyDescent="0.25">
      <c r="A163">
        <v>159</v>
      </c>
      <c r="B163">
        <f t="shared" si="12"/>
        <v>159</v>
      </c>
      <c r="C163" s="5">
        <f t="shared" si="14"/>
        <v>391999.94791146653</v>
      </c>
      <c r="D163" s="5">
        <f t="shared" si="15"/>
        <v>0</v>
      </c>
      <c r="E163" s="4">
        <f t="shared" si="13"/>
        <v>391999.94791146653</v>
      </c>
      <c r="F163" s="5">
        <f>IF(C163=0,0,IF(I162+G163&lt;=Summary!$D$20,'Loan Sch - Extra pay No Off'!I162+G163,Summary!$D$20))</f>
        <v>690.71560806781815</v>
      </c>
      <c r="G163" s="4">
        <f>IF(E163&lt;=0,0,E163*Summary!$B$7/Summary!$B$10)</f>
        <v>300.78457541668297</v>
      </c>
      <c r="H163" s="5">
        <f t="shared" si="16"/>
        <v>389.93103265113518</v>
      </c>
      <c r="I163" s="5">
        <f t="shared" si="17"/>
        <v>391610.01687881537</v>
      </c>
    </row>
    <row r="164" spans="1:9" x14ac:dyDescent="0.25">
      <c r="A164">
        <v>160</v>
      </c>
      <c r="B164">
        <f t="shared" si="12"/>
        <v>160</v>
      </c>
      <c r="C164" s="5">
        <f t="shared" si="14"/>
        <v>391610.01687881537</v>
      </c>
      <c r="D164" s="5">
        <f t="shared" si="15"/>
        <v>0</v>
      </c>
      <c r="E164" s="4">
        <f t="shared" si="13"/>
        <v>391610.01687881537</v>
      </c>
      <c r="F164" s="5">
        <f>IF(C164=0,0,IF(I163+G164&lt;=Summary!$D$20,'Loan Sch - Extra pay No Off'!I163+G164,Summary!$D$20))</f>
        <v>690.71560806781815</v>
      </c>
      <c r="G164" s="4">
        <f>IF(E164&lt;=0,0,E164*Summary!$B$7/Summary!$B$10)</f>
        <v>300.48537833586022</v>
      </c>
      <c r="H164" s="5">
        <f t="shared" si="16"/>
        <v>390.23022973195793</v>
      </c>
      <c r="I164" s="5">
        <f t="shared" si="17"/>
        <v>391219.78664908343</v>
      </c>
    </row>
    <row r="165" spans="1:9" x14ac:dyDescent="0.25">
      <c r="A165">
        <v>161</v>
      </c>
      <c r="B165">
        <f t="shared" si="12"/>
        <v>161</v>
      </c>
      <c r="C165" s="5">
        <f t="shared" si="14"/>
        <v>391219.78664908343</v>
      </c>
      <c r="D165" s="5">
        <f t="shared" si="15"/>
        <v>0</v>
      </c>
      <c r="E165" s="4">
        <f t="shared" si="13"/>
        <v>391219.78664908343</v>
      </c>
      <c r="F165" s="5">
        <f>IF(C165=0,0,IF(I164+G165&lt;=Summary!$D$20,'Loan Sch - Extra pay No Off'!I164+G165,Summary!$D$20))</f>
        <v>690.71560806781815</v>
      </c>
      <c r="G165" s="4">
        <f>IF(E165&lt;=0,0,E165*Summary!$B$7/Summary!$B$10)</f>
        <v>300.18595167881591</v>
      </c>
      <c r="H165" s="5">
        <f t="shared" si="16"/>
        <v>390.52965638900224</v>
      </c>
      <c r="I165" s="5">
        <f t="shared" si="17"/>
        <v>390829.2569926944</v>
      </c>
    </row>
    <row r="166" spans="1:9" x14ac:dyDescent="0.25">
      <c r="A166">
        <v>162</v>
      </c>
      <c r="B166">
        <f t="shared" si="12"/>
        <v>162</v>
      </c>
      <c r="C166" s="5">
        <f t="shared" si="14"/>
        <v>390829.2569926944</v>
      </c>
      <c r="D166" s="5">
        <f t="shared" si="15"/>
        <v>0</v>
      </c>
      <c r="E166" s="4">
        <f t="shared" si="13"/>
        <v>390829.2569926944</v>
      </c>
      <c r="F166" s="5">
        <f>IF(C166=0,0,IF(I165+G166&lt;=Summary!$D$20,'Loan Sch - Extra pay No Off'!I165+G166,Summary!$D$20))</f>
        <v>690.71560806781815</v>
      </c>
      <c r="G166" s="4">
        <f>IF(E166&lt;=0,0,E166*Summary!$B$7/Summary!$B$10)</f>
        <v>299.88629526939434</v>
      </c>
      <c r="H166" s="5">
        <f t="shared" si="16"/>
        <v>390.82931279842381</v>
      </c>
      <c r="I166" s="5">
        <f t="shared" si="17"/>
        <v>390438.42767989595</v>
      </c>
    </row>
    <row r="167" spans="1:9" x14ac:dyDescent="0.25">
      <c r="A167">
        <v>163</v>
      </c>
      <c r="B167">
        <f t="shared" si="12"/>
        <v>163</v>
      </c>
      <c r="C167" s="5">
        <f t="shared" si="14"/>
        <v>390438.42767989595</v>
      </c>
      <c r="D167" s="5">
        <f t="shared" si="15"/>
        <v>0</v>
      </c>
      <c r="E167" s="4">
        <f t="shared" si="13"/>
        <v>390438.42767989595</v>
      </c>
      <c r="F167" s="5">
        <f>IF(C167=0,0,IF(I166+G167&lt;=Summary!$D$20,'Loan Sch - Extra pay No Off'!I166+G167,Summary!$D$20))</f>
        <v>690.71560806781815</v>
      </c>
      <c r="G167" s="4">
        <f>IF(E167&lt;=0,0,E167*Summary!$B$7/Summary!$B$10)</f>
        <v>299.58640893130473</v>
      </c>
      <c r="H167" s="5">
        <f t="shared" si="16"/>
        <v>391.12919913651342</v>
      </c>
      <c r="I167" s="5">
        <f t="shared" si="17"/>
        <v>390047.29848075943</v>
      </c>
    </row>
    <row r="168" spans="1:9" x14ac:dyDescent="0.25">
      <c r="A168">
        <v>164</v>
      </c>
      <c r="B168">
        <f t="shared" si="12"/>
        <v>164</v>
      </c>
      <c r="C168" s="5">
        <f t="shared" si="14"/>
        <v>390047.29848075943</v>
      </c>
      <c r="D168" s="5">
        <f t="shared" si="15"/>
        <v>0</v>
      </c>
      <c r="E168" s="4">
        <f t="shared" si="13"/>
        <v>390047.29848075943</v>
      </c>
      <c r="F168" s="5">
        <f>IF(C168=0,0,IF(I167+G168&lt;=Summary!$D$20,'Loan Sch - Extra pay No Off'!I167+G168,Summary!$D$20))</f>
        <v>690.71560806781815</v>
      </c>
      <c r="G168" s="4">
        <f>IF(E168&lt;=0,0,E168*Summary!$B$7/Summary!$B$10)</f>
        <v>299.28629248812115</v>
      </c>
      <c r="H168" s="5">
        <f t="shared" si="16"/>
        <v>391.429315579697</v>
      </c>
      <c r="I168" s="5">
        <f t="shared" si="17"/>
        <v>389655.86916517973</v>
      </c>
    </row>
    <row r="169" spans="1:9" x14ac:dyDescent="0.25">
      <c r="A169">
        <v>165</v>
      </c>
      <c r="B169">
        <f t="shared" si="12"/>
        <v>165</v>
      </c>
      <c r="C169" s="5">
        <f t="shared" si="14"/>
        <v>389655.86916517973</v>
      </c>
      <c r="D169" s="5">
        <f t="shared" si="15"/>
        <v>0</v>
      </c>
      <c r="E169" s="4">
        <f t="shared" si="13"/>
        <v>389655.86916517973</v>
      </c>
      <c r="F169" s="5">
        <f>IF(C169=0,0,IF(I168+G169&lt;=Summary!$D$20,'Loan Sch - Extra pay No Off'!I168+G169,Summary!$D$20))</f>
        <v>690.71560806781815</v>
      </c>
      <c r="G169" s="4">
        <f>IF(E169&lt;=0,0,E169*Summary!$B$7/Summary!$B$10)</f>
        <v>298.98594576328213</v>
      </c>
      <c r="H169" s="5">
        <f t="shared" si="16"/>
        <v>391.72966230453602</v>
      </c>
      <c r="I169" s="5">
        <f t="shared" si="17"/>
        <v>389264.13950287522</v>
      </c>
    </row>
    <row r="170" spans="1:9" x14ac:dyDescent="0.25">
      <c r="A170">
        <v>166</v>
      </c>
      <c r="B170">
        <f t="shared" si="12"/>
        <v>166</v>
      </c>
      <c r="C170" s="5">
        <f t="shared" si="14"/>
        <v>389264.13950287522</v>
      </c>
      <c r="D170" s="5">
        <f t="shared" si="15"/>
        <v>0</v>
      </c>
      <c r="E170" s="4">
        <f t="shared" si="13"/>
        <v>389264.13950287522</v>
      </c>
      <c r="F170" s="5">
        <f>IF(C170=0,0,IF(I169+G170&lt;=Summary!$D$20,'Loan Sch - Extra pay No Off'!I169+G170,Summary!$D$20))</f>
        <v>690.71560806781815</v>
      </c>
      <c r="G170" s="4">
        <f>IF(E170&lt;=0,0,E170*Summary!$B$7/Summary!$B$10)</f>
        <v>298.68536858009077</v>
      </c>
      <c r="H170" s="5">
        <f t="shared" si="16"/>
        <v>392.03023948772739</v>
      </c>
      <c r="I170" s="5">
        <f t="shared" si="17"/>
        <v>388872.10926338751</v>
      </c>
    </row>
    <row r="171" spans="1:9" x14ac:dyDescent="0.25">
      <c r="A171">
        <v>167</v>
      </c>
      <c r="B171">
        <f t="shared" si="12"/>
        <v>167</v>
      </c>
      <c r="C171" s="5">
        <f t="shared" si="14"/>
        <v>388872.10926338751</v>
      </c>
      <c r="D171" s="5">
        <f t="shared" si="15"/>
        <v>0</v>
      </c>
      <c r="E171" s="4">
        <f t="shared" si="13"/>
        <v>388872.10926338751</v>
      </c>
      <c r="F171" s="5">
        <f>IF(C171=0,0,IF(I170+G171&lt;=Summary!$D$20,'Loan Sch - Extra pay No Off'!I170+G171,Summary!$D$20))</f>
        <v>690.71560806781815</v>
      </c>
      <c r="G171" s="4">
        <f>IF(E171&lt;=0,0,E171*Summary!$B$7/Summary!$B$10)</f>
        <v>298.38456076171462</v>
      </c>
      <c r="H171" s="5">
        <f t="shared" si="16"/>
        <v>392.33104730610353</v>
      </c>
      <c r="I171" s="5">
        <f t="shared" si="17"/>
        <v>388479.77821608138</v>
      </c>
    </row>
    <row r="172" spans="1:9" x14ac:dyDescent="0.25">
      <c r="A172">
        <v>168</v>
      </c>
      <c r="B172">
        <f t="shared" si="12"/>
        <v>168</v>
      </c>
      <c r="C172" s="5">
        <f t="shared" si="14"/>
        <v>388479.77821608138</v>
      </c>
      <c r="D172" s="5">
        <f t="shared" si="15"/>
        <v>0</v>
      </c>
      <c r="E172" s="4">
        <f t="shared" si="13"/>
        <v>388479.77821608138</v>
      </c>
      <c r="F172" s="5">
        <f>IF(C172=0,0,IF(I171+G172&lt;=Summary!$D$20,'Loan Sch - Extra pay No Off'!I171+G172,Summary!$D$20))</f>
        <v>690.71560806781815</v>
      </c>
      <c r="G172" s="4">
        <f>IF(E172&lt;=0,0,E172*Summary!$B$7/Summary!$B$10)</f>
        <v>298.08352213118548</v>
      </c>
      <c r="H172" s="5">
        <f t="shared" si="16"/>
        <v>392.63208593663268</v>
      </c>
      <c r="I172" s="5">
        <f t="shared" si="17"/>
        <v>388087.14613014477</v>
      </c>
    </row>
    <row r="173" spans="1:9" x14ac:dyDescent="0.25">
      <c r="A173">
        <v>169</v>
      </c>
      <c r="B173">
        <f t="shared" si="12"/>
        <v>169</v>
      </c>
      <c r="C173" s="5">
        <f t="shared" si="14"/>
        <v>388087.14613014477</v>
      </c>
      <c r="D173" s="5">
        <f t="shared" si="15"/>
        <v>0</v>
      </c>
      <c r="E173" s="4">
        <f t="shared" si="13"/>
        <v>388087.14613014477</v>
      </c>
      <c r="F173" s="5">
        <f>IF(C173=0,0,IF(I172+G173&lt;=Summary!$D$20,'Loan Sch - Extra pay No Off'!I172+G173,Summary!$D$20))</f>
        <v>690.71560806781815</v>
      </c>
      <c r="G173" s="4">
        <f>IF(E173&lt;=0,0,E173*Summary!$B$7/Summary!$B$10)</f>
        <v>297.78225251139952</v>
      </c>
      <c r="H173" s="5">
        <f t="shared" si="16"/>
        <v>392.93335555641863</v>
      </c>
      <c r="I173" s="5">
        <f t="shared" si="17"/>
        <v>387694.21277458838</v>
      </c>
    </row>
    <row r="174" spans="1:9" x14ac:dyDescent="0.25">
      <c r="A174">
        <v>170</v>
      </c>
      <c r="B174">
        <f t="shared" si="12"/>
        <v>170</v>
      </c>
      <c r="C174" s="5">
        <f t="shared" si="14"/>
        <v>387694.21277458838</v>
      </c>
      <c r="D174" s="5">
        <f t="shared" si="15"/>
        <v>0</v>
      </c>
      <c r="E174" s="4">
        <f t="shared" si="13"/>
        <v>387694.21277458838</v>
      </c>
      <c r="F174" s="5">
        <f>IF(C174=0,0,IF(I173+G174&lt;=Summary!$D$20,'Loan Sch - Extra pay No Off'!I173+G174,Summary!$D$20))</f>
        <v>690.71560806781815</v>
      </c>
      <c r="G174" s="4">
        <f>IF(E174&lt;=0,0,E174*Summary!$B$7/Summary!$B$10)</f>
        <v>297.48075172511687</v>
      </c>
      <c r="H174" s="5">
        <f t="shared" si="16"/>
        <v>393.23485634270128</v>
      </c>
      <c r="I174" s="5">
        <f t="shared" si="17"/>
        <v>387300.97791824566</v>
      </c>
    </row>
    <row r="175" spans="1:9" x14ac:dyDescent="0.25">
      <c r="A175">
        <v>171</v>
      </c>
      <c r="B175">
        <f t="shared" si="12"/>
        <v>171</v>
      </c>
      <c r="C175" s="5">
        <f t="shared" si="14"/>
        <v>387300.97791824566</v>
      </c>
      <c r="D175" s="5">
        <f t="shared" si="15"/>
        <v>0</v>
      </c>
      <c r="E175" s="4">
        <f t="shared" si="13"/>
        <v>387300.97791824566</v>
      </c>
      <c r="F175" s="5">
        <f>IF(C175=0,0,IF(I174+G175&lt;=Summary!$D$20,'Loan Sch - Extra pay No Off'!I174+G175,Summary!$D$20))</f>
        <v>690.71560806781815</v>
      </c>
      <c r="G175" s="4">
        <f>IF(E175&lt;=0,0,E175*Summary!$B$7/Summary!$B$10)</f>
        <v>297.17901959496152</v>
      </c>
      <c r="H175" s="5">
        <f t="shared" si="16"/>
        <v>393.53658847285664</v>
      </c>
      <c r="I175" s="5">
        <f t="shared" si="17"/>
        <v>386907.44132977282</v>
      </c>
    </row>
    <row r="176" spans="1:9" x14ac:dyDescent="0.25">
      <c r="A176">
        <v>172</v>
      </c>
      <c r="B176">
        <f t="shared" si="12"/>
        <v>172</v>
      </c>
      <c r="C176" s="5">
        <f t="shared" si="14"/>
        <v>386907.44132977282</v>
      </c>
      <c r="D176" s="5">
        <f t="shared" si="15"/>
        <v>0</v>
      </c>
      <c r="E176" s="4">
        <f t="shared" si="13"/>
        <v>386907.44132977282</v>
      </c>
      <c r="F176" s="5">
        <f>IF(C176=0,0,IF(I175+G176&lt;=Summary!$D$20,'Loan Sch - Extra pay No Off'!I175+G176,Summary!$D$20))</f>
        <v>690.71560806781815</v>
      </c>
      <c r="G176" s="4">
        <f>IF(E176&lt;=0,0,E176*Summary!$B$7/Summary!$B$10)</f>
        <v>296.87705594342185</v>
      </c>
      <c r="H176" s="5">
        <f t="shared" si="16"/>
        <v>393.8385521243963</v>
      </c>
      <c r="I176" s="5">
        <f t="shared" si="17"/>
        <v>386513.60277764843</v>
      </c>
    </row>
    <row r="177" spans="1:9" x14ac:dyDescent="0.25">
      <c r="A177">
        <v>173</v>
      </c>
      <c r="B177">
        <f t="shared" si="12"/>
        <v>173</v>
      </c>
      <c r="C177" s="5">
        <f t="shared" si="14"/>
        <v>386513.60277764843</v>
      </c>
      <c r="D177" s="5">
        <f t="shared" si="15"/>
        <v>0</v>
      </c>
      <c r="E177" s="4">
        <f t="shared" si="13"/>
        <v>386513.60277764843</v>
      </c>
      <c r="F177" s="5">
        <f>IF(C177=0,0,IF(I176+G177&lt;=Summary!$D$20,'Loan Sch - Extra pay No Off'!I176+G177,Summary!$D$20))</f>
        <v>690.71560806781815</v>
      </c>
      <c r="G177" s="4">
        <f>IF(E177&lt;=0,0,E177*Summary!$B$7/Summary!$B$10)</f>
        <v>296.57486059284946</v>
      </c>
      <c r="H177" s="5">
        <f t="shared" si="16"/>
        <v>394.14074747496869</v>
      </c>
      <c r="I177" s="5">
        <f t="shared" si="17"/>
        <v>386119.46203017345</v>
      </c>
    </row>
    <row r="178" spans="1:9" x14ac:dyDescent="0.25">
      <c r="A178">
        <v>174</v>
      </c>
      <c r="B178">
        <f t="shared" si="12"/>
        <v>174</v>
      </c>
      <c r="C178" s="5">
        <f t="shared" si="14"/>
        <v>386119.46203017345</v>
      </c>
      <c r="D178" s="5">
        <f t="shared" si="15"/>
        <v>0</v>
      </c>
      <c r="E178" s="4">
        <f t="shared" si="13"/>
        <v>386119.46203017345</v>
      </c>
      <c r="F178" s="5">
        <f>IF(C178=0,0,IF(I177+G178&lt;=Summary!$D$20,'Loan Sch - Extra pay No Off'!I177+G178,Summary!$D$20))</f>
        <v>690.71560806781815</v>
      </c>
      <c r="G178" s="4">
        <f>IF(E178&lt;=0,0,E178*Summary!$B$7/Summary!$B$10)</f>
        <v>296.27243336546002</v>
      </c>
      <c r="H178" s="5">
        <f t="shared" si="16"/>
        <v>394.44317470235814</v>
      </c>
      <c r="I178" s="5">
        <f t="shared" si="17"/>
        <v>385725.01885547111</v>
      </c>
    </row>
    <row r="179" spans="1:9" x14ac:dyDescent="0.25">
      <c r="A179">
        <v>175</v>
      </c>
      <c r="B179">
        <f t="shared" si="12"/>
        <v>175</v>
      </c>
      <c r="C179" s="5">
        <f t="shared" si="14"/>
        <v>385725.01885547111</v>
      </c>
      <c r="D179" s="5">
        <f t="shared" si="15"/>
        <v>0</v>
      </c>
      <c r="E179" s="4">
        <f t="shared" si="13"/>
        <v>385725.01885547111</v>
      </c>
      <c r="F179" s="5">
        <f>IF(C179=0,0,IF(I178+G179&lt;=Summary!$D$20,'Loan Sch - Extra pay No Off'!I178+G179,Summary!$D$20))</f>
        <v>690.71560806781815</v>
      </c>
      <c r="G179" s="4">
        <f>IF(E179&lt;=0,0,E179*Summary!$B$7/Summary!$B$10)</f>
        <v>295.96977408333265</v>
      </c>
      <c r="H179" s="5">
        <f t="shared" si="16"/>
        <v>394.7458339844855</v>
      </c>
      <c r="I179" s="5">
        <f t="shared" si="17"/>
        <v>385330.27302148665</v>
      </c>
    </row>
    <row r="180" spans="1:9" x14ac:dyDescent="0.25">
      <c r="A180">
        <v>176</v>
      </c>
      <c r="B180">
        <f t="shared" si="12"/>
        <v>176</v>
      </c>
      <c r="C180" s="5">
        <f t="shared" si="14"/>
        <v>385330.27302148665</v>
      </c>
      <c r="D180" s="5">
        <f t="shared" si="15"/>
        <v>0</v>
      </c>
      <c r="E180" s="4">
        <f t="shared" si="13"/>
        <v>385330.27302148665</v>
      </c>
      <c r="F180" s="5">
        <f>IF(C180=0,0,IF(I179+G180&lt;=Summary!$D$20,'Loan Sch - Extra pay No Off'!I179+G180,Summary!$D$20))</f>
        <v>690.71560806781815</v>
      </c>
      <c r="G180" s="4">
        <f>IF(E180&lt;=0,0,E180*Summary!$B$7/Summary!$B$10)</f>
        <v>295.66688256840996</v>
      </c>
      <c r="H180" s="5">
        <f t="shared" si="16"/>
        <v>395.04872549940819</v>
      </c>
      <c r="I180" s="5">
        <f t="shared" si="17"/>
        <v>384935.22429598722</v>
      </c>
    </row>
    <row r="181" spans="1:9" x14ac:dyDescent="0.25">
      <c r="A181">
        <v>177</v>
      </c>
      <c r="B181">
        <f t="shared" si="12"/>
        <v>177</v>
      </c>
      <c r="C181" s="5">
        <f t="shared" si="14"/>
        <v>384935.22429598722</v>
      </c>
      <c r="D181" s="5">
        <f t="shared" si="15"/>
        <v>0</v>
      </c>
      <c r="E181" s="4">
        <f t="shared" si="13"/>
        <v>384935.22429598722</v>
      </c>
      <c r="F181" s="5">
        <f>IF(C181=0,0,IF(I180+G181&lt;=Summary!$D$20,'Loan Sch - Extra pay No Off'!I180+G181,Summary!$D$20))</f>
        <v>690.71560806781815</v>
      </c>
      <c r="G181" s="4">
        <f>IF(E181&lt;=0,0,E181*Summary!$B$7/Summary!$B$10)</f>
        <v>295.36375864249788</v>
      </c>
      <c r="H181" s="5">
        <f t="shared" si="16"/>
        <v>395.35184942532027</v>
      </c>
      <c r="I181" s="5">
        <f t="shared" si="17"/>
        <v>384539.87244656193</v>
      </c>
    </row>
    <row r="182" spans="1:9" x14ac:dyDescent="0.25">
      <c r="A182">
        <v>178</v>
      </c>
      <c r="B182">
        <f t="shared" si="12"/>
        <v>178</v>
      </c>
      <c r="C182" s="5">
        <f t="shared" si="14"/>
        <v>384539.87244656193</v>
      </c>
      <c r="D182" s="5">
        <f t="shared" si="15"/>
        <v>0</v>
      </c>
      <c r="E182" s="4">
        <f t="shared" si="13"/>
        <v>384539.87244656193</v>
      </c>
      <c r="F182" s="5">
        <f>IF(C182=0,0,IF(I181+G182&lt;=Summary!$D$20,'Loan Sch - Extra pay No Off'!I181+G182,Summary!$D$20))</f>
        <v>690.71560806781815</v>
      </c>
      <c r="G182" s="4">
        <f>IF(E182&lt;=0,0,E182*Summary!$B$7/Summary!$B$10)</f>
        <v>295.06040212726577</v>
      </c>
      <c r="H182" s="5">
        <f t="shared" si="16"/>
        <v>395.65520594055238</v>
      </c>
      <c r="I182" s="5">
        <f t="shared" si="17"/>
        <v>384144.21724062139</v>
      </c>
    </row>
    <row r="183" spans="1:9" x14ac:dyDescent="0.25">
      <c r="A183">
        <v>179</v>
      </c>
      <c r="B183">
        <f t="shared" si="12"/>
        <v>179</v>
      </c>
      <c r="C183" s="5">
        <f t="shared" si="14"/>
        <v>384144.21724062139</v>
      </c>
      <c r="D183" s="5">
        <f t="shared" si="15"/>
        <v>0</v>
      </c>
      <c r="E183" s="4">
        <f t="shared" si="13"/>
        <v>384144.21724062139</v>
      </c>
      <c r="F183" s="5">
        <f>IF(C183=0,0,IF(I182+G183&lt;=Summary!$D$20,'Loan Sch - Extra pay No Off'!I182+G183,Summary!$D$20))</f>
        <v>690.71560806781815</v>
      </c>
      <c r="G183" s="4">
        <f>IF(E183&lt;=0,0,E183*Summary!$B$7/Summary!$B$10)</f>
        <v>294.75681284424604</v>
      </c>
      <c r="H183" s="5">
        <f t="shared" si="16"/>
        <v>395.95879522357211</v>
      </c>
      <c r="I183" s="5">
        <f t="shared" si="17"/>
        <v>383748.25844539783</v>
      </c>
    </row>
    <row r="184" spans="1:9" x14ac:dyDescent="0.25">
      <c r="A184">
        <v>180</v>
      </c>
      <c r="B184">
        <f t="shared" si="12"/>
        <v>180</v>
      </c>
      <c r="C184" s="5">
        <f t="shared" si="14"/>
        <v>383748.25844539783</v>
      </c>
      <c r="D184" s="5">
        <f t="shared" si="15"/>
        <v>0</v>
      </c>
      <c r="E184" s="4">
        <f t="shared" si="13"/>
        <v>383748.25844539783</v>
      </c>
      <c r="F184" s="5">
        <f>IF(C184=0,0,IF(I183+G184&lt;=Summary!$D$20,'Loan Sch - Extra pay No Off'!I183+G184,Summary!$D$20))</f>
        <v>690.71560806781815</v>
      </c>
      <c r="G184" s="4">
        <f>IF(E184&lt;=0,0,E184*Summary!$B$7/Summary!$B$10)</f>
        <v>294.45299061483411</v>
      </c>
      <c r="H184" s="5">
        <f t="shared" si="16"/>
        <v>396.26261745298405</v>
      </c>
      <c r="I184" s="5">
        <f t="shared" si="17"/>
        <v>383351.99582794483</v>
      </c>
    </row>
    <row r="185" spans="1:9" x14ac:dyDescent="0.25">
      <c r="A185">
        <v>181</v>
      </c>
      <c r="B185">
        <f t="shared" si="12"/>
        <v>181</v>
      </c>
      <c r="C185" s="5">
        <f t="shared" si="14"/>
        <v>383351.99582794483</v>
      </c>
      <c r="D185" s="5">
        <f t="shared" si="15"/>
        <v>0</v>
      </c>
      <c r="E185" s="4">
        <f t="shared" si="13"/>
        <v>383351.99582794483</v>
      </c>
      <c r="F185" s="5">
        <f>IF(C185=0,0,IF(I184+G185&lt;=Summary!$D$20,'Loan Sch - Extra pay No Off'!I184+G185,Summary!$D$20))</f>
        <v>690.71560806781815</v>
      </c>
      <c r="G185" s="4">
        <f>IF(E185&lt;=0,0,E185*Summary!$B$7/Summary!$B$10)</f>
        <v>294.1489352602884</v>
      </c>
      <c r="H185" s="5">
        <f t="shared" si="16"/>
        <v>396.56667280752976</v>
      </c>
      <c r="I185" s="5">
        <f t="shared" si="17"/>
        <v>382955.42915513733</v>
      </c>
    </row>
    <row r="186" spans="1:9" x14ac:dyDescent="0.25">
      <c r="A186">
        <v>182</v>
      </c>
      <c r="B186">
        <f t="shared" si="12"/>
        <v>182</v>
      </c>
      <c r="C186" s="5">
        <f t="shared" si="14"/>
        <v>382955.42915513733</v>
      </c>
      <c r="D186" s="5">
        <f t="shared" si="15"/>
        <v>0</v>
      </c>
      <c r="E186" s="4">
        <f t="shared" si="13"/>
        <v>382955.42915513733</v>
      </c>
      <c r="F186" s="5">
        <f>IF(C186=0,0,IF(I185+G186&lt;=Summary!$D$20,'Loan Sch - Extra pay No Off'!I185+G186,Summary!$D$20))</f>
        <v>690.71560806781815</v>
      </c>
      <c r="G186" s="4">
        <f>IF(E186&lt;=0,0,E186*Summary!$B$7/Summary!$B$10)</f>
        <v>293.84464660173035</v>
      </c>
      <c r="H186" s="5">
        <f t="shared" si="16"/>
        <v>396.87096146608781</v>
      </c>
      <c r="I186" s="5">
        <f t="shared" si="17"/>
        <v>382558.55819367123</v>
      </c>
    </row>
    <row r="187" spans="1:9" x14ac:dyDescent="0.25">
      <c r="A187">
        <v>183</v>
      </c>
      <c r="B187">
        <f t="shared" si="12"/>
        <v>183</v>
      </c>
      <c r="C187" s="5">
        <f t="shared" si="14"/>
        <v>382558.55819367123</v>
      </c>
      <c r="D187" s="5">
        <f t="shared" si="15"/>
        <v>0</v>
      </c>
      <c r="E187" s="4">
        <f t="shared" si="13"/>
        <v>382558.55819367123</v>
      </c>
      <c r="F187" s="5">
        <f>IF(C187=0,0,IF(I186+G187&lt;=Summary!$D$20,'Loan Sch - Extra pay No Off'!I186+G187,Summary!$D$20))</f>
        <v>690.71560806781815</v>
      </c>
      <c r="G187" s="4">
        <f>IF(E187&lt;=0,0,E187*Summary!$B$7/Summary!$B$10)</f>
        <v>293.54012446014389</v>
      </c>
      <c r="H187" s="5">
        <f t="shared" si="16"/>
        <v>397.17548360767427</v>
      </c>
      <c r="I187" s="5">
        <f t="shared" si="17"/>
        <v>382161.38271006354</v>
      </c>
    </row>
    <row r="188" spans="1:9" x14ac:dyDescent="0.25">
      <c r="A188">
        <v>184</v>
      </c>
      <c r="B188">
        <f t="shared" si="12"/>
        <v>184</v>
      </c>
      <c r="C188" s="5">
        <f t="shared" si="14"/>
        <v>382161.38271006354</v>
      </c>
      <c r="D188" s="5">
        <f t="shared" si="15"/>
        <v>0</v>
      </c>
      <c r="E188" s="4">
        <f t="shared" si="13"/>
        <v>382161.38271006354</v>
      </c>
      <c r="F188" s="5">
        <f>IF(C188=0,0,IF(I187+G188&lt;=Summary!$D$20,'Loan Sch - Extra pay No Off'!I187+G188,Summary!$D$20))</f>
        <v>690.71560806781815</v>
      </c>
      <c r="G188" s="4">
        <f>IF(E188&lt;=0,0,E188*Summary!$B$7/Summary!$B$10)</f>
        <v>293.23536865637567</v>
      </c>
      <c r="H188" s="5">
        <f t="shared" si="16"/>
        <v>397.48023941144248</v>
      </c>
      <c r="I188" s="5">
        <f t="shared" si="17"/>
        <v>381763.90247065207</v>
      </c>
    </row>
    <row r="189" spans="1:9" x14ac:dyDescent="0.25">
      <c r="A189">
        <v>185</v>
      </c>
      <c r="B189">
        <f t="shared" si="12"/>
        <v>185</v>
      </c>
      <c r="C189" s="5">
        <f t="shared" si="14"/>
        <v>381763.90247065207</v>
      </c>
      <c r="D189" s="5">
        <f t="shared" si="15"/>
        <v>0</v>
      </c>
      <c r="E189" s="4">
        <f t="shared" si="13"/>
        <v>381763.90247065207</v>
      </c>
      <c r="F189" s="5">
        <f>IF(C189=0,0,IF(I188+G189&lt;=Summary!$D$20,'Loan Sch - Extra pay No Off'!I188+G189,Summary!$D$20))</f>
        <v>690.71560806781815</v>
      </c>
      <c r="G189" s="4">
        <f>IF(E189&lt;=0,0,E189*Summary!$B$7/Summary!$B$10)</f>
        <v>292.93037901113496</v>
      </c>
      <c r="H189" s="5">
        <f t="shared" si="16"/>
        <v>397.78522905668319</v>
      </c>
      <c r="I189" s="5">
        <f t="shared" si="17"/>
        <v>381366.11724159541</v>
      </c>
    </row>
    <row r="190" spans="1:9" x14ac:dyDescent="0.25">
      <c r="A190">
        <v>186</v>
      </c>
      <c r="B190">
        <f t="shared" si="12"/>
        <v>186</v>
      </c>
      <c r="C190" s="5">
        <f t="shared" si="14"/>
        <v>381366.11724159541</v>
      </c>
      <c r="D190" s="5">
        <f t="shared" si="15"/>
        <v>0</v>
      </c>
      <c r="E190" s="4">
        <f t="shared" si="13"/>
        <v>381366.11724159541</v>
      </c>
      <c r="F190" s="5">
        <f>IF(C190=0,0,IF(I189+G190&lt;=Summary!$D$20,'Loan Sch - Extra pay No Off'!I189+G190,Summary!$D$20))</f>
        <v>690.71560806781815</v>
      </c>
      <c r="G190" s="4">
        <f>IF(E190&lt;=0,0,E190*Summary!$B$7/Summary!$B$10)</f>
        <v>292.6251553449934</v>
      </c>
      <c r="H190" s="5">
        <f t="shared" si="16"/>
        <v>398.09045272282475</v>
      </c>
      <c r="I190" s="5">
        <f t="shared" si="17"/>
        <v>380968.02678887261</v>
      </c>
    </row>
    <row r="191" spans="1:9" x14ac:dyDescent="0.25">
      <c r="A191">
        <v>187</v>
      </c>
      <c r="B191">
        <f t="shared" si="12"/>
        <v>187</v>
      </c>
      <c r="C191" s="5">
        <f t="shared" si="14"/>
        <v>380968.02678887261</v>
      </c>
      <c r="D191" s="5">
        <f t="shared" si="15"/>
        <v>0</v>
      </c>
      <c r="E191" s="4">
        <f t="shared" si="13"/>
        <v>380968.02678887261</v>
      </c>
      <c r="F191" s="5">
        <f>IF(C191=0,0,IF(I190+G191&lt;=Summary!$D$20,'Loan Sch - Extra pay No Off'!I190+G191,Summary!$D$20))</f>
        <v>690.71560806781815</v>
      </c>
      <c r="G191" s="4">
        <f>IF(E191&lt;=0,0,E191*Summary!$B$7/Summary!$B$10)</f>
        <v>292.31969747838491</v>
      </c>
      <c r="H191" s="5">
        <f t="shared" si="16"/>
        <v>398.39591058943324</v>
      </c>
      <c r="I191" s="5">
        <f t="shared" si="17"/>
        <v>380569.63087828318</v>
      </c>
    </row>
    <row r="192" spans="1:9" x14ac:dyDescent="0.25">
      <c r="A192">
        <v>188</v>
      </c>
      <c r="B192">
        <f t="shared" si="12"/>
        <v>188</v>
      </c>
      <c r="C192" s="5">
        <f t="shared" si="14"/>
        <v>380569.63087828318</v>
      </c>
      <c r="D192" s="5">
        <f t="shared" si="15"/>
        <v>0</v>
      </c>
      <c r="E192" s="4">
        <f t="shared" si="13"/>
        <v>380569.63087828318</v>
      </c>
      <c r="F192" s="5">
        <f>IF(C192=0,0,IF(I191+G192&lt;=Summary!$D$20,'Loan Sch - Extra pay No Off'!I191+G192,Summary!$D$20))</f>
        <v>690.71560806781815</v>
      </c>
      <c r="G192" s="4">
        <f>IF(E192&lt;=0,0,E192*Summary!$B$7/Summary!$B$10)</f>
        <v>292.01400523160572</v>
      </c>
      <c r="H192" s="5">
        <f t="shared" si="16"/>
        <v>398.70160283621243</v>
      </c>
      <c r="I192" s="5">
        <f t="shared" si="17"/>
        <v>380170.92927544698</v>
      </c>
    </row>
    <row r="193" spans="1:9" x14ac:dyDescent="0.25">
      <c r="A193">
        <v>189</v>
      </c>
      <c r="B193">
        <f t="shared" si="12"/>
        <v>189</v>
      </c>
      <c r="C193" s="5">
        <f t="shared" si="14"/>
        <v>380170.92927544698</v>
      </c>
      <c r="D193" s="5">
        <f t="shared" si="15"/>
        <v>0</v>
      </c>
      <c r="E193" s="4">
        <f t="shared" si="13"/>
        <v>380170.92927544698</v>
      </c>
      <c r="F193" s="5">
        <f>IF(C193=0,0,IF(I192+G193&lt;=Summary!$D$20,'Loan Sch - Extra pay No Off'!I192+G193,Summary!$D$20))</f>
        <v>690.71560806781815</v>
      </c>
      <c r="G193" s="4">
        <f>IF(E193&lt;=0,0,E193*Summary!$B$7/Summary!$B$10)</f>
        <v>291.70807842481412</v>
      </c>
      <c r="H193" s="5">
        <f t="shared" si="16"/>
        <v>399.00752964300403</v>
      </c>
      <c r="I193" s="5">
        <f t="shared" si="17"/>
        <v>379771.92174580396</v>
      </c>
    </row>
    <row r="194" spans="1:9" x14ac:dyDescent="0.25">
      <c r="A194">
        <v>190</v>
      </c>
      <c r="B194">
        <f t="shared" si="12"/>
        <v>190</v>
      </c>
      <c r="C194" s="5">
        <f t="shared" si="14"/>
        <v>379771.92174580396</v>
      </c>
      <c r="D194" s="5">
        <f t="shared" si="15"/>
        <v>0</v>
      </c>
      <c r="E194" s="4">
        <f t="shared" si="13"/>
        <v>379771.92174580396</v>
      </c>
      <c r="F194" s="5">
        <f>IF(C194=0,0,IF(I193+G194&lt;=Summary!$D$20,'Loan Sch - Extra pay No Off'!I193+G194,Summary!$D$20))</f>
        <v>690.71560806781815</v>
      </c>
      <c r="G194" s="4">
        <f>IF(E194&lt;=0,0,E194*Summary!$B$7/Summary!$B$10)</f>
        <v>291.40191687803031</v>
      </c>
      <c r="H194" s="5">
        <f t="shared" si="16"/>
        <v>399.31369118978785</v>
      </c>
      <c r="I194" s="5">
        <f t="shared" si="17"/>
        <v>379372.60805461416</v>
      </c>
    </row>
    <row r="195" spans="1:9" x14ac:dyDescent="0.25">
      <c r="A195">
        <v>191</v>
      </c>
      <c r="B195">
        <f t="shared" si="12"/>
        <v>191</v>
      </c>
      <c r="C195" s="5">
        <f t="shared" si="14"/>
        <v>379372.60805461416</v>
      </c>
      <c r="D195" s="5">
        <f t="shared" si="15"/>
        <v>0</v>
      </c>
      <c r="E195" s="4">
        <f t="shared" si="13"/>
        <v>379372.60805461416</v>
      </c>
      <c r="F195" s="5">
        <f>IF(C195=0,0,IF(I194+G195&lt;=Summary!$D$20,'Loan Sch - Extra pay No Off'!I194+G195,Summary!$D$20))</f>
        <v>690.71560806781815</v>
      </c>
      <c r="G195" s="4">
        <f>IF(E195&lt;=0,0,E195*Summary!$B$7/Summary!$B$10)</f>
        <v>291.09552041113659</v>
      </c>
      <c r="H195" s="5">
        <f t="shared" si="16"/>
        <v>399.62008765668156</v>
      </c>
      <c r="I195" s="5">
        <f t="shared" si="17"/>
        <v>378972.9879669575</v>
      </c>
    </row>
    <row r="196" spans="1:9" x14ac:dyDescent="0.25">
      <c r="A196">
        <v>192</v>
      </c>
      <c r="B196">
        <f t="shared" si="12"/>
        <v>192</v>
      </c>
      <c r="C196" s="5">
        <f t="shared" si="14"/>
        <v>378972.9879669575</v>
      </c>
      <c r="D196" s="5">
        <f t="shared" si="15"/>
        <v>0</v>
      </c>
      <c r="E196" s="4">
        <f t="shared" si="13"/>
        <v>378972.9879669575</v>
      </c>
      <c r="F196" s="5">
        <f>IF(C196=0,0,IF(I195+G196&lt;=Summary!$D$20,'Loan Sch - Extra pay No Off'!I195+G196,Summary!$D$20))</f>
        <v>690.71560806781815</v>
      </c>
      <c r="G196" s="4">
        <f>IF(E196&lt;=0,0,E196*Summary!$B$7/Summary!$B$10)</f>
        <v>290.78888884387698</v>
      </c>
      <c r="H196" s="5">
        <f t="shared" si="16"/>
        <v>399.92671922394118</v>
      </c>
      <c r="I196" s="5">
        <f t="shared" si="17"/>
        <v>378573.06124773354</v>
      </c>
    </row>
    <row r="197" spans="1:9" x14ac:dyDescent="0.25">
      <c r="A197">
        <v>193</v>
      </c>
      <c r="B197">
        <f t="shared" si="12"/>
        <v>193</v>
      </c>
      <c r="C197" s="5">
        <f t="shared" si="14"/>
        <v>378573.06124773354</v>
      </c>
      <c r="D197" s="5">
        <f t="shared" si="15"/>
        <v>0</v>
      </c>
      <c r="E197" s="4">
        <f t="shared" si="13"/>
        <v>378573.06124773354</v>
      </c>
      <c r="F197" s="5">
        <f>IF(C197=0,0,IF(I196+G197&lt;=Summary!$D$20,'Loan Sch - Extra pay No Off'!I196+G197,Summary!$D$20))</f>
        <v>690.71560806781815</v>
      </c>
      <c r="G197" s="4">
        <f>IF(E197&lt;=0,0,E197*Summary!$B$7/Summary!$B$10)</f>
        <v>290.48202199585705</v>
      </c>
      <c r="H197" s="5">
        <f t="shared" si="16"/>
        <v>400.2335860719611</v>
      </c>
      <c r="I197" s="5">
        <f t="shared" si="17"/>
        <v>378172.82766166161</v>
      </c>
    </row>
    <row r="198" spans="1:9" x14ac:dyDescent="0.25">
      <c r="A198">
        <v>194</v>
      </c>
      <c r="B198">
        <f t="shared" ref="B198:B261" si="18">IF(C198=0,0,A198)</f>
        <v>194</v>
      </c>
      <c r="C198" s="5">
        <f t="shared" si="14"/>
        <v>378172.82766166161</v>
      </c>
      <c r="D198" s="5">
        <f t="shared" si="15"/>
        <v>0</v>
      </c>
      <c r="E198" s="4">
        <f t="shared" ref="E198:E261" si="19">C198-D198</f>
        <v>378172.82766166161</v>
      </c>
      <c r="F198" s="5">
        <f>IF(C198=0,0,IF(I197+G198&lt;=Summary!$D$20,'Loan Sch - Extra pay No Off'!I197+G198,Summary!$D$20))</f>
        <v>690.71560806781815</v>
      </c>
      <c r="G198" s="4">
        <f>IF(E198&lt;=0,0,E198*Summary!$B$7/Summary!$B$10)</f>
        <v>290.17491968654417</v>
      </c>
      <c r="H198" s="5">
        <f t="shared" si="16"/>
        <v>400.54068838127398</v>
      </c>
      <c r="I198" s="5">
        <f t="shared" si="17"/>
        <v>377772.28697328031</v>
      </c>
    </row>
    <row r="199" spans="1:9" x14ac:dyDescent="0.25">
      <c r="A199">
        <v>195</v>
      </c>
      <c r="B199">
        <f t="shared" si="18"/>
        <v>195</v>
      </c>
      <c r="C199" s="5">
        <f t="shared" ref="C199:C243" si="20">I198</f>
        <v>377772.28697328031</v>
      </c>
      <c r="D199" s="5">
        <f t="shared" ref="D199:D262" si="21">IF(C199=0,0,D198)</f>
        <v>0</v>
      </c>
      <c r="E199" s="4">
        <f t="shared" si="19"/>
        <v>377772.28697328031</v>
      </c>
      <c r="F199" s="5">
        <f>IF(C199=0,0,IF(I198+G199&lt;=Summary!$D$20,'Loan Sch - Extra pay No Off'!I198+G199,Summary!$D$20))</f>
        <v>690.71560806781815</v>
      </c>
      <c r="G199" s="4">
        <f>IF(E199&lt;=0,0,E199*Summary!$B$7/Summary!$B$10)</f>
        <v>289.86758173526698</v>
      </c>
      <c r="H199" s="5">
        <f t="shared" ref="H199:H243" si="22">F199-G199</f>
        <v>400.84802633255117</v>
      </c>
      <c r="I199" s="5">
        <f t="shared" ref="I199:I243" si="23">IF(ROUND(C199-H199,0)=0,0,C199-H199)</f>
        <v>377371.43894694775</v>
      </c>
    </row>
    <row r="200" spans="1:9" x14ac:dyDescent="0.25">
      <c r="A200">
        <v>196</v>
      </c>
      <c r="B200">
        <f t="shared" si="18"/>
        <v>196</v>
      </c>
      <c r="C200" s="5">
        <f t="shared" si="20"/>
        <v>377371.43894694775</v>
      </c>
      <c r="D200" s="5">
        <f t="shared" si="21"/>
        <v>0</v>
      </c>
      <c r="E200" s="4">
        <f t="shared" si="19"/>
        <v>377371.43894694775</v>
      </c>
      <c r="F200" s="5">
        <f>IF(C200=0,0,IF(I199+G200&lt;=Summary!$D$20,'Loan Sch - Extra pay No Off'!I199+G200,Summary!$D$20))</f>
        <v>690.71560806781815</v>
      </c>
      <c r="G200" s="4">
        <f>IF(E200&lt;=0,0,E200*Summary!$B$7/Summary!$B$10)</f>
        <v>289.56000796121566</v>
      </c>
      <c r="H200" s="5">
        <f t="shared" si="22"/>
        <v>401.15560010660249</v>
      </c>
      <c r="I200" s="5">
        <f t="shared" si="23"/>
        <v>376970.28334684117</v>
      </c>
    </row>
    <row r="201" spans="1:9" x14ac:dyDescent="0.25">
      <c r="A201">
        <v>197</v>
      </c>
      <c r="B201">
        <f t="shared" si="18"/>
        <v>197</v>
      </c>
      <c r="C201" s="5">
        <f t="shared" si="20"/>
        <v>376970.28334684117</v>
      </c>
      <c r="D201" s="5">
        <f t="shared" si="21"/>
        <v>0</v>
      </c>
      <c r="E201" s="4">
        <f t="shared" si="19"/>
        <v>376970.28334684117</v>
      </c>
      <c r="F201" s="5">
        <f>IF(C201=0,0,IF(I200+G201&lt;=Summary!$D$20,'Loan Sch - Extra pay No Off'!I200+G201,Summary!$D$20))</f>
        <v>690.71560806781815</v>
      </c>
      <c r="G201" s="4">
        <f>IF(E201&lt;=0,0,E201*Summary!$B$7/Summary!$B$10)</f>
        <v>289.25219818344158</v>
      </c>
      <c r="H201" s="5">
        <f t="shared" si="22"/>
        <v>401.46340988437657</v>
      </c>
      <c r="I201" s="5">
        <f t="shared" si="23"/>
        <v>376568.8199369568</v>
      </c>
    </row>
    <row r="202" spans="1:9" x14ac:dyDescent="0.25">
      <c r="A202">
        <v>198</v>
      </c>
      <c r="B202">
        <f t="shared" si="18"/>
        <v>198</v>
      </c>
      <c r="C202" s="5">
        <f t="shared" si="20"/>
        <v>376568.8199369568</v>
      </c>
      <c r="D202" s="5">
        <f t="shared" si="21"/>
        <v>0</v>
      </c>
      <c r="E202" s="4">
        <f t="shared" si="19"/>
        <v>376568.8199369568</v>
      </c>
      <c r="F202" s="5">
        <f>IF(C202=0,0,IF(I201+G202&lt;=Summary!$D$20,'Loan Sch - Extra pay No Off'!I201+G202,Summary!$D$20))</f>
        <v>690.71560806781815</v>
      </c>
      <c r="G202" s="4">
        <f>IF(E202&lt;=0,0,E202*Summary!$B$7/Summary!$B$10)</f>
        <v>288.94415222085723</v>
      </c>
      <c r="H202" s="5">
        <f t="shared" si="22"/>
        <v>401.77145584696092</v>
      </c>
      <c r="I202" s="5">
        <f t="shared" si="23"/>
        <v>376167.04848110984</v>
      </c>
    </row>
    <row r="203" spans="1:9" x14ac:dyDescent="0.25">
      <c r="A203">
        <v>199</v>
      </c>
      <c r="B203">
        <f t="shared" si="18"/>
        <v>199</v>
      </c>
      <c r="C203" s="5">
        <f t="shared" si="20"/>
        <v>376167.04848110984</v>
      </c>
      <c r="D203" s="5">
        <f t="shared" si="21"/>
        <v>0</v>
      </c>
      <c r="E203" s="4">
        <f t="shared" si="19"/>
        <v>376167.04848110984</v>
      </c>
      <c r="F203" s="5">
        <f>IF(C203=0,0,IF(I202+G203&lt;=Summary!$D$20,'Loan Sch - Extra pay No Off'!I202+G203,Summary!$D$20))</f>
        <v>690.71560806781815</v>
      </c>
      <c r="G203" s="4">
        <f>IF(E203&lt;=0,0,E203*Summary!$B$7/Summary!$B$10)</f>
        <v>288.6358698922362</v>
      </c>
      <c r="H203" s="5">
        <f t="shared" si="22"/>
        <v>402.07973817558195</v>
      </c>
      <c r="I203" s="5">
        <f t="shared" si="23"/>
        <v>375764.96874293429</v>
      </c>
    </row>
    <row r="204" spans="1:9" x14ac:dyDescent="0.25">
      <c r="A204">
        <v>200</v>
      </c>
      <c r="B204">
        <f t="shared" si="18"/>
        <v>200</v>
      </c>
      <c r="C204" s="5">
        <f t="shared" si="20"/>
        <v>375764.96874293429</v>
      </c>
      <c r="D204" s="5">
        <f t="shared" si="21"/>
        <v>0</v>
      </c>
      <c r="E204" s="4">
        <f t="shared" si="19"/>
        <v>375764.96874293429</v>
      </c>
      <c r="F204" s="5">
        <f>IF(C204=0,0,IF(I203+G204&lt;=Summary!$D$20,'Loan Sch - Extra pay No Off'!I203+G204,Summary!$D$20))</f>
        <v>690.71560806781815</v>
      </c>
      <c r="G204" s="4">
        <f>IF(E204&lt;=0,0,E204*Summary!$B$7/Summary!$B$10)</f>
        <v>288.32735101621302</v>
      </c>
      <c r="H204" s="5">
        <f t="shared" si="22"/>
        <v>402.38825705160514</v>
      </c>
      <c r="I204" s="5">
        <f t="shared" si="23"/>
        <v>375362.5804858827</v>
      </c>
    </row>
    <row r="205" spans="1:9" x14ac:dyDescent="0.25">
      <c r="A205">
        <v>201</v>
      </c>
      <c r="B205">
        <f t="shared" si="18"/>
        <v>201</v>
      </c>
      <c r="C205" s="5">
        <f t="shared" si="20"/>
        <v>375362.5804858827</v>
      </c>
      <c r="D205" s="5">
        <f t="shared" si="21"/>
        <v>0</v>
      </c>
      <c r="E205" s="4">
        <f t="shared" si="19"/>
        <v>375362.5804858827</v>
      </c>
      <c r="F205" s="5">
        <f>IF(C205=0,0,IF(I204+G205&lt;=Summary!$D$20,'Loan Sch - Extra pay No Off'!I204+G205,Summary!$D$20))</f>
        <v>690.71560806781815</v>
      </c>
      <c r="G205" s="4">
        <f>IF(E205&lt;=0,0,E205*Summary!$B$7/Summary!$B$10)</f>
        <v>288.01859541128306</v>
      </c>
      <c r="H205" s="5">
        <f t="shared" si="22"/>
        <v>402.69701265653509</v>
      </c>
      <c r="I205" s="5">
        <f t="shared" si="23"/>
        <v>374959.88347322616</v>
      </c>
    </row>
    <row r="206" spans="1:9" x14ac:dyDescent="0.25">
      <c r="A206">
        <v>202</v>
      </c>
      <c r="B206">
        <f t="shared" si="18"/>
        <v>202</v>
      </c>
      <c r="C206" s="5">
        <f t="shared" si="20"/>
        <v>374959.88347322616</v>
      </c>
      <c r="D206" s="5">
        <f t="shared" si="21"/>
        <v>0</v>
      </c>
      <c r="E206" s="4">
        <f t="shared" si="19"/>
        <v>374959.88347322616</v>
      </c>
      <c r="F206" s="5">
        <f>IF(C206=0,0,IF(I205+G206&lt;=Summary!$D$20,'Loan Sch - Extra pay No Off'!I205+G206,Summary!$D$20))</f>
        <v>690.71560806781815</v>
      </c>
      <c r="G206" s="4">
        <f>IF(E206&lt;=0,0,E206*Summary!$B$7/Summary!$B$10)</f>
        <v>287.70960289580239</v>
      </c>
      <c r="H206" s="5">
        <f t="shared" si="22"/>
        <v>403.00600517201576</v>
      </c>
      <c r="I206" s="5">
        <f t="shared" si="23"/>
        <v>374556.87746805412</v>
      </c>
    </row>
    <row r="207" spans="1:9" x14ac:dyDescent="0.25">
      <c r="A207">
        <v>203</v>
      </c>
      <c r="B207">
        <f t="shared" si="18"/>
        <v>203</v>
      </c>
      <c r="C207" s="5">
        <f t="shared" si="20"/>
        <v>374556.87746805412</v>
      </c>
      <c r="D207" s="5">
        <f t="shared" si="21"/>
        <v>0</v>
      </c>
      <c r="E207" s="4">
        <f t="shared" si="19"/>
        <v>374556.87746805412</v>
      </c>
      <c r="F207" s="5">
        <f>IF(C207=0,0,IF(I206+G207&lt;=Summary!$D$20,'Loan Sch - Extra pay No Off'!I206+G207,Summary!$D$20))</f>
        <v>690.71560806781815</v>
      </c>
      <c r="G207" s="4">
        <f>IF(E207&lt;=0,0,E207*Summary!$B$7/Summary!$B$10)</f>
        <v>287.40037328798769</v>
      </c>
      <c r="H207" s="5">
        <f t="shared" si="22"/>
        <v>403.31523477983046</v>
      </c>
      <c r="I207" s="5">
        <f t="shared" si="23"/>
        <v>374153.56223327428</v>
      </c>
    </row>
    <row r="208" spans="1:9" x14ac:dyDescent="0.25">
      <c r="A208">
        <v>204</v>
      </c>
      <c r="B208">
        <f t="shared" si="18"/>
        <v>204</v>
      </c>
      <c r="C208" s="5">
        <f t="shared" si="20"/>
        <v>374153.56223327428</v>
      </c>
      <c r="D208" s="5">
        <f t="shared" si="21"/>
        <v>0</v>
      </c>
      <c r="E208" s="4">
        <f t="shared" si="19"/>
        <v>374153.56223327428</v>
      </c>
      <c r="F208" s="5">
        <f>IF(C208=0,0,IF(I207+G208&lt;=Summary!$D$20,'Loan Sch - Extra pay No Off'!I207+G208,Summary!$D$20))</f>
        <v>690.71560806781815</v>
      </c>
      <c r="G208" s="4">
        <f>IF(E208&lt;=0,0,E208*Summary!$B$7/Summary!$B$10)</f>
        <v>287.0909064059162</v>
      </c>
      <c r="H208" s="5">
        <f t="shared" si="22"/>
        <v>403.62470166190195</v>
      </c>
      <c r="I208" s="5">
        <f t="shared" si="23"/>
        <v>373749.93753161235</v>
      </c>
    </row>
    <row r="209" spans="1:9" x14ac:dyDescent="0.25">
      <c r="A209">
        <v>205</v>
      </c>
      <c r="B209">
        <f t="shared" si="18"/>
        <v>205</v>
      </c>
      <c r="C209" s="5">
        <f t="shared" si="20"/>
        <v>373749.93753161235</v>
      </c>
      <c r="D209" s="5">
        <f t="shared" si="21"/>
        <v>0</v>
      </c>
      <c r="E209" s="4">
        <f t="shared" si="19"/>
        <v>373749.93753161235</v>
      </c>
      <c r="F209" s="5">
        <f>IF(C209=0,0,IF(I208+G209&lt;=Summary!$D$20,'Loan Sch - Extra pay No Off'!I208+G209,Summary!$D$20))</f>
        <v>690.71560806781815</v>
      </c>
      <c r="G209" s="4">
        <f>IF(E209&lt;=0,0,E209*Summary!$B$7/Summary!$B$10)</f>
        <v>286.78120206752561</v>
      </c>
      <c r="H209" s="5">
        <f t="shared" si="22"/>
        <v>403.93440600029254</v>
      </c>
      <c r="I209" s="5">
        <f t="shared" si="23"/>
        <v>373346.00312561204</v>
      </c>
    </row>
    <row r="210" spans="1:9" x14ac:dyDescent="0.25">
      <c r="A210">
        <v>206</v>
      </c>
      <c r="B210">
        <f t="shared" si="18"/>
        <v>206</v>
      </c>
      <c r="C210" s="5">
        <f t="shared" si="20"/>
        <v>373346.00312561204</v>
      </c>
      <c r="D210" s="5">
        <f t="shared" si="21"/>
        <v>0</v>
      </c>
      <c r="E210" s="4">
        <f t="shared" si="19"/>
        <v>373346.00312561204</v>
      </c>
      <c r="F210" s="5">
        <f>IF(C210=0,0,IF(I209+G210&lt;=Summary!$D$20,'Loan Sch - Extra pay No Off'!I209+G210,Summary!$D$20))</f>
        <v>690.71560806781815</v>
      </c>
      <c r="G210" s="4">
        <f>IF(E210&lt;=0,0,E210*Summary!$B$7/Summary!$B$10)</f>
        <v>286.47126009061384</v>
      </c>
      <c r="H210" s="5">
        <f t="shared" si="22"/>
        <v>404.24434797720431</v>
      </c>
      <c r="I210" s="5">
        <f t="shared" si="23"/>
        <v>372941.75877763482</v>
      </c>
    </row>
    <row r="211" spans="1:9" x14ac:dyDescent="0.25">
      <c r="A211">
        <v>207</v>
      </c>
      <c r="B211">
        <f t="shared" si="18"/>
        <v>207</v>
      </c>
      <c r="C211" s="5">
        <f t="shared" si="20"/>
        <v>372941.75877763482</v>
      </c>
      <c r="D211" s="5">
        <f t="shared" si="21"/>
        <v>0</v>
      </c>
      <c r="E211" s="4">
        <f t="shared" si="19"/>
        <v>372941.75877763482</v>
      </c>
      <c r="F211" s="5">
        <f>IF(C211=0,0,IF(I210+G211&lt;=Summary!$D$20,'Loan Sch - Extra pay No Off'!I210+G211,Summary!$D$20))</f>
        <v>690.71560806781815</v>
      </c>
      <c r="G211" s="4">
        <f>IF(E211&lt;=0,0,E211*Summary!$B$7/Summary!$B$10)</f>
        <v>286.16108029283902</v>
      </c>
      <c r="H211" s="5">
        <f t="shared" si="22"/>
        <v>404.55452777497914</v>
      </c>
      <c r="I211" s="5">
        <f t="shared" si="23"/>
        <v>372537.20424985985</v>
      </c>
    </row>
    <row r="212" spans="1:9" x14ac:dyDescent="0.25">
      <c r="A212">
        <v>208</v>
      </c>
      <c r="B212">
        <f t="shared" si="18"/>
        <v>208</v>
      </c>
      <c r="C212" s="5">
        <f t="shared" si="20"/>
        <v>372537.20424985985</v>
      </c>
      <c r="D212" s="5">
        <f t="shared" si="21"/>
        <v>0</v>
      </c>
      <c r="E212" s="4">
        <f t="shared" si="19"/>
        <v>372537.20424985985</v>
      </c>
      <c r="F212" s="5">
        <f>IF(C212=0,0,IF(I211+G212&lt;=Summary!$D$20,'Loan Sch - Extra pay No Off'!I211+G212,Summary!$D$20))</f>
        <v>690.71560806781815</v>
      </c>
      <c r="G212" s="4">
        <f>IF(E212&lt;=0,0,E212*Summary!$B$7/Summary!$B$10)</f>
        <v>285.85066249171939</v>
      </c>
      <c r="H212" s="5">
        <f t="shared" si="22"/>
        <v>404.86494557609876</v>
      </c>
      <c r="I212" s="5">
        <f t="shared" si="23"/>
        <v>372132.33930428373</v>
      </c>
    </row>
    <row r="213" spans="1:9" x14ac:dyDescent="0.25">
      <c r="A213">
        <v>209</v>
      </c>
      <c r="B213">
        <f t="shared" si="18"/>
        <v>209</v>
      </c>
      <c r="C213" s="5">
        <f t="shared" si="20"/>
        <v>372132.33930428373</v>
      </c>
      <c r="D213" s="5">
        <f t="shared" si="21"/>
        <v>0</v>
      </c>
      <c r="E213" s="4">
        <f t="shared" si="19"/>
        <v>372132.33930428373</v>
      </c>
      <c r="F213" s="5">
        <f>IF(C213=0,0,IF(I212+G213&lt;=Summary!$D$20,'Loan Sch - Extra pay No Off'!I212+G213,Summary!$D$20))</f>
        <v>690.71560806781815</v>
      </c>
      <c r="G213" s="4">
        <f>IF(E213&lt;=0,0,E213*Summary!$B$7/Summary!$B$10)</f>
        <v>285.54000650463308</v>
      </c>
      <c r="H213" s="5">
        <f t="shared" si="22"/>
        <v>405.17560156318507</v>
      </c>
      <c r="I213" s="5">
        <f t="shared" si="23"/>
        <v>371727.16370272054</v>
      </c>
    </row>
    <row r="214" spans="1:9" x14ac:dyDescent="0.25">
      <c r="A214">
        <v>210</v>
      </c>
      <c r="B214">
        <f t="shared" si="18"/>
        <v>210</v>
      </c>
      <c r="C214" s="5">
        <f t="shared" si="20"/>
        <v>371727.16370272054</v>
      </c>
      <c r="D214" s="5">
        <f t="shared" si="21"/>
        <v>0</v>
      </c>
      <c r="E214" s="4">
        <f t="shared" si="19"/>
        <v>371727.16370272054</v>
      </c>
      <c r="F214" s="5">
        <f>IF(C214=0,0,IF(I213+G214&lt;=Summary!$D$20,'Loan Sch - Extra pay No Off'!I213+G214,Summary!$D$20))</f>
        <v>690.71560806781815</v>
      </c>
      <c r="G214" s="4">
        <f>IF(E214&lt;=0,0,E214*Summary!$B$7/Summary!$B$10)</f>
        <v>285.22911214881827</v>
      </c>
      <c r="H214" s="5">
        <f t="shared" si="22"/>
        <v>405.48649591899988</v>
      </c>
      <c r="I214" s="5">
        <f t="shared" si="23"/>
        <v>371321.67720680154</v>
      </c>
    </row>
    <row r="215" spans="1:9" x14ac:dyDescent="0.25">
      <c r="A215">
        <v>211</v>
      </c>
      <c r="B215">
        <f t="shared" si="18"/>
        <v>211</v>
      </c>
      <c r="C215" s="5">
        <f t="shared" si="20"/>
        <v>371321.67720680154</v>
      </c>
      <c r="D215" s="5">
        <f t="shared" si="21"/>
        <v>0</v>
      </c>
      <c r="E215" s="4">
        <f t="shared" si="19"/>
        <v>371321.67720680154</v>
      </c>
      <c r="F215" s="5">
        <f>IF(C215=0,0,IF(I214+G215&lt;=Summary!$D$20,'Loan Sch - Extra pay No Off'!I214+G215,Summary!$D$20))</f>
        <v>690.71560806781815</v>
      </c>
      <c r="G215" s="4">
        <f>IF(E215&lt;=0,0,E215*Summary!$B$7/Summary!$B$10)</f>
        <v>284.91797924137268</v>
      </c>
      <c r="H215" s="5">
        <f t="shared" si="22"/>
        <v>405.79762882644548</v>
      </c>
      <c r="I215" s="5">
        <f t="shared" si="23"/>
        <v>370915.87957797508</v>
      </c>
    </row>
    <row r="216" spans="1:9" x14ac:dyDescent="0.25">
      <c r="A216">
        <v>212</v>
      </c>
      <c r="B216">
        <f t="shared" si="18"/>
        <v>212</v>
      </c>
      <c r="C216" s="5">
        <f t="shared" si="20"/>
        <v>370915.87957797508</v>
      </c>
      <c r="D216" s="5">
        <f t="shared" si="21"/>
        <v>0</v>
      </c>
      <c r="E216" s="4">
        <f t="shared" si="19"/>
        <v>370915.87957797508</v>
      </c>
      <c r="F216" s="5">
        <f>IF(C216=0,0,IF(I215+G216&lt;=Summary!$D$20,'Loan Sch - Extra pay No Off'!I215+G216,Summary!$D$20))</f>
        <v>690.71560806781815</v>
      </c>
      <c r="G216" s="4">
        <f>IF(E216&lt;=0,0,E216*Summary!$B$7/Summary!$B$10)</f>
        <v>284.60660759925395</v>
      </c>
      <c r="H216" s="5">
        <f t="shared" si="22"/>
        <v>406.1090004685642</v>
      </c>
      <c r="I216" s="5">
        <f t="shared" si="23"/>
        <v>370509.77057750651</v>
      </c>
    </row>
    <row r="217" spans="1:9" x14ac:dyDescent="0.25">
      <c r="A217">
        <v>213</v>
      </c>
      <c r="B217">
        <f t="shared" si="18"/>
        <v>213</v>
      </c>
      <c r="C217" s="5">
        <f t="shared" si="20"/>
        <v>370509.77057750651</v>
      </c>
      <c r="D217" s="5">
        <f t="shared" si="21"/>
        <v>0</v>
      </c>
      <c r="E217" s="4">
        <f t="shared" si="19"/>
        <v>370509.77057750651</v>
      </c>
      <c r="F217" s="5">
        <f>IF(C217=0,0,IF(I216+G217&lt;=Summary!$D$20,'Loan Sch - Extra pay No Off'!I216+G217,Summary!$D$20))</f>
        <v>690.71560806781815</v>
      </c>
      <c r="G217" s="4">
        <f>IF(E217&lt;=0,0,E217*Summary!$B$7/Summary!$B$10)</f>
        <v>284.294997039279</v>
      </c>
      <c r="H217" s="5">
        <f t="shared" si="22"/>
        <v>406.42061102853916</v>
      </c>
      <c r="I217" s="5">
        <f t="shared" si="23"/>
        <v>370103.34996647795</v>
      </c>
    </row>
    <row r="218" spans="1:9" x14ac:dyDescent="0.25">
      <c r="A218">
        <v>214</v>
      </c>
      <c r="B218">
        <f t="shared" si="18"/>
        <v>214</v>
      </c>
      <c r="C218" s="5">
        <f t="shared" si="20"/>
        <v>370103.34996647795</v>
      </c>
      <c r="D218" s="5">
        <f t="shared" si="21"/>
        <v>0</v>
      </c>
      <c r="E218" s="4">
        <f t="shared" si="19"/>
        <v>370103.34996647795</v>
      </c>
      <c r="F218" s="5">
        <f>IF(C218=0,0,IF(I217+G218&lt;=Summary!$D$20,'Loan Sch - Extra pay No Off'!I217+G218,Summary!$D$20))</f>
        <v>690.71560806781815</v>
      </c>
      <c r="G218" s="4">
        <f>IF(E218&lt;=0,0,E218*Summary!$B$7/Summary!$B$10)</f>
        <v>283.98314737812439</v>
      </c>
      <c r="H218" s="5">
        <f t="shared" si="22"/>
        <v>406.73246068969377</v>
      </c>
      <c r="I218" s="5">
        <f t="shared" si="23"/>
        <v>369696.61750578828</v>
      </c>
    </row>
    <row r="219" spans="1:9" x14ac:dyDescent="0.25">
      <c r="A219">
        <v>215</v>
      </c>
      <c r="B219">
        <f t="shared" si="18"/>
        <v>215</v>
      </c>
      <c r="C219" s="5">
        <f t="shared" si="20"/>
        <v>369696.61750578828</v>
      </c>
      <c r="D219" s="5">
        <f t="shared" si="21"/>
        <v>0</v>
      </c>
      <c r="E219" s="4">
        <f t="shared" si="19"/>
        <v>369696.61750578828</v>
      </c>
      <c r="F219" s="5">
        <f>IF(C219=0,0,IF(I218+G219&lt;=Summary!$D$20,'Loan Sch - Extra pay No Off'!I218+G219,Summary!$D$20))</f>
        <v>690.71560806781815</v>
      </c>
      <c r="G219" s="4">
        <f>IF(E219&lt;=0,0,E219*Summary!$B$7/Summary!$B$10)</f>
        <v>283.67105843232599</v>
      </c>
      <c r="H219" s="5">
        <f t="shared" si="22"/>
        <v>407.04454963549216</v>
      </c>
      <c r="I219" s="5">
        <f t="shared" si="23"/>
        <v>369289.57295615278</v>
      </c>
    </row>
    <row r="220" spans="1:9" x14ac:dyDescent="0.25">
      <c r="A220">
        <v>216</v>
      </c>
      <c r="B220">
        <f t="shared" si="18"/>
        <v>216</v>
      </c>
      <c r="C220" s="5">
        <f t="shared" si="20"/>
        <v>369289.57295615278</v>
      </c>
      <c r="D220" s="5">
        <f t="shared" si="21"/>
        <v>0</v>
      </c>
      <c r="E220" s="4">
        <f t="shared" si="19"/>
        <v>369289.57295615278</v>
      </c>
      <c r="F220" s="5">
        <f>IF(C220=0,0,IF(I219+G220&lt;=Summary!$D$20,'Loan Sch - Extra pay No Off'!I219+G220,Summary!$D$20))</f>
        <v>690.71560806781815</v>
      </c>
      <c r="G220" s="4">
        <f>IF(E220&lt;=0,0,E220*Summary!$B$7/Summary!$B$10)</f>
        <v>283.35873001827878</v>
      </c>
      <c r="H220" s="5">
        <f t="shared" si="22"/>
        <v>407.35687804953938</v>
      </c>
      <c r="I220" s="5">
        <f t="shared" si="23"/>
        <v>368882.21607810323</v>
      </c>
    </row>
    <row r="221" spans="1:9" x14ac:dyDescent="0.25">
      <c r="A221">
        <v>217</v>
      </c>
      <c r="B221">
        <f t="shared" si="18"/>
        <v>217</v>
      </c>
      <c r="C221" s="5">
        <f t="shared" si="20"/>
        <v>368882.21607810323</v>
      </c>
      <c r="D221" s="5">
        <f t="shared" si="21"/>
        <v>0</v>
      </c>
      <c r="E221" s="4">
        <f t="shared" si="19"/>
        <v>368882.21607810323</v>
      </c>
      <c r="F221" s="5">
        <f>IF(C221=0,0,IF(I220+G221&lt;=Summary!$D$20,'Loan Sch - Extra pay No Off'!I220+G221,Summary!$D$20))</f>
        <v>690.71560806781815</v>
      </c>
      <c r="G221" s="4">
        <f>IF(E221&lt;=0,0,E221*Summary!$B$7/Summary!$B$10)</f>
        <v>283.0461619522369</v>
      </c>
      <c r="H221" s="5">
        <f t="shared" si="22"/>
        <v>407.66944611558125</v>
      </c>
      <c r="I221" s="5">
        <f t="shared" si="23"/>
        <v>368474.54663198767</v>
      </c>
    </row>
    <row r="222" spans="1:9" x14ac:dyDescent="0.25">
      <c r="A222">
        <v>218</v>
      </c>
      <c r="B222">
        <f t="shared" si="18"/>
        <v>218</v>
      </c>
      <c r="C222" s="5">
        <f t="shared" si="20"/>
        <v>368474.54663198767</v>
      </c>
      <c r="D222" s="5">
        <f t="shared" si="21"/>
        <v>0</v>
      </c>
      <c r="E222" s="4">
        <f t="shared" si="19"/>
        <v>368474.54663198767</v>
      </c>
      <c r="F222" s="5">
        <f>IF(C222=0,0,IF(I221+G222&lt;=Summary!$D$20,'Loan Sch - Extra pay No Off'!I221+G222,Summary!$D$20))</f>
        <v>690.71560806781815</v>
      </c>
      <c r="G222" s="4">
        <f>IF(E222&lt;=0,0,E222*Summary!$B$7/Summary!$B$10)</f>
        <v>282.73335405031361</v>
      </c>
      <c r="H222" s="5">
        <f t="shared" si="22"/>
        <v>407.98225401750454</v>
      </c>
      <c r="I222" s="5">
        <f t="shared" si="23"/>
        <v>368066.56437797018</v>
      </c>
    </row>
    <row r="223" spans="1:9" x14ac:dyDescent="0.25">
      <c r="A223">
        <v>219</v>
      </c>
      <c r="B223">
        <f t="shared" si="18"/>
        <v>219</v>
      </c>
      <c r="C223" s="5">
        <f t="shared" si="20"/>
        <v>368066.56437797018</v>
      </c>
      <c r="D223" s="5">
        <f t="shared" si="21"/>
        <v>0</v>
      </c>
      <c r="E223" s="4">
        <f t="shared" si="19"/>
        <v>368066.56437797018</v>
      </c>
      <c r="F223" s="5">
        <f>IF(C223=0,0,IF(I222+G223&lt;=Summary!$D$20,'Loan Sch - Extra pay No Off'!I222+G223,Summary!$D$20))</f>
        <v>690.71560806781815</v>
      </c>
      <c r="G223" s="4">
        <f>IF(E223&lt;=0,0,E223*Summary!$B$7/Summary!$B$10)</f>
        <v>282.42030612848095</v>
      </c>
      <c r="H223" s="5">
        <f t="shared" si="22"/>
        <v>408.29530193933721</v>
      </c>
      <c r="I223" s="5">
        <f t="shared" si="23"/>
        <v>367658.26907603082</v>
      </c>
    </row>
    <row r="224" spans="1:9" x14ac:dyDescent="0.25">
      <c r="A224">
        <v>220</v>
      </c>
      <c r="B224">
        <f t="shared" si="18"/>
        <v>220</v>
      </c>
      <c r="C224" s="5">
        <f t="shared" si="20"/>
        <v>367658.26907603082</v>
      </c>
      <c r="D224" s="5">
        <f t="shared" si="21"/>
        <v>0</v>
      </c>
      <c r="E224" s="4">
        <f t="shared" si="19"/>
        <v>367658.26907603082</v>
      </c>
      <c r="F224" s="5">
        <f>IF(C224=0,0,IF(I223+G224&lt;=Summary!$D$20,'Loan Sch - Extra pay No Off'!I223+G224,Summary!$D$20))</f>
        <v>690.71560806781815</v>
      </c>
      <c r="G224" s="4">
        <f>IF(E224&lt;=0,0,E224*Summary!$B$7/Summary!$B$10)</f>
        <v>282.10701800256982</v>
      </c>
      <c r="H224" s="5">
        <f t="shared" si="22"/>
        <v>408.60859006524834</v>
      </c>
      <c r="I224" s="5">
        <f t="shared" si="23"/>
        <v>367249.66048596555</v>
      </c>
    </row>
    <row r="225" spans="1:9" x14ac:dyDescent="0.25">
      <c r="A225">
        <v>221</v>
      </c>
      <c r="B225">
        <f t="shared" si="18"/>
        <v>221</v>
      </c>
      <c r="C225" s="5">
        <f t="shared" si="20"/>
        <v>367249.66048596555</v>
      </c>
      <c r="D225" s="5">
        <f t="shared" si="21"/>
        <v>0</v>
      </c>
      <c r="E225" s="4">
        <f t="shared" si="19"/>
        <v>367249.66048596555</v>
      </c>
      <c r="F225" s="5">
        <f>IF(C225=0,0,IF(I224+G225&lt;=Summary!$D$20,'Loan Sch - Extra pay No Off'!I224+G225,Summary!$D$20))</f>
        <v>690.71560806781815</v>
      </c>
      <c r="G225" s="4">
        <f>IF(E225&lt;=0,0,E225*Summary!$B$7/Summary!$B$10)</f>
        <v>281.7934894882697</v>
      </c>
      <c r="H225" s="5">
        <f t="shared" si="22"/>
        <v>408.92211857954845</v>
      </c>
      <c r="I225" s="5">
        <f t="shared" si="23"/>
        <v>366840.73836738599</v>
      </c>
    </row>
    <row r="226" spans="1:9" x14ac:dyDescent="0.25">
      <c r="A226">
        <v>222</v>
      </c>
      <c r="B226">
        <f t="shared" si="18"/>
        <v>222</v>
      </c>
      <c r="C226" s="5">
        <f t="shared" si="20"/>
        <v>366840.73836738599</v>
      </c>
      <c r="D226" s="5">
        <f t="shared" si="21"/>
        <v>0</v>
      </c>
      <c r="E226" s="4">
        <f t="shared" si="19"/>
        <v>366840.73836738599</v>
      </c>
      <c r="F226" s="5">
        <f>IF(C226=0,0,IF(I225+G226&lt;=Summary!$D$20,'Loan Sch - Extra pay No Off'!I225+G226,Summary!$D$20))</f>
        <v>690.71560806781815</v>
      </c>
      <c r="G226" s="4">
        <f>IF(E226&lt;=0,0,E226*Summary!$B$7/Summary!$B$10)</f>
        <v>281.47972040112887</v>
      </c>
      <c r="H226" s="5">
        <f t="shared" si="22"/>
        <v>409.23588766668928</v>
      </c>
      <c r="I226" s="5">
        <f t="shared" si="23"/>
        <v>366431.50247971929</v>
      </c>
    </row>
    <row r="227" spans="1:9" x14ac:dyDescent="0.25">
      <c r="A227">
        <v>223</v>
      </c>
      <c r="B227">
        <f t="shared" si="18"/>
        <v>223</v>
      </c>
      <c r="C227" s="5">
        <f t="shared" si="20"/>
        <v>366431.50247971929</v>
      </c>
      <c r="D227" s="5">
        <f t="shared" si="21"/>
        <v>0</v>
      </c>
      <c r="E227" s="4">
        <f t="shared" si="19"/>
        <v>366431.50247971929</v>
      </c>
      <c r="F227" s="5">
        <f>IF(C227=0,0,IF(I226+G227&lt;=Summary!$D$20,'Loan Sch - Extra pay No Off'!I226+G227,Summary!$D$20))</f>
        <v>690.71560806781815</v>
      </c>
      <c r="G227" s="4">
        <f>IF(E227&lt;=0,0,E227*Summary!$B$7/Summary!$B$10)</f>
        <v>281.16571055655379</v>
      </c>
      <c r="H227" s="5">
        <f t="shared" si="22"/>
        <v>409.54989751126436</v>
      </c>
      <c r="I227" s="5">
        <f t="shared" si="23"/>
        <v>366021.95258220803</v>
      </c>
    </row>
    <row r="228" spans="1:9" x14ac:dyDescent="0.25">
      <c r="A228">
        <v>224</v>
      </c>
      <c r="B228">
        <f t="shared" si="18"/>
        <v>224</v>
      </c>
      <c r="C228" s="5">
        <f t="shared" si="20"/>
        <v>366021.95258220803</v>
      </c>
      <c r="D228" s="5">
        <f t="shared" si="21"/>
        <v>0</v>
      </c>
      <c r="E228" s="4">
        <f t="shared" si="19"/>
        <v>366021.95258220803</v>
      </c>
      <c r="F228" s="5">
        <f>IF(C228=0,0,IF(I227+G228&lt;=Summary!$D$20,'Loan Sch - Extra pay No Off'!I227+G228,Summary!$D$20))</f>
        <v>690.71560806781815</v>
      </c>
      <c r="G228" s="4">
        <f>IF(E228&lt;=0,0,E228*Summary!$B$7/Summary!$B$10)</f>
        <v>280.85145976980959</v>
      </c>
      <c r="H228" s="5">
        <f t="shared" si="22"/>
        <v>409.86414829800856</v>
      </c>
      <c r="I228" s="5">
        <f t="shared" si="23"/>
        <v>365612.08843391004</v>
      </c>
    </row>
    <row r="229" spans="1:9" x14ac:dyDescent="0.25">
      <c r="A229">
        <v>225</v>
      </c>
      <c r="B229">
        <f t="shared" si="18"/>
        <v>225</v>
      </c>
      <c r="C229" s="5">
        <f t="shared" si="20"/>
        <v>365612.08843391004</v>
      </c>
      <c r="D229" s="5">
        <f t="shared" si="21"/>
        <v>0</v>
      </c>
      <c r="E229" s="4">
        <f t="shared" si="19"/>
        <v>365612.08843391004</v>
      </c>
      <c r="F229" s="5">
        <f>IF(C229=0,0,IF(I228+G229&lt;=Summary!$D$20,'Loan Sch - Extra pay No Off'!I228+G229,Summary!$D$20))</f>
        <v>690.71560806781815</v>
      </c>
      <c r="G229" s="4">
        <f>IF(E229&lt;=0,0,E229*Summary!$B$7/Summary!$B$10)</f>
        <v>280.53696785601943</v>
      </c>
      <c r="H229" s="5">
        <f t="shared" si="22"/>
        <v>410.17864021179872</v>
      </c>
      <c r="I229" s="5">
        <f t="shared" si="23"/>
        <v>365201.90979369823</v>
      </c>
    </row>
    <row r="230" spans="1:9" x14ac:dyDescent="0.25">
      <c r="A230">
        <v>226</v>
      </c>
      <c r="B230">
        <f t="shared" si="18"/>
        <v>226</v>
      </c>
      <c r="C230" s="5">
        <f t="shared" si="20"/>
        <v>365201.90979369823</v>
      </c>
      <c r="D230" s="5">
        <f t="shared" si="21"/>
        <v>0</v>
      </c>
      <c r="E230" s="4">
        <f t="shared" si="19"/>
        <v>365201.90979369823</v>
      </c>
      <c r="F230" s="5">
        <f>IF(C230=0,0,IF(I229+G230&lt;=Summary!$D$20,'Loan Sch - Extra pay No Off'!I229+G230,Summary!$D$20))</f>
        <v>690.71560806781815</v>
      </c>
      <c r="G230" s="4">
        <f>IF(E230&lt;=0,0,E230*Summary!$B$7/Summary!$B$10)</f>
        <v>280.22223463016456</v>
      </c>
      <c r="H230" s="5">
        <f t="shared" si="22"/>
        <v>410.49337343765359</v>
      </c>
      <c r="I230" s="5">
        <f t="shared" si="23"/>
        <v>364791.41642026056</v>
      </c>
    </row>
    <row r="231" spans="1:9" x14ac:dyDescent="0.25">
      <c r="A231">
        <v>227</v>
      </c>
      <c r="B231">
        <f t="shared" si="18"/>
        <v>227</v>
      </c>
      <c r="C231" s="5">
        <f t="shared" si="20"/>
        <v>364791.41642026056</v>
      </c>
      <c r="D231" s="5">
        <f t="shared" si="21"/>
        <v>0</v>
      </c>
      <c r="E231" s="4">
        <f t="shared" si="19"/>
        <v>364791.41642026056</v>
      </c>
      <c r="F231" s="5">
        <f>IF(C231=0,0,IF(I230+G231&lt;=Summary!$D$20,'Loan Sch - Extra pay No Off'!I230+G231,Summary!$D$20))</f>
        <v>690.71560806781815</v>
      </c>
      <c r="G231" s="4">
        <f>IF(E231&lt;=0,0,E231*Summary!$B$7/Summary!$B$10)</f>
        <v>279.90725990708455</v>
      </c>
      <c r="H231" s="5">
        <f t="shared" si="22"/>
        <v>410.8083481607336</v>
      </c>
      <c r="I231" s="5">
        <f t="shared" si="23"/>
        <v>364380.6080720998</v>
      </c>
    </row>
    <row r="232" spans="1:9" x14ac:dyDescent="0.25">
      <c r="A232">
        <v>228</v>
      </c>
      <c r="B232">
        <f t="shared" si="18"/>
        <v>228</v>
      </c>
      <c r="C232" s="5">
        <f t="shared" si="20"/>
        <v>364380.6080720998</v>
      </c>
      <c r="D232" s="5">
        <f t="shared" si="21"/>
        <v>0</v>
      </c>
      <c r="E232" s="4">
        <f t="shared" si="19"/>
        <v>364380.6080720998</v>
      </c>
      <c r="F232" s="5">
        <f>IF(C232=0,0,IF(I231+G232&lt;=Summary!$D$20,'Loan Sch - Extra pay No Off'!I231+G232,Summary!$D$20))</f>
        <v>690.71560806781815</v>
      </c>
      <c r="G232" s="4">
        <f>IF(E232&lt;=0,0,E232*Summary!$B$7/Summary!$B$10)</f>
        <v>279.59204350147655</v>
      </c>
      <c r="H232" s="5">
        <f t="shared" si="22"/>
        <v>411.1235645663416</v>
      </c>
      <c r="I232" s="5">
        <f t="shared" si="23"/>
        <v>363969.48450753343</v>
      </c>
    </row>
    <row r="233" spans="1:9" x14ac:dyDescent="0.25">
      <c r="A233">
        <v>229</v>
      </c>
      <c r="B233">
        <f t="shared" si="18"/>
        <v>229</v>
      </c>
      <c r="C233" s="5">
        <f t="shared" si="20"/>
        <v>363969.48450753343</v>
      </c>
      <c r="D233" s="5">
        <f t="shared" si="21"/>
        <v>0</v>
      </c>
      <c r="E233" s="4">
        <f t="shared" si="19"/>
        <v>363969.48450753343</v>
      </c>
      <c r="F233" s="5">
        <f>IF(C233=0,0,IF(I232+G233&lt;=Summary!$D$20,'Loan Sch - Extra pay No Off'!I232+G233,Summary!$D$20))</f>
        <v>690.71560806781815</v>
      </c>
      <c r="G233" s="4">
        <f>IF(E233&lt;=0,0,E233*Summary!$B$7/Summary!$B$10)</f>
        <v>279.27658522789585</v>
      </c>
      <c r="H233" s="5">
        <f t="shared" si="22"/>
        <v>411.4390228399223</v>
      </c>
      <c r="I233" s="5">
        <f t="shared" si="23"/>
        <v>363558.04548469349</v>
      </c>
    </row>
    <row r="234" spans="1:9" x14ac:dyDescent="0.25">
      <c r="A234">
        <v>230</v>
      </c>
      <c r="B234">
        <f t="shared" si="18"/>
        <v>230</v>
      </c>
      <c r="C234" s="5">
        <f t="shared" si="20"/>
        <v>363558.04548469349</v>
      </c>
      <c r="D234" s="5">
        <f t="shared" si="21"/>
        <v>0</v>
      </c>
      <c r="E234" s="4">
        <f t="shared" si="19"/>
        <v>363558.04548469349</v>
      </c>
      <c r="F234" s="5">
        <f>IF(C234=0,0,IF(I233+G234&lt;=Summary!$D$20,'Loan Sch - Extra pay No Off'!I233+G234,Summary!$D$20))</f>
        <v>690.71560806781815</v>
      </c>
      <c r="G234" s="4">
        <f>IF(E234&lt;=0,0,E234*Summary!$B$7/Summary!$B$10)</f>
        <v>278.96088490075516</v>
      </c>
      <c r="H234" s="5">
        <f t="shared" si="22"/>
        <v>411.75472316706299</v>
      </c>
      <c r="I234" s="5">
        <f t="shared" si="23"/>
        <v>363146.29076152644</v>
      </c>
    </row>
    <row r="235" spans="1:9" x14ac:dyDescent="0.25">
      <c r="A235">
        <v>231</v>
      </c>
      <c r="B235">
        <f t="shared" si="18"/>
        <v>231</v>
      </c>
      <c r="C235" s="5">
        <f t="shared" si="20"/>
        <v>363146.29076152644</v>
      </c>
      <c r="D235" s="5">
        <f t="shared" si="21"/>
        <v>0</v>
      </c>
      <c r="E235" s="4">
        <f t="shared" si="19"/>
        <v>363146.29076152644</v>
      </c>
      <c r="F235" s="5">
        <f>IF(C235=0,0,IF(I234+G235&lt;=Summary!$D$20,'Loan Sch - Extra pay No Off'!I234+G235,Summary!$D$20))</f>
        <v>690.71560806781815</v>
      </c>
      <c r="G235" s="4">
        <f>IF(E235&lt;=0,0,E235*Summary!$B$7/Summary!$B$10)</f>
        <v>278.64494233432509</v>
      </c>
      <c r="H235" s="5">
        <f t="shared" si="22"/>
        <v>412.07066573349306</v>
      </c>
      <c r="I235" s="5">
        <f t="shared" si="23"/>
        <v>362734.22009579296</v>
      </c>
    </row>
    <row r="236" spans="1:9" x14ac:dyDescent="0.25">
      <c r="A236">
        <v>232</v>
      </c>
      <c r="B236">
        <f t="shared" si="18"/>
        <v>232</v>
      </c>
      <c r="C236" s="5">
        <f t="shared" si="20"/>
        <v>362734.22009579296</v>
      </c>
      <c r="D236" s="5">
        <f t="shared" si="21"/>
        <v>0</v>
      </c>
      <c r="E236" s="4">
        <f t="shared" si="19"/>
        <v>362734.22009579296</v>
      </c>
      <c r="F236" s="5">
        <f>IF(C236=0,0,IF(I235+G236&lt;=Summary!$D$20,'Loan Sch - Extra pay No Off'!I235+G236,Summary!$D$20))</f>
        <v>690.71560806781815</v>
      </c>
      <c r="G236" s="4">
        <f>IF(E236&lt;=0,0,E236*Summary!$B$7/Summary!$B$10)</f>
        <v>278.32875734273341</v>
      </c>
      <c r="H236" s="5">
        <f t="shared" si="22"/>
        <v>412.38685072508474</v>
      </c>
      <c r="I236" s="5">
        <f t="shared" si="23"/>
        <v>362321.83324506786</v>
      </c>
    </row>
    <row r="237" spans="1:9" x14ac:dyDescent="0.25">
      <c r="A237">
        <v>233</v>
      </c>
      <c r="B237">
        <f t="shared" si="18"/>
        <v>233</v>
      </c>
      <c r="C237" s="5">
        <f t="shared" si="20"/>
        <v>362321.83324506786</v>
      </c>
      <c r="D237" s="5">
        <f t="shared" si="21"/>
        <v>0</v>
      </c>
      <c r="E237" s="4">
        <f t="shared" si="19"/>
        <v>362321.83324506786</v>
      </c>
      <c r="F237" s="5">
        <f>IF(C237=0,0,IF(I236+G237&lt;=Summary!$D$20,'Loan Sch - Extra pay No Off'!I236+G237,Summary!$D$20))</f>
        <v>690.71560806781815</v>
      </c>
      <c r="G237" s="4">
        <f>IF(E237&lt;=0,0,E237*Summary!$B$7/Summary!$B$10)</f>
        <v>278.01232973996554</v>
      </c>
      <c r="H237" s="5">
        <f t="shared" si="22"/>
        <v>412.70327832785262</v>
      </c>
      <c r="I237" s="5">
        <f t="shared" si="23"/>
        <v>361909.12996674003</v>
      </c>
    </row>
    <row r="238" spans="1:9" x14ac:dyDescent="0.25">
      <c r="A238">
        <v>234</v>
      </c>
      <c r="B238">
        <f t="shared" si="18"/>
        <v>234</v>
      </c>
      <c r="C238" s="5">
        <f t="shared" si="20"/>
        <v>361909.12996674003</v>
      </c>
      <c r="D238" s="5">
        <f t="shared" si="21"/>
        <v>0</v>
      </c>
      <c r="E238" s="4">
        <f t="shared" si="19"/>
        <v>361909.12996674003</v>
      </c>
      <c r="F238" s="5">
        <f>IF(C238=0,0,IF(I237+G238&lt;=Summary!$D$20,'Loan Sch - Extra pay No Off'!I237+G238,Summary!$D$20))</f>
        <v>690.71560806781815</v>
      </c>
      <c r="G238" s="4">
        <f>IF(E238&lt;=0,0,E238*Summary!$B$7/Summary!$B$10)</f>
        <v>277.69565933986399</v>
      </c>
      <c r="H238" s="5">
        <f t="shared" si="22"/>
        <v>413.01994872795416</v>
      </c>
      <c r="I238" s="5">
        <f t="shared" si="23"/>
        <v>361496.11001801206</v>
      </c>
    </row>
    <row r="239" spans="1:9" x14ac:dyDescent="0.25">
      <c r="A239">
        <v>235</v>
      </c>
      <c r="B239">
        <f t="shared" si="18"/>
        <v>235</v>
      </c>
      <c r="C239" s="5">
        <f t="shared" si="20"/>
        <v>361496.11001801206</v>
      </c>
      <c r="D239" s="5">
        <f t="shared" si="21"/>
        <v>0</v>
      </c>
      <c r="E239" s="4">
        <f t="shared" si="19"/>
        <v>361496.11001801206</v>
      </c>
      <c r="F239" s="5">
        <f>IF(C239=0,0,IF(I238+G239&lt;=Summary!$D$20,'Loan Sch - Extra pay No Off'!I238+G239,Summary!$D$20))</f>
        <v>690.71560806781815</v>
      </c>
      <c r="G239" s="4">
        <f>IF(E239&lt;=0,0,E239*Summary!$B$7/Summary!$B$10)</f>
        <v>277.37874595612845</v>
      </c>
      <c r="H239" s="5">
        <f t="shared" si="22"/>
        <v>413.3368621116897</v>
      </c>
      <c r="I239" s="5">
        <f t="shared" si="23"/>
        <v>361082.77315590036</v>
      </c>
    </row>
    <row r="240" spans="1:9" x14ac:dyDescent="0.25">
      <c r="A240">
        <v>236</v>
      </c>
      <c r="B240">
        <f t="shared" si="18"/>
        <v>236</v>
      </c>
      <c r="C240" s="5">
        <f t="shared" si="20"/>
        <v>361082.77315590036</v>
      </c>
      <c r="D240" s="5">
        <f t="shared" si="21"/>
        <v>0</v>
      </c>
      <c r="E240" s="4">
        <f t="shared" si="19"/>
        <v>361082.77315590036</v>
      </c>
      <c r="F240" s="5">
        <f>IF(C240=0,0,IF(I239+G240&lt;=Summary!$D$20,'Loan Sch - Extra pay No Off'!I239+G240,Summary!$D$20))</f>
        <v>690.71560806781815</v>
      </c>
      <c r="G240" s="4">
        <f>IF(E240&lt;=0,0,E240*Summary!$B$7/Summary!$B$10)</f>
        <v>277.06158940231586</v>
      </c>
      <c r="H240" s="5">
        <f t="shared" si="22"/>
        <v>413.65401866550229</v>
      </c>
      <c r="I240" s="5">
        <f t="shared" si="23"/>
        <v>360669.11913723487</v>
      </c>
    </row>
    <row r="241" spans="1:9" x14ac:dyDescent="0.25">
      <c r="A241">
        <v>237</v>
      </c>
      <c r="B241">
        <f t="shared" si="18"/>
        <v>237</v>
      </c>
      <c r="C241" s="5">
        <f t="shared" si="20"/>
        <v>360669.11913723487</v>
      </c>
      <c r="D241" s="5">
        <f t="shared" si="21"/>
        <v>0</v>
      </c>
      <c r="E241" s="4">
        <f t="shared" si="19"/>
        <v>360669.11913723487</v>
      </c>
      <c r="F241" s="5">
        <f>IF(C241=0,0,IF(I240+G241&lt;=Summary!$D$20,'Loan Sch - Extra pay No Off'!I240+G241,Summary!$D$20))</f>
        <v>690.71560806781815</v>
      </c>
      <c r="G241" s="4">
        <f>IF(E241&lt;=0,0,E241*Summary!$B$7/Summary!$B$10)</f>
        <v>276.74418949183979</v>
      </c>
      <c r="H241" s="5">
        <f t="shared" si="22"/>
        <v>413.97141857597836</v>
      </c>
      <c r="I241" s="5">
        <f t="shared" si="23"/>
        <v>360255.1477186589</v>
      </c>
    </row>
    <row r="242" spans="1:9" x14ac:dyDescent="0.25">
      <c r="A242">
        <v>238</v>
      </c>
      <c r="B242">
        <f t="shared" si="18"/>
        <v>238</v>
      </c>
      <c r="C242" s="5">
        <f t="shared" si="20"/>
        <v>360255.1477186589</v>
      </c>
      <c r="D242" s="5">
        <f t="shared" si="21"/>
        <v>0</v>
      </c>
      <c r="E242" s="4">
        <f t="shared" si="19"/>
        <v>360255.1477186589</v>
      </c>
      <c r="F242" s="5">
        <f>IF(C242=0,0,IF(I241+G242&lt;=Summary!$D$20,'Loan Sch - Extra pay No Off'!I241+G242,Summary!$D$20))</f>
        <v>690.71560806781815</v>
      </c>
      <c r="G242" s="4">
        <f>IF(E242&lt;=0,0,E242*Summary!$B$7/Summary!$B$10)</f>
        <v>276.42654603797098</v>
      </c>
      <c r="H242" s="5">
        <f t="shared" si="22"/>
        <v>414.28906202984717</v>
      </c>
      <c r="I242" s="5">
        <f t="shared" si="23"/>
        <v>359840.85865662905</v>
      </c>
    </row>
    <row r="243" spans="1:9" x14ac:dyDescent="0.25">
      <c r="A243">
        <v>239</v>
      </c>
      <c r="B243">
        <f t="shared" si="18"/>
        <v>239</v>
      </c>
      <c r="C243" s="5">
        <f t="shared" si="20"/>
        <v>359840.85865662905</v>
      </c>
      <c r="D243" s="5">
        <f t="shared" si="21"/>
        <v>0</v>
      </c>
      <c r="E243" s="4">
        <f t="shared" si="19"/>
        <v>359840.85865662905</v>
      </c>
      <c r="F243" s="5">
        <f>IF(C243=0,0,IF(I242+G243&lt;=Summary!$D$20,'Loan Sch - Extra pay No Off'!I242+G243,Summary!$D$20))</f>
        <v>690.71560806781815</v>
      </c>
      <c r="G243" s="4">
        <f>IF(E243&lt;=0,0,E243*Summary!$B$7/Summary!$B$10)</f>
        <v>276.10865885383652</v>
      </c>
      <c r="H243" s="5">
        <f t="shared" si="22"/>
        <v>414.60694921398164</v>
      </c>
      <c r="I243" s="5">
        <f t="shared" si="23"/>
        <v>359426.25170741504</v>
      </c>
    </row>
    <row r="244" spans="1:9" x14ac:dyDescent="0.25">
      <c r="A244">
        <v>240</v>
      </c>
      <c r="B244">
        <f t="shared" si="18"/>
        <v>240</v>
      </c>
      <c r="C244" s="5">
        <f>I243</f>
        <v>359426.25170741504</v>
      </c>
      <c r="D244" s="5">
        <f t="shared" si="21"/>
        <v>0</v>
      </c>
      <c r="E244" s="4">
        <f t="shared" si="19"/>
        <v>359426.25170741504</v>
      </c>
      <c r="F244" s="5">
        <f>IF(C244=0,0,IF(I243+G244&lt;=Summary!$D$20,'Loan Sch - Extra pay No Off'!I243+G244,Summary!$D$20))</f>
        <v>690.71560806781815</v>
      </c>
      <c r="G244" s="4">
        <f>IF(E244&lt;=0,0,E244*Summary!$B$7/Summary!$B$10)</f>
        <v>275.79052775242036</v>
      </c>
      <c r="H244" s="5">
        <f>F244-G244</f>
        <v>414.92508031539779</v>
      </c>
      <c r="I244" s="5">
        <f>IF(ROUND(C244-H244,0)=0,0,C244-H244)</f>
        <v>359011.32662709965</v>
      </c>
    </row>
    <row r="245" spans="1:9" x14ac:dyDescent="0.25">
      <c r="A245">
        <v>241</v>
      </c>
      <c r="B245">
        <f t="shared" si="18"/>
        <v>241</v>
      </c>
      <c r="C245" s="5">
        <f t="shared" ref="C245:C308" si="24">I244</f>
        <v>359011.32662709965</v>
      </c>
      <c r="D245" s="5">
        <f t="shared" si="21"/>
        <v>0</v>
      </c>
      <c r="E245" s="4">
        <f t="shared" si="19"/>
        <v>359011.32662709965</v>
      </c>
      <c r="F245" s="5">
        <f>IF(C245=0,0,IF(I244+G245&lt;=Summary!$D$20,'Loan Sch - Extra pay No Off'!I244+G245,Summary!$D$20))</f>
        <v>690.71560806781815</v>
      </c>
      <c r="G245" s="4">
        <f>IF(E245&lt;=0,0,E245*Summary!$B$7/Summary!$B$10)</f>
        <v>275.472152546563</v>
      </c>
      <c r="H245" s="5">
        <f t="shared" ref="H245:H308" si="25">F245-G245</f>
        <v>415.24345552125516</v>
      </c>
      <c r="I245" s="5">
        <f t="shared" ref="I245:I308" si="26">IF(ROUND(C245-H245,0)=0,0,C245-H245)</f>
        <v>358596.08317157842</v>
      </c>
    </row>
    <row r="246" spans="1:9" x14ac:dyDescent="0.25">
      <c r="A246">
        <v>242</v>
      </c>
      <c r="B246">
        <f t="shared" si="18"/>
        <v>242</v>
      </c>
      <c r="C246" s="5">
        <f t="shared" si="24"/>
        <v>358596.08317157842</v>
      </c>
      <c r="D246" s="5">
        <f t="shared" si="21"/>
        <v>0</v>
      </c>
      <c r="E246" s="4">
        <f t="shared" si="19"/>
        <v>358596.08317157842</v>
      </c>
      <c r="F246" s="5">
        <f>IF(C246=0,0,IF(I245+G246&lt;=Summary!$D$20,'Loan Sch - Extra pay No Off'!I245+G246,Summary!$D$20))</f>
        <v>690.71560806781815</v>
      </c>
      <c r="G246" s="4">
        <f>IF(E246&lt;=0,0,E246*Summary!$B$7/Summary!$B$10)</f>
        <v>275.15353304896109</v>
      </c>
      <c r="H246" s="5">
        <f t="shared" si="25"/>
        <v>415.56207501885706</v>
      </c>
      <c r="I246" s="5">
        <f t="shared" si="26"/>
        <v>358180.52109655953</v>
      </c>
    </row>
    <row r="247" spans="1:9" x14ac:dyDescent="0.25">
      <c r="A247">
        <v>243</v>
      </c>
      <c r="B247">
        <f t="shared" si="18"/>
        <v>243</v>
      </c>
      <c r="C247" s="5">
        <f t="shared" si="24"/>
        <v>358180.52109655953</v>
      </c>
      <c r="D247" s="5">
        <f t="shared" si="21"/>
        <v>0</v>
      </c>
      <c r="E247" s="4">
        <f t="shared" si="19"/>
        <v>358180.52109655953</v>
      </c>
      <c r="F247" s="5">
        <f>IF(C247=0,0,IF(I246+G247&lt;=Summary!$D$20,'Loan Sch - Extra pay No Off'!I246+G247,Summary!$D$20))</f>
        <v>690.71560806781815</v>
      </c>
      <c r="G247" s="4">
        <f>IF(E247&lt;=0,0,E247*Summary!$B$7/Summary!$B$10)</f>
        <v>274.83466907216774</v>
      </c>
      <c r="H247" s="5">
        <f t="shared" si="25"/>
        <v>415.88093899565041</v>
      </c>
      <c r="I247" s="5">
        <f t="shared" si="26"/>
        <v>357764.6401575639</v>
      </c>
    </row>
    <row r="248" spans="1:9" x14ac:dyDescent="0.25">
      <c r="A248">
        <v>244</v>
      </c>
      <c r="B248">
        <f t="shared" si="18"/>
        <v>244</v>
      </c>
      <c r="C248" s="5">
        <f t="shared" si="24"/>
        <v>357764.6401575639</v>
      </c>
      <c r="D248" s="5">
        <f t="shared" si="21"/>
        <v>0</v>
      </c>
      <c r="E248" s="4">
        <f t="shared" si="19"/>
        <v>357764.6401575639</v>
      </c>
      <c r="F248" s="5">
        <f>IF(C248=0,0,IF(I247+G248&lt;=Summary!$D$20,'Loan Sch - Extra pay No Off'!I247+G248,Summary!$D$20))</f>
        <v>690.71560806781815</v>
      </c>
      <c r="G248" s="4">
        <f>IF(E248&lt;=0,0,E248*Summary!$B$7/Summary!$B$10)</f>
        <v>274.51556042859227</v>
      </c>
      <c r="H248" s="5">
        <f t="shared" si="25"/>
        <v>416.20004763922589</v>
      </c>
      <c r="I248" s="5">
        <f t="shared" si="26"/>
        <v>357348.4401099247</v>
      </c>
    </row>
    <row r="249" spans="1:9" x14ac:dyDescent="0.25">
      <c r="A249">
        <v>245</v>
      </c>
      <c r="B249">
        <f t="shared" si="18"/>
        <v>245</v>
      </c>
      <c r="C249" s="5">
        <f t="shared" si="24"/>
        <v>357348.4401099247</v>
      </c>
      <c r="D249" s="5">
        <f t="shared" si="21"/>
        <v>0</v>
      </c>
      <c r="E249" s="4">
        <f t="shared" si="19"/>
        <v>357348.4401099247</v>
      </c>
      <c r="F249" s="5">
        <f>IF(C249=0,0,IF(I248+G249&lt;=Summary!$D$20,'Loan Sch - Extra pay No Off'!I248+G249,Summary!$D$20))</f>
        <v>690.71560806781815</v>
      </c>
      <c r="G249" s="4">
        <f>IF(E249&lt;=0,0,E249*Summary!$B$7/Summary!$B$10)</f>
        <v>274.1962069304999</v>
      </c>
      <c r="H249" s="5">
        <f t="shared" si="25"/>
        <v>416.51940113731825</v>
      </c>
      <c r="I249" s="5">
        <f t="shared" si="26"/>
        <v>356931.92070878739</v>
      </c>
    </row>
    <row r="250" spans="1:9" x14ac:dyDescent="0.25">
      <c r="A250">
        <v>246</v>
      </c>
      <c r="B250">
        <f t="shared" si="18"/>
        <v>246</v>
      </c>
      <c r="C250" s="5">
        <f t="shared" si="24"/>
        <v>356931.92070878739</v>
      </c>
      <c r="D250" s="5">
        <f t="shared" si="21"/>
        <v>0</v>
      </c>
      <c r="E250" s="4">
        <f t="shared" si="19"/>
        <v>356931.92070878739</v>
      </c>
      <c r="F250" s="5">
        <f>IF(C250=0,0,IF(I249+G250&lt;=Summary!$D$20,'Loan Sch - Extra pay No Off'!I249+G250,Summary!$D$20))</f>
        <v>690.71560806781815</v>
      </c>
      <c r="G250" s="4">
        <f>IF(E250&lt;=0,0,E250*Summary!$B$7/Summary!$B$10)</f>
        <v>273.87660839001188</v>
      </c>
      <c r="H250" s="5">
        <f t="shared" si="25"/>
        <v>416.83899967780627</v>
      </c>
      <c r="I250" s="5">
        <f t="shared" si="26"/>
        <v>356515.0817091096</v>
      </c>
    </row>
    <row r="251" spans="1:9" x14ac:dyDescent="0.25">
      <c r="A251">
        <v>247</v>
      </c>
      <c r="B251">
        <f t="shared" si="18"/>
        <v>247</v>
      </c>
      <c r="C251" s="5">
        <f t="shared" si="24"/>
        <v>356515.0817091096</v>
      </c>
      <c r="D251" s="5">
        <f t="shared" si="21"/>
        <v>0</v>
      </c>
      <c r="E251" s="4">
        <f t="shared" si="19"/>
        <v>356515.0817091096</v>
      </c>
      <c r="F251" s="5">
        <f>IF(C251=0,0,IF(I250+G251&lt;=Summary!$D$20,'Loan Sch - Extra pay No Off'!I250+G251,Summary!$D$20))</f>
        <v>690.71560806781815</v>
      </c>
      <c r="G251" s="4">
        <f>IF(E251&lt;=0,0,E251*Summary!$B$7/Summary!$B$10)</f>
        <v>273.55676461910519</v>
      </c>
      <c r="H251" s="5">
        <f t="shared" si="25"/>
        <v>417.15884344871296</v>
      </c>
      <c r="I251" s="5">
        <f t="shared" si="26"/>
        <v>356097.92286566086</v>
      </c>
    </row>
    <row r="252" spans="1:9" x14ac:dyDescent="0.25">
      <c r="A252">
        <v>248</v>
      </c>
      <c r="B252">
        <f t="shared" si="18"/>
        <v>248</v>
      </c>
      <c r="C252" s="5">
        <f t="shared" si="24"/>
        <v>356097.92286566086</v>
      </c>
      <c r="D252" s="5">
        <f t="shared" si="21"/>
        <v>0</v>
      </c>
      <c r="E252" s="4">
        <f t="shared" si="19"/>
        <v>356097.92286566086</v>
      </c>
      <c r="F252" s="5">
        <f>IF(C252=0,0,IF(I251+G252&lt;=Summary!$D$20,'Loan Sch - Extra pay No Off'!I251+G252,Summary!$D$20))</f>
        <v>690.71560806781815</v>
      </c>
      <c r="G252" s="4">
        <f>IF(E252&lt;=0,0,E252*Summary!$B$7/Summary!$B$10)</f>
        <v>273.23667542961283</v>
      </c>
      <c r="H252" s="5">
        <f t="shared" si="25"/>
        <v>417.47893263820532</v>
      </c>
      <c r="I252" s="5">
        <f t="shared" si="26"/>
        <v>355680.44393302267</v>
      </c>
    </row>
    <row r="253" spans="1:9" x14ac:dyDescent="0.25">
      <c r="A253">
        <v>249</v>
      </c>
      <c r="B253">
        <f t="shared" si="18"/>
        <v>249</v>
      </c>
      <c r="C253" s="5">
        <f t="shared" si="24"/>
        <v>355680.44393302267</v>
      </c>
      <c r="D253" s="5">
        <f t="shared" si="21"/>
        <v>0</v>
      </c>
      <c r="E253" s="4">
        <f t="shared" si="19"/>
        <v>355680.44393302267</v>
      </c>
      <c r="F253" s="5">
        <f>IF(C253=0,0,IF(I252+G253&lt;=Summary!$D$20,'Loan Sch - Extra pay No Off'!I252+G253,Summary!$D$20))</f>
        <v>690.71560806781815</v>
      </c>
      <c r="G253" s="4">
        <f>IF(E253&lt;=0,0,E253*Summary!$B$7/Summary!$B$10)</f>
        <v>272.91634063322311</v>
      </c>
      <c r="H253" s="5">
        <f t="shared" si="25"/>
        <v>417.79926743459504</v>
      </c>
      <c r="I253" s="5">
        <f t="shared" si="26"/>
        <v>355262.6446655881</v>
      </c>
    </row>
    <row r="254" spans="1:9" x14ac:dyDescent="0.25">
      <c r="A254">
        <v>250</v>
      </c>
      <c r="B254">
        <f t="shared" si="18"/>
        <v>250</v>
      </c>
      <c r="C254" s="5">
        <f t="shared" si="24"/>
        <v>355262.6446655881</v>
      </c>
      <c r="D254" s="5">
        <f t="shared" si="21"/>
        <v>0</v>
      </c>
      <c r="E254" s="4">
        <f t="shared" si="19"/>
        <v>355262.6446655881</v>
      </c>
      <c r="F254" s="5">
        <f>IF(C254=0,0,IF(I253+G254&lt;=Summary!$D$20,'Loan Sch - Extra pay No Off'!I253+G254,Summary!$D$20))</f>
        <v>690.71560806781815</v>
      </c>
      <c r="G254" s="4">
        <f>IF(E254&lt;=0,0,E254*Summary!$B$7/Summary!$B$10)</f>
        <v>272.59576004148005</v>
      </c>
      <c r="H254" s="5">
        <f t="shared" si="25"/>
        <v>418.1198480263381</v>
      </c>
      <c r="I254" s="5">
        <f t="shared" si="26"/>
        <v>354844.52481756179</v>
      </c>
    </row>
    <row r="255" spans="1:9" x14ac:dyDescent="0.25">
      <c r="A255">
        <v>251</v>
      </c>
      <c r="B255">
        <f t="shared" si="18"/>
        <v>251</v>
      </c>
      <c r="C255" s="5">
        <f t="shared" si="24"/>
        <v>354844.52481756179</v>
      </c>
      <c r="D255" s="5">
        <f t="shared" si="21"/>
        <v>0</v>
      </c>
      <c r="E255" s="4">
        <f t="shared" si="19"/>
        <v>354844.52481756179</v>
      </c>
      <c r="F255" s="5">
        <f>IF(C255=0,0,IF(I254+G255&lt;=Summary!$D$20,'Loan Sch - Extra pay No Off'!I254+G255,Summary!$D$20))</f>
        <v>690.71560806781815</v>
      </c>
      <c r="G255" s="4">
        <f>IF(E255&lt;=0,0,E255*Summary!$B$7/Summary!$B$10)</f>
        <v>272.27493346578296</v>
      </c>
      <c r="H255" s="5">
        <f t="shared" si="25"/>
        <v>418.44067460203519</v>
      </c>
      <c r="I255" s="5">
        <f t="shared" si="26"/>
        <v>354426.08414295973</v>
      </c>
    </row>
    <row r="256" spans="1:9" x14ac:dyDescent="0.25">
      <c r="A256">
        <v>252</v>
      </c>
      <c r="B256">
        <f t="shared" si="18"/>
        <v>252</v>
      </c>
      <c r="C256" s="5">
        <f t="shared" si="24"/>
        <v>354426.08414295973</v>
      </c>
      <c r="D256" s="5">
        <f t="shared" si="21"/>
        <v>0</v>
      </c>
      <c r="E256" s="4">
        <f t="shared" si="19"/>
        <v>354426.08414295973</v>
      </c>
      <c r="F256" s="5">
        <f>IF(C256=0,0,IF(I255+G256&lt;=Summary!$D$20,'Loan Sch - Extra pay No Off'!I255+G256,Summary!$D$20))</f>
        <v>690.71560806781815</v>
      </c>
      <c r="G256" s="4">
        <f>IF(E256&lt;=0,0,E256*Summary!$B$7/Summary!$B$10)</f>
        <v>271.95386071738642</v>
      </c>
      <c r="H256" s="5">
        <f t="shared" si="25"/>
        <v>418.76174735043173</v>
      </c>
      <c r="I256" s="5">
        <f t="shared" si="26"/>
        <v>354007.32239560928</v>
      </c>
    </row>
    <row r="257" spans="1:9" x14ac:dyDescent="0.25">
      <c r="A257">
        <v>253</v>
      </c>
      <c r="B257">
        <f t="shared" si="18"/>
        <v>253</v>
      </c>
      <c r="C257" s="5">
        <f t="shared" si="24"/>
        <v>354007.32239560928</v>
      </c>
      <c r="D257" s="5">
        <f t="shared" si="21"/>
        <v>0</v>
      </c>
      <c r="E257" s="4">
        <f t="shared" si="19"/>
        <v>354007.32239560928</v>
      </c>
      <c r="F257" s="5">
        <f>IF(C257=0,0,IF(I256+G257&lt;=Summary!$D$20,'Loan Sch - Extra pay No Off'!I256+G257,Summary!$D$20))</f>
        <v>690.71560806781815</v>
      </c>
      <c r="G257" s="4">
        <f>IF(E257&lt;=0,0,E257*Summary!$B$7/Summary!$B$10)</f>
        <v>271.63254160740019</v>
      </c>
      <c r="H257" s="5">
        <f t="shared" si="25"/>
        <v>419.08306646041797</v>
      </c>
      <c r="I257" s="5">
        <f t="shared" si="26"/>
        <v>353588.23932914884</v>
      </c>
    </row>
    <row r="258" spans="1:9" x14ac:dyDescent="0.25">
      <c r="A258">
        <v>254</v>
      </c>
      <c r="B258">
        <f t="shared" si="18"/>
        <v>254</v>
      </c>
      <c r="C258" s="5">
        <f t="shared" si="24"/>
        <v>353588.23932914884</v>
      </c>
      <c r="D258" s="5">
        <f t="shared" si="21"/>
        <v>0</v>
      </c>
      <c r="E258" s="4">
        <f t="shared" si="19"/>
        <v>353588.23932914884</v>
      </c>
      <c r="F258" s="5">
        <f>IF(C258=0,0,IF(I257+G258&lt;=Summary!$D$20,'Loan Sch - Extra pay No Off'!I257+G258,Summary!$D$20))</f>
        <v>690.71560806781815</v>
      </c>
      <c r="G258" s="4">
        <f>IF(E258&lt;=0,0,E258*Summary!$B$7/Summary!$B$10)</f>
        <v>271.3109759467892</v>
      </c>
      <c r="H258" s="5">
        <f t="shared" si="25"/>
        <v>419.40463212102895</v>
      </c>
      <c r="I258" s="5">
        <f t="shared" si="26"/>
        <v>353168.83469702781</v>
      </c>
    </row>
    <row r="259" spans="1:9" x14ac:dyDescent="0.25">
      <c r="A259">
        <v>255</v>
      </c>
      <c r="B259">
        <f t="shared" si="18"/>
        <v>255</v>
      </c>
      <c r="C259" s="5">
        <f t="shared" si="24"/>
        <v>353168.83469702781</v>
      </c>
      <c r="D259" s="5">
        <f t="shared" si="21"/>
        <v>0</v>
      </c>
      <c r="E259" s="4">
        <f t="shared" si="19"/>
        <v>353168.83469702781</v>
      </c>
      <c r="F259" s="5">
        <f>IF(C259=0,0,IF(I258+G259&lt;=Summary!$D$20,'Loan Sch - Extra pay No Off'!I258+G259,Summary!$D$20))</f>
        <v>690.71560806781815</v>
      </c>
      <c r="G259" s="4">
        <f>IF(E259&lt;=0,0,E259*Summary!$B$7/Summary!$B$10)</f>
        <v>270.98916354637328</v>
      </c>
      <c r="H259" s="5">
        <f t="shared" si="25"/>
        <v>419.72644452144488</v>
      </c>
      <c r="I259" s="5">
        <f t="shared" si="26"/>
        <v>352749.10825250635</v>
      </c>
    </row>
    <row r="260" spans="1:9" x14ac:dyDescent="0.25">
      <c r="A260">
        <v>256</v>
      </c>
      <c r="B260">
        <f t="shared" si="18"/>
        <v>256</v>
      </c>
      <c r="C260" s="5">
        <f t="shared" si="24"/>
        <v>352749.10825250635</v>
      </c>
      <c r="D260" s="5">
        <f t="shared" si="21"/>
        <v>0</v>
      </c>
      <c r="E260" s="4">
        <f t="shared" si="19"/>
        <v>352749.10825250635</v>
      </c>
      <c r="F260" s="5">
        <f>IF(C260=0,0,IF(I259+G260&lt;=Summary!$D$20,'Loan Sch - Extra pay No Off'!I259+G260,Summary!$D$20))</f>
        <v>690.71560806781815</v>
      </c>
      <c r="G260" s="4">
        <f>IF(E260&lt;=0,0,E260*Summary!$B$7/Summary!$B$10)</f>
        <v>270.66710421682694</v>
      </c>
      <c r="H260" s="5">
        <f t="shared" si="25"/>
        <v>420.04850385099121</v>
      </c>
      <c r="I260" s="5">
        <f t="shared" si="26"/>
        <v>352329.05974865536</v>
      </c>
    </row>
    <row r="261" spans="1:9" x14ac:dyDescent="0.25">
      <c r="A261">
        <v>257</v>
      </c>
      <c r="B261">
        <f t="shared" si="18"/>
        <v>257</v>
      </c>
      <c r="C261" s="5">
        <f t="shared" si="24"/>
        <v>352329.05974865536</v>
      </c>
      <c r="D261" s="5">
        <f t="shared" si="21"/>
        <v>0</v>
      </c>
      <c r="E261" s="4">
        <f t="shared" si="19"/>
        <v>352329.05974865536</v>
      </c>
      <c r="F261" s="5">
        <f>IF(C261=0,0,IF(I260+G261&lt;=Summary!$D$20,'Loan Sch - Extra pay No Off'!I260+G261,Summary!$D$20))</f>
        <v>690.71560806781815</v>
      </c>
      <c r="G261" s="4">
        <f>IF(E261&lt;=0,0,E261*Summary!$B$7/Summary!$B$10)</f>
        <v>270.34479776867977</v>
      </c>
      <c r="H261" s="5">
        <f t="shared" si="25"/>
        <v>420.37081029913838</v>
      </c>
      <c r="I261" s="5">
        <f t="shared" si="26"/>
        <v>351908.68893835624</v>
      </c>
    </row>
    <row r="262" spans="1:9" x14ac:dyDescent="0.25">
      <c r="A262">
        <v>258</v>
      </c>
      <c r="B262">
        <f t="shared" ref="B262:B325" si="27">IF(C262=0,0,A262)</f>
        <v>258</v>
      </c>
      <c r="C262" s="5">
        <f t="shared" si="24"/>
        <v>351908.68893835624</v>
      </c>
      <c r="D262" s="5">
        <f t="shared" si="21"/>
        <v>0</v>
      </c>
      <c r="E262" s="4">
        <f t="shared" ref="E262:E325" si="28">C262-D262</f>
        <v>351908.68893835624</v>
      </c>
      <c r="F262" s="5">
        <f>IF(C262=0,0,IF(I261+G262&lt;=Summary!$D$20,'Loan Sch - Extra pay No Off'!I261+G262,Summary!$D$20))</f>
        <v>690.71560806781815</v>
      </c>
      <c r="G262" s="4">
        <f>IF(E262&lt;=0,0,E262*Summary!$B$7/Summary!$B$10)</f>
        <v>270.02224401231564</v>
      </c>
      <c r="H262" s="5">
        <f t="shared" si="25"/>
        <v>420.69336405550251</v>
      </c>
      <c r="I262" s="5">
        <f t="shared" si="26"/>
        <v>351487.99557430076</v>
      </c>
    </row>
    <row r="263" spans="1:9" x14ac:dyDescent="0.25">
      <c r="A263">
        <v>259</v>
      </c>
      <c r="B263">
        <f t="shared" si="27"/>
        <v>259</v>
      </c>
      <c r="C263" s="5">
        <f t="shared" si="24"/>
        <v>351487.99557430076</v>
      </c>
      <c r="D263" s="5">
        <f t="shared" ref="D263:D326" si="29">IF(C263=0,0,D262)</f>
        <v>0</v>
      </c>
      <c r="E263" s="4">
        <f t="shared" si="28"/>
        <v>351487.99557430076</v>
      </c>
      <c r="F263" s="5">
        <f>IF(C263=0,0,IF(I262+G263&lt;=Summary!$D$20,'Loan Sch - Extra pay No Off'!I262+G263,Summary!$D$20))</f>
        <v>690.71560806781815</v>
      </c>
      <c r="G263" s="4">
        <f>IF(E263&lt;=0,0,E263*Summary!$B$7/Summary!$B$10)</f>
        <v>269.69944275797309</v>
      </c>
      <c r="H263" s="5">
        <f t="shared" si="25"/>
        <v>421.01616530984506</v>
      </c>
      <c r="I263" s="5">
        <f t="shared" si="26"/>
        <v>351066.97940899094</v>
      </c>
    </row>
    <row r="264" spans="1:9" x14ac:dyDescent="0.25">
      <c r="A264">
        <v>260</v>
      </c>
      <c r="B264">
        <f t="shared" si="27"/>
        <v>260</v>
      </c>
      <c r="C264" s="5">
        <f t="shared" si="24"/>
        <v>351066.97940899094</v>
      </c>
      <c r="D264" s="5">
        <f t="shared" si="29"/>
        <v>0</v>
      </c>
      <c r="E264" s="4">
        <f t="shared" si="28"/>
        <v>351066.97940899094</v>
      </c>
      <c r="F264" s="5">
        <f>IF(C264=0,0,IF(I263+G264&lt;=Summary!$D$20,'Loan Sch - Extra pay No Off'!I263+G264,Summary!$D$20))</f>
        <v>690.71560806781815</v>
      </c>
      <c r="G264" s="4">
        <f>IF(E264&lt;=0,0,E264*Summary!$B$7/Summary!$B$10)</f>
        <v>269.37639381574496</v>
      </c>
      <c r="H264" s="5">
        <f t="shared" si="25"/>
        <v>421.33921425207319</v>
      </c>
      <c r="I264" s="5">
        <f t="shared" si="26"/>
        <v>350645.64019473887</v>
      </c>
    </row>
    <row r="265" spans="1:9" x14ac:dyDescent="0.25">
      <c r="A265">
        <v>261</v>
      </c>
      <c r="B265">
        <f t="shared" si="27"/>
        <v>261</v>
      </c>
      <c r="C265" s="5">
        <f t="shared" si="24"/>
        <v>350645.64019473887</v>
      </c>
      <c r="D265" s="5">
        <f t="shared" si="29"/>
        <v>0</v>
      </c>
      <c r="E265" s="4">
        <f t="shared" si="28"/>
        <v>350645.64019473887</v>
      </c>
      <c r="F265" s="5">
        <f>IF(C265=0,0,IF(I264+G265&lt;=Summary!$D$20,'Loan Sch - Extra pay No Off'!I264+G265,Summary!$D$20))</f>
        <v>690.71560806781815</v>
      </c>
      <c r="G265" s="4">
        <f>IF(E265&lt;=0,0,E265*Summary!$B$7/Summary!$B$10)</f>
        <v>269.05309699557847</v>
      </c>
      <c r="H265" s="5">
        <f t="shared" si="25"/>
        <v>421.66251107223968</v>
      </c>
      <c r="I265" s="5">
        <f t="shared" si="26"/>
        <v>350223.97768366663</v>
      </c>
    </row>
    <row r="266" spans="1:9" x14ac:dyDescent="0.25">
      <c r="A266">
        <v>262</v>
      </c>
      <c r="B266">
        <f t="shared" si="27"/>
        <v>262</v>
      </c>
      <c r="C266" s="5">
        <f t="shared" si="24"/>
        <v>350223.97768366663</v>
      </c>
      <c r="D266" s="5">
        <f t="shared" si="29"/>
        <v>0</v>
      </c>
      <c r="E266" s="4">
        <f t="shared" si="28"/>
        <v>350223.97768366663</v>
      </c>
      <c r="F266" s="5">
        <f>IF(C266=0,0,IF(I265+G266&lt;=Summary!$D$20,'Loan Sch - Extra pay No Off'!I265+G266,Summary!$D$20))</f>
        <v>690.71560806781815</v>
      </c>
      <c r="G266" s="4">
        <f>IF(E266&lt;=0,0,E266*Summary!$B$7/Summary!$B$10)</f>
        <v>268.72955210727497</v>
      </c>
      <c r="H266" s="5">
        <f t="shared" si="25"/>
        <v>421.98605596054318</v>
      </c>
      <c r="I266" s="5">
        <f t="shared" si="26"/>
        <v>349801.9916277061</v>
      </c>
    </row>
    <row r="267" spans="1:9" x14ac:dyDescent="0.25">
      <c r="A267">
        <v>263</v>
      </c>
      <c r="B267">
        <f t="shared" si="27"/>
        <v>263</v>
      </c>
      <c r="C267" s="5">
        <f t="shared" si="24"/>
        <v>349801.9916277061</v>
      </c>
      <c r="D267" s="5">
        <f t="shared" si="29"/>
        <v>0</v>
      </c>
      <c r="E267" s="4">
        <f t="shared" si="28"/>
        <v>349801.9916277061</v>
      </c>
      <c r="F267" s="5">
        <f>IF(C267=0,0,IF(I266+G267&lt;=Summary!$D$20,'Loan Sch - Extra pay No Off'!I266+G267,Summary!$D$20))</f>
        <v>690.71560806781815</v>
      </c>
      <c r="G267" s="4">
        <f>IF(E267&lt;=0,0,E267*Summary!$B$7/Summary!$B$10)</f>
        <v>268.40575896048983</v>
      </c>
      <c r="H267" s="5">
        <f t="shared" si="25"/>
        <v>422.30984910732832</v>
      </c>
      <c r="I267" s="5">
        <f t="shared" si="26"/>
        <v>349379.68177859875</v>
      </c>
    </row>
    <row r="268" spans="1:9" x14ac:dyDescent="0.25">
      <c r="A268">
        <v>264</v>
      </c>
      <c r="B268">
        <f t="shared" si="27"/>
        <v>264</v>
      </c>
      <c r="C268" s="5">
        <f t="shared" si="24"/>
        <v>349379.68177859875</v>
      </c>
      <c r="D268" s="5">
        <f t="shared" si="29"/>
        <v>0</v>
      </c>
      <c r="E268" s="4">
        <f t="shared" si="28"/>
        <v>349379.68177859875</v>
      </c>
      <c r="F268" s="5">
        <f>IF(C268=0,0,IF(I267+G268&lt;=Summary!$D$20,'Loan Sch - Extra pay No Off'!I267+G268,Summary!$D$20))</f>
        <v>690.71560806781815</v>
      </c>
      <c r="G268" s="4">
        <f>IF(E268&lt;=0,0,E268*Summary!$B$7/Summary!$B$10)</f>
        <v>268.08171736473247</v>
      </c>
      <c r="H268" s="5">
        <f t="shared" si="25"/>
        <v>422.63389070308568</v>
      </c>
      <c r="I268" s="5">
        <f t="shared" si="26"/>
        <v>348957.04788789566</v>
      </c>
    </row>
    <row r="269" spans="1:9" x14ac:dyDescent="0.25">
      <c r="A269">
        <v>265</v>
      </c>
      <c r="B269">
        <f t="shared" si="27"/>
        <v>265</v>
      </c>
      <c r="C269" s="5">
        <f t="shared" si="24"/>
        <v>348957.04788789566</v>
      </c>
      <c r="D269" s="5">
        <f t="shared" si="29"/>
        <v>0</v>
      </c>
      <c r="E269" s="4">
        <f t="shared" si="28"/>
        <v>348957.04788789566</v>
      </c>
      <c r="F269" s="5">
        <f>IF(C269=0,0,IF(I268+G269&lt;=Summary!$D$20,'Loan Sch - Extra pay No Off'!I268+G269,Summary!$D$20))</f>
        <v>690.71560806781815</v>
      </c>
      <c r="G269" s="4">
        <f>IF(E269&lt;=0,0,E269*Summary!$B$7/Summary!$B$10)</f>
        <v>267.75742712936608</v>
      </c>
      <c r="H269" s="5">
        <f t="shared" si="25"/>
        <v>422.95818093845207</v>
      </c>
      <c r="I269" s="5">
        <f t="shared" si="26"/>
        <v>348534.08970695722</v>
      </c>
    </row>
    <row r="270" spans="1:9" x14ac:dyDescent="0.25">
      <c r="A270">
        <v>266</v>
      </c>
      <c r="B270">
        <f t="shared" si="27"/>
        <v>266</v>
      </c>
      <c r="C270" s="5">
        <f t="shared" si="24"/>
        <v>348534.08970695722</v>
      </c>
      <c r="D270" s="5">
        <f t="shared" si="29"/>
        <v>0</v>
      </c>
      <c r="E270" s="4">
        <f t="shared" si="28"/>
        <v>348534.08970695722</v>
      </c>
      <c r="F270" s="5">
        <f>IF(C270=0,0,IF(I269+G270&lt;=Summary!$D$20,'Loan Sch - Extra pay No Off'!I269+G270,Summary!$D$20))</f>
        <v>690.71560806781815</v>
      </c>
      <c r="G270" s="4">
        <f>IF(E270&lt;=0,0,E270*Summary!$B$7/Summary!$B$10)</f>
        <v>267.43288806360755</v>
      </c>
      <c r="H270" s="5">
        <f t="shared" si="25"/>
        <v>423.2827200042106</v>
      </c>
      <c r="I270" s="5">
        <f t="shared" si="26"/>
        <v>348110.80698695302</v>
      </c>
    </row>
    <row r="271" spans="1:9" x14ac:dyDescent="0.25">
      <c r="A271">
        <v>267</v>
      </c>
      <c r="B271">
        <f t="shared" si="27"/>
        <v>267</v>
      </c>
      <c r="C271" s="5">
        <f t="shared" si="24"/>
        <v>348110.80698695302</v>
      </c>
      <c r="D271" s="5">
        <f t="shared" si="29"/>
        <v>0</v>
      </c>
      <c r="E271" s="4">
        <f t="shared" si="28"/>
        <v>348110.80698695302</v>
      </c>
      <c r="F271" s="5">
        <f>IF(C271=0,0,IF(I270+G271&lt;=Summary!$D$20,'Loan Sch - Extra pay No Off'!I270+G271,Summary!$D$20))</f>
        <v>690.71560806781815</v>
      </c>
      <c r="G271" s="4">
        <f>IF(E271&lt;=0,0,E271*Summary!$B$7/Summary!$B$10)</f>
        <v>267.1080999765274</v>
      </c>
      <c r="H271" s="5">
        <f t="shared" si="25"/>
        <v>423.60750809129075</v>
      </c>
      <c r="I271" s="5">
        <f t="shared" si="26"/>
        <v>347687.1994788617</v>
      </c>
    </row>
    <row r="272" spans="1:9" x14ac:dyDescent="0.25">
      <c r="A272">
        <v>268</v>
      </c>
      <c r="B272">
        <f t="shared" si="27"/>
        <v>268</v>
      </c>
      <c r="C272" s="5">
        <f t="shared" si="24"/>
        <v>347687.1994788617</v>
      </c>
      <c r="D272" s="5">
        <f t="shared" si="29"/>
        <v>0</v>
      </c>
      <c r="E272" s="4">
        <f t="shared" si="28"/>
        <v>347687.1994788617</v>
      </c>
      <c r="F272" s="5">
        <f>IF(C272=0,0,IF(I271+G272&lt;=Summary!$D$20,'Loan Sch - Extra pay No Off'!I271+G272,Summary!$D$20))</f>
        <v>690.71560806781815</v>
      </c>
      <c r="G272" s="4">
        <f>IF(E272&lt;=0,0,E272*Summary!$B$7/Summary!$B$10)</f>
        <v>266.7830626770496</v>
      </c>
      <c r="H272" s="5">
        <f t="shared" si="25"/>
        <v>423.93254539076855</v>
      </c>
      <c r="I272" s="5">
        <f t="shared" si="26"/>
        <v>347263.26693347091</v>
      </c>
    </row>
    <row r="273" spans="1:9" x14ac:dyDescent="0.25">
      <c r="A273">
        <v>269</v>
      </c>
      <c r="B273">
        <f t="shared" si="27"/>
        <v>269</v>
      </c>
      <c r="C273" s="5">
        <f t="shared" si="24"/>
        <v>347263.26693347091</v>
      </c>
      <c r="D273" s="5">
        <f t="shared" si="29"/>
        <v>0</v>
      </c>
      <c r="E273" s="4">
        <f t="shared" si="28"/>
        <v>347263.26693347091</v>
      </c>
      <c r="F273" s="5">
        <f>IF(C273=0,0,IF(I272+G273&lt;=Summary!$D$20,'Loan Sch - Extra pay No Off'!I272+G273,Summary!$D$20))</f>
        <v>690.71560806781815</v>
      </c>
      <c r="G273" s="4">
        <f>IF(E273&lt;=0,0,E273*Summary!$B$7/Summary!$B$10)</f>
        <v>266.4577759739517</v>
      </c>
      <c r="H273" s="5">
        <f t="shared" si="25"/>
        <v>424.25783209386645</v>
      </c>
      <c r="I273" s="5">
        <f t="shared" si="26"/>
        <v>346839.00910137704</v>
      </c>
    </row>
    <row r="274" spans="1:9" x14ac:dyDescent="0.25">
      <c r="A274">
        <v>270</v>
      </c>
      <c r="B274">
        <f t="shared" si="27"/>
        <v>270</v>
      </c>
      <c r="C274" s="5">
        <f t="shared" si="24"/>
        <v>346839.00910137704</v>
      </c>
      <c r="D274" s="5">
        <f t="shared" si="29"/>
        <v>0</v>
      </c>
      <c r="E274" s="4">
        <f t="shared" si="28"/>
        <v>346839.00910137704</v>
      </c>
      <c r="F274" s="5">
        <f>IF(C274=0,0,IF(I273+G274&lt;=Summary!$D$20,'Loan Sch - Extra pay No Off'!I273+G274,Summary!$D$20))</f>
        <v>690.71560806781815</v>
      </c>
      <c r="G274" s="4">
        <f>IF(E274&lt;=0,0,E274*Summary!$B$7/Summary!$B$10)</f>
        <v>266.1322396758643</v>
      </c>
      <c r="H274" s="5">
        <f t="shared" si="25"/>
        <v>424.58336839195385</v>
      </c>
      <c r="I274" s="5">
        <f t="shared" si="26"/>
        <v>346414.42573298508</v>
      </c>
    </row>
    <row r="275" spans="1:9" x14ac:dyDescent="0.25">
      <c r="A275">
        <v>271</v>
      </c>
      <c r="B275">
        <f t="shared" si="27"/>
        <v>271</v>
      </c>
      <c r="C275" s="5">
        <f t="shared" si="24"/>
        <v>346414.42573298508</v>
      </c>
      <c r="D275" s="5">
        <f t="shared" si="29"/>
        <v>0</v>
      </c>
      <c r="E275" s="4">
        <f t="shared" si="28"/>
        <v>346414.42573298508</v>
      </c>
      <c r="F275" s="5">
        <f>IF(C275=0,0,IF(I274+G275&lt;=Summary!$D$20,'Loan Sch - Extra pay No Off'!I274+G275,Summary!$D$20))</f>
        <v>690.71560806781815</v>
      </c>
      <c r="G275" s="4">
        <f>IF(E275&lt;=0,0,E275*Summary!$B$7/Summary!$B$10)</f>
        <v>265.80645359127124</v>
      </c>
      <c r="H275" s="5">
        <f t="shared" si="25"/>
        <v>424.90915447654692</v>
      </c>
      <c r="I275" s="5">
        <f t="shared" si="26"/>
        <v>345989.51657850854</v>
      </c>
    </row>
    <row r="276" spans="1:9" x14ac:dyDescent="0.25">
      <c r="A276">
        <v>272</v>
      </c>
      <c r="B276">
        <f t="shared" si="27"/>
        <v>272</v>
      </c>
      <c r="C276" s="5">
        <f t="shared" si="24"/>
        <v>345989.51657850854</v>
      </c>
      <c r="D276" s="5">
        <f t="shared" si="29"/>
        <v>0</v>
      </c>
      <c r="E276" s="4">
        <f t="shared" si="28"/>
        <v>345989.51657850854</v>
      </c>
      <c r="F276" s="5">
        <f>IF(C276=0,0,IF(I275+G276&lt;=Summary!$D$20,'Loan Sch - Extra pay No Off'!I275+G276,Summary!$D$20))</f>
        <v>690.71560806781815</v>
      </c>
      <c r="G276" s="4">
        <f>IF(E276&lt;=0,0,E276*Summary!$B$7/Summary!$B$10)</f>
        <v>265.48041752850946</v>
      </c>
      <c r="H276" s="5">
        <f t="shared" si="25"/>
        <v>425.23519053930869</v>
      </c>
      <c r="I276" s="5">
        <f t="shared" si="26"/>
        <v>345564.28138796921</v>
      </c>
    </row>
    <row r="277" spans="1:9" x14ac:dyDescent="0.25">
      <c r="A277">
        <v>273</v>
      </c>
      <c r="B277">
        <f t="shared" si="27"/>
        <v>273</v>
      </c>
      <c r="C277" s="5">
        <f t="shared" si="24"/>
        <v>345564.28138796921</v>
      </c>
      <c r="D277" s="5">
        <f t="shared" si="29"/>
        <v>0</v>
      </c>
      <c r="E277" s="4">
        <f t="shared" si="28"/>
        <v>345564.28138796921</v>
      </c>
      <c r="F277" s="5">
        <f>IF(C277=0,0,IF(I276+G277&lt;=Summary!$D$20,'Loan Sch - Extra pay No Off'!I276+G277,Summary!$D$20))</f>
        <v>690.71560806781815</v>
      </c>
      <c r="G277" s="4">
        <f>IF(E277&lt;=0,0,E277*Summary!$B$7/Summary!$B$10)</f>
        <v>265.15413129576871</v>
      </c>
      <c r="H277" s="5">
        <f t="shared" si="25"/>
        <v>425.56147677204945</v>
      </c>
      <c r="I277" s="5">
        <f t="shared" si="26"/>
        <v>345138.71991119714</v>
      </c>
    </row>
    <row r="278" spans="1:9" x14ac:dyDescent="0.25">
      <c r="A278">
        <v>274</v>
      </c>
      <c r="B278">
        <f t="shared" si="27"/>
        <v>274</v>
      </c>
      <c r="C278" s="5">
        <f t="shared" si="24"/>
        <v>345138.71991119714</v>
      </c>
      <c r="D278" s="5">
        <f t="shared" si="29"/>
        <v>0</v>
      </c>
      <c r="E278" s="4">
        <f t="shared" si="28"/>
        <v>345138.71991119714</v>
      </c>
      <c r="F278" s="5">
        <f>IF(C278=0,0,IF(I277+G278&lt;=Summary!$D$20,'Loan Sch - Extra pay No Off'!I277+G278,Summary!$D$20))</f>
        <v>690.71560806781815</v>
      </c>
      <c r="G278" s="4">
        <f>IF(E278&lt;=0,0,E278*Summary!$B$7/Summary!$B$10)</f>
        <v>264.82759470109164</v>
      </c>
      <c r="H278" s="5">
        <f t="shared" si="25"/>
        <v>425.88801336672651</v>
      </c>
      <c r="I278" s="5">
        <f t="shared" si="26"/>
        <v>344712.83189783042</v>
      </c>
    </row>
    <row r="279" spans="1:9" x14ac:dyDescent="0.25">
      <c r="A279">
        <v>275</v>
      </c>
      <c r="B279">
        <f t="shared" si="27"/>
        <v>275</v>
      </c>
      <c r="C279" s="5">
        <f t="shared" si="24"/>
        <v>344712.83189783042</v>
      </c>
      <c r="D279" s="5">
        <f t="shared" si="29"/>
        <v>0</v>
      </c>
      <c r="E279" s="4">
        <f t="shared" si="28"/>
        <v>344712.83189783042</v>
      </c>
      <c r="F279" s="5">
        <f>IF(C279=0,0,IF(I278+G279&lt;=Summary!$D$20,'Loan Sch - Extra pay No Off'!I278+G279,Summary!$D$20))</f>
        <v>690.71560806781815</v>
      </c>
      <c r="G279" s="4">
        <f>IF(E279&lt;=0,0,E279*Summary!$B$7/Summary!$B$10)</f>
        <v>264.50080755237371</v>
      </c>
      <c r="H279" s="5">
        <f t="shared" si="25"/>
        <v>426.21480051544444</v>
      </c>
      <c r="I279" s="5">
        <f t="shared" si="26"/>
        <v>344286.61709731497</v>
      </c>
    </row>
    <row r="280" spans="1:9" x14ac:dyDescent="0.25">
      <c r="A280">
        <v>276</v>
      </c>
      <c r="B280">
        <f t="shared" si="27"/>
        <v>276</v>
      </c>
      <c r="C280" s="5">
        <f t="shared" si="24"/>
        <v>344286.61709731497</v>
      </c>
      <c r="D280" s="5">
        <f t="shared" si="29"/>
        <v>0</v>
      </c>
      <c r="E280" s="4">
        <f t="shared" si="28"/>
        <v>344286.61709731497</v>
      </c>
      <c r="F280" s="5">
        <f>IF(C280=0,0,IF(I279+G280&lt;=Summary!$D$20,'Loan Sch - Extra pay No Off'!I279+G280,Summary!$D$20))</f>
        <v>690.71560806781815</v>
      </c>
      <c r="G280" s="4">
        <f>IF(E280&lt;=0,0,E280*Summary!$B$7/Summary!$B$10)</f>
        <v>264.17376965736281</v>
      </c>
      <c r="H280" s="5">
        <f t="shared" si="25"/>
        <v>426.54183841045534</v>
      </c>
      <c r="I280" s="5">
        <f t="shared" si="26"/>
        <v>343860.07525890454</v>
      </c>
    </row>
    <row r="281" spans="1:9" x14ac:dyDescent="0.25">
      <c r="A281">
        <v>277</v>
      </c>
      <c r="B281">
        <f t="shared" si="27"/>
        <v>277</v>
      </c>
      <c r="C281" s="5">
        <f t="shared" si="24"/>
        <v>343860.07525890454</v>
      </c>
      <c r="D281" s="5">
        <f t="shared" si="29"/>
        <v>0</v>
      </c>
      <c r="E281" s="4">
        <f t="shared" si="28"/>
        <v>343860.07525890454</v>
      </c>
      <c r="F281" s="5">
        <f>IF(C281=0,0,IF(I280+G281&lt;=Summary!$D$20,'Loan Sch - Extra pay No Off'!I280+G281,Summary!$D$20))</f>
        <v>690.71560806781815</v>
      </c>
      <c r="G281" s="4">
        <f>IF(E281&lt;=0,0,E281*Summary!$B$7/Summary!$B$10)</f>
        <v>263.84648082365942</v>
      </c>
      <c r="H281" s="5">
        <f t="shared" si="25"/>
        <v>426.86912724415873</v>
      </c>
      <c r="I281" s="5">
        <f t="shared" si="26"/>
        <v>343433.20613166038</v>
      </c>
    </row>
    <row r="282" spans="1:9" x14ac:dyDescent="0.25">
      <c r="A282">
        <v>278</v>
      </c>
      <c r="B282">
        <f t="shared" si="27"/>
        <v>278</v>
      </c>
      <c r="C282" s="5">
        <f t="shared" si="24"/>
        <v>343433.20613166038</v>
      </c>
      <c r="D282" s="5">
        <f t="shared" si="29"/>
        <v>0</v>
      </c>
      <c r="E282" s="4">
        <f t="shared" si="28"/>
        <v>343433.20613166038</v>
      </c>
      <c r="F282" s="5">
        <f>IF(C282=0,0,IF(I281+G282&lt;=Summary!$D$20,'Loan Sch - Extra pay No Off'!I281+G282,Summary!$D$20))</f>
        <v>690.71560806781815</v>
      </c>
      <c r="G282" s="4">
        <f>IF(E282&lt;=0,0,E282*Summary!$B$7/Summary!$B$10)</f>
        <v>263.51894085871629</v>
      </c>
      <c r="H282" s="5">
        <f t="shared" si="25"/>
        <v>427.19666720910186</v>
      </c>
      <c r="I282" s="5">
        <f t="shared" si="26"/>
        <v>343006.00946445129</v>
      </c>
    </row>
    <row r="283" spans="1:9" x14ac:dyDescent="0.25">
      <c r="A283">
        <v>279</v>
      </c>
      <c r="B283">
        <f t="shared" si="27"/>
        <v>279</v>
      </c>
      <c r="C283" s="5">
        <f t="shared" si="24"/>
        <v>343006.00946445129</v>
      </c>
      <c r="D283" s="5">
        <f t="shared" si="29"/>
        <v>0</v>
      </c>
      <c r="E283" s="4">
        <f t="shared" si="28"/>
        <v>343006.00946445129</v>
      </c>
      <c r="F283" s="5">
        <f>IF(C283=0,0,IF(I282+G283&lt;=Summary!$D$20,'Loan Sch - Extra pay No Off'!I282+G283,Summary!$D$20))</f>
        <v>690.71560806781815</v>
      </c>
      <c r="G283" s="4">
        <f>IF(E283&lt;=0,0,E283*Summary!$B$7/Summary!$B$10)</f>
        <v>263.19114956983856</v>
      </c>
      <c r="H283" s="5">
        <f t="shared" si="25"/>
        <v>427.52445849797959</v>
      </c>
      <c r="I283" s="5">
        <f t="shared" si="26"/>
        <v>342578.48500595329</v>
      </c>
    </row>
    <row r="284" spans="1:9" x14ac:dyDescent="0.25">
      <c r="A284">
        <v>280</v>
      </c>
      <c r="B284">
        <f t="shared" si="27"/>
        <v>280</v>
      </c>
      <c r="C284" s="5">
        <f t="shared" si="24"/>
        <v>342578.48500595329</v>
      </c>
      <c r="D284" s="5">
        <f t="shared" si="29"/>
        <v>0</v>
      </c>
      <c r="E284" s="4">
        <f t="shared" si="28"/>
        <v>342578.48500595329</v>
      </c>
      <c r="F284" s="5">
        <f>IF(C284=0,0,IF(I283+G284&lt;=Summary!$D$20,'Loan Sch - Extra pay No Off'!I283+G284,Summary!$D$20))</f>
        <v>690.71560806781815</v>
      </c>
      <c r="G284" s="4">
        <f>IF(E284&lt;=0,0,E284*Summary!$B$7/Summary!$B$10)</f>
        <v>262.86310676418339</v>
      </c>
      <c r="H284" s="5">
        <f t="shared" si="25"/>
        <v>427.85250130363477</v>
      </c>
      <c r="I284" s="5">
        <f t="shared" si="26"/>
        <v>342150.63250464963</v>
      </c>
    </row>
    <row r="285" spans="1:9" x14ac:dyDescent="0.25">
      <c r="A285">
        <v>281</v>
      </c>
      <c r="B285">
        <f t="shared" si="27"/>
        <v>281</v>
      </c>
      <c r="C285" s="5">
        <f t="shared" si="24"/>
        <v>342150.63250464963</v>
      </c>
      <c r="D285" s="5">
        <f t="shared" si="29"/>
        <v>0</v>
      </c>
      <c r="E285" s="4">
        <f t="shared" si="28"/>
        <v>342150.63250464963</v>
      </c>
      <c r="F285" s="5">
        <f>IF(C285=0,0,IF(I284+G285&lt;=Summary!$D$20,'Loan Sch - Extra pay No Off'!I284+G285,Summary!$D$20))</f>
        <v>690.71560806781815</v>
      </c>
      <c r="G285" s="4">
        <f>IF(E285&lt;=0,0,E285*Summary!$B$7/Summary!$B$10)</f>
        <v>262.53481224875998</v>
      </c>
      <c r="H285" s="5">
        <f t="shared" si="25"/>
        <v>428.18079581905818</v>
      </c>
      <c r="I285" s="5">
        <f t="shared" si="26"/>
        <v>341722.4517088306</v>
      </c>
    </row>
    <row r="286" spans="1:9" x14ac:dyDescent="0.25">
      <c r="A286">
        <v>282</v>
      </c>
      <c r="B286">
        <f t="shared" si="27"/>
        <v>282</v>
      </c>
      <c r="C286" s="5">
        <f t="shared" si="24"/>
        <v>341722.4517088306</v>
      </c>
      <c r="D286" s="5">
        <f t="shared" si="29"/>
        <v>0</v>
      </c>
      <c r="E286" s="4">
        <f t="shared" si="28"/>
        <v>341722.4517088306</v>
      </c>
      <c r="F286" s="5">
        <f>IF(C286=0,0,IF(I285+G286&lt;=Summary!$D$20,'Loan Sch - Extra pay No Off'!I285+G286,Summary!$D$20))</f>
        <v>690.71560806781815</v>
      </c>
      <c r="G286" s="4">
        <f>IF(E286&lt;=0,0,E286*Summary!$B$7/Summary!$B$10)</f>
        <v>262.20626583042963</v>
      </c>
      <c r="H286" s="5">
        <f t="shared" si="25"/>
        <v>428.50934223738852</v>
      </c>
      <c r="I286" s="5">
        <f t="shared" si="26"/>
        <v>341293.94236659323</v>
      </c>
    </row>
    <row r="287" spans="1:9" x14ac:dyDescent="0.25">
      <c r="A287">
        <v>283</v>
      </c>
      <c r="B287">
        <f t="shared" si="27"/>
        <v>283</v>
      </c>
      <c r="C287" s="5">
        <f t="shared" si="24"/>
        <v>341293.94236659323</v>
      </c>
      <c r="D287" s="5">
        <f t="shared" si="29"/>
        <v>0</v>
      </c>
      <c r="E287" s="4">
        <f t="shared" si="28"/>
        <v>341293.94236659323</v>
      </c>
      <c r="F287" s="5">
        <f>IF(C287=0,0,IF(I286+G287&lt;=Summary!$D$20,'Loan Sch - Extra pay No Off'!I286+G287,Summary!$D$20))</f>
        <v>690.71560806781815</v>
      </c>
      <c r="G287" s="4">
        <f>IF(E287&lt;=0,0,E287*Summary!$B$7/Summary!$B$10)</f>
        <v>261.87746731590516</v>
      </c>
      <c r="H287" s="5">
        <f t="shared" si="25"/>
        <v>428.83814075191299</v>
      </c>
      <c r="I287" s="5">
        <f t="shared" si="26"/>
        <v>340865.10422584129</v>
      </c>
    </row>
    <row r="288" spans="1:9" x14ac:dyDescent="0.25">
      <c r="A288">
        <v>284</v>
      </c>
      <c r="B288">
        <f t="shared" si="27"/>
        <v>284</v>
      </c>
      <c r="C288" s="5">
        <f t="shared" si="24"/>
        <v>340865.10422584129</v>
      </c>
      <c r="D288" s="5">
        <f t="shared" si="29"/>
        <v>0</v>
      </c>
      <c r="E288" s="4">
        <f t="shared" si="28"/>
        <v>340865.10422584129</v>
      </c>
      <c r="F288" s="5">
        <f>IF(C288=0,0,IF(I287+G288&lt;=Summary!$D$20,'Loan Sch - Extra pay No Off'!I287+G288,Summary!$D$20))</f>
        <v>690.71560806781815</v>
      </c>
      <c r="G288" s="4">
        <f>IF(E288&lt;=0,0,E288*Summary!$B$7/Summary!$B$10)</f>
        <v>261.54841651175127</v>
      </c>
      <c r="H288" s="5">
        <f t="shared" si="25"/>
        <v>429.16719155606688</v>
      </c>
      <c r="I288" s="5">
        <f t="shared" si="26"/>
        <v>340435.93703428522</v>
      </c>
    </row>
    <row r="289" spans="1:9" x14ac:dyDescent="0.25">
      <c r="A289">
        <v>285</v>
      </c>
      <c r="B289">
        <f t="shared" si="27"/>
        <v>285</v>
      </c>
      <c r="C289" s="5">
        <f t="shared" si="24"/>
        <v>340435.93703428522</v>
      </c>
      <c r="D289" s="5">
        <f t="shared" si="29"/>
        <v>0</v>
      </c>
      <c r="E289" s="4">
        <f t="shared" si="28"/>
        <v>340435.93703428522</v>
      </c>
      <c r="F289" s="5">
        <f>IF(C289=0,0,IF(I288+G289&lt;=Summary!$D$20,'Loan Sch - Extra pay No Off'!I288+G289,Summary!$D$20))</f>
        <v>690.71560806781815</v>
      </c>
      <c r="G289" s="4">
        <f>IF(E289&lt;=0,0,E289*Summary!$B$7/Summary!$B$10)</f>
        <v>261.21911322438422</v>
      </c>
      <c r="H289" s="5">
        <f t="shared" si="25"/>
        <v>429.49649484343394</v>
      </c>
      <c r="I289" s="5">
        <f t="shared" si="26"/>
        <v>340006.44053944177</v>
      </c>
    </row>
    <row r="290" spans="1:9" x14ac:dyDescent="0.25">
      <c r="A290">
        <v>286</v>
      </c>
      <c r="B290">
        <f t="shared" si="27"/>
        <v>286</v>
      </c>
      <c r="C290" s="5">
        <f t="shared" si="24"/>
        <v>340006.44053944177</v>
      </c>
      <c r="D290" s="5">
        <f t="shared" si="29"/>
        <v>0</v>
      </c>
      <c r="E290" s="4">
        <f t="shared" si="28"/>
        <v>340006.44053944177</v>
      </c>
      <c r="F290" s="5">
        <f>IF(C290=0,0,IF(I289+G290&lt;=Summary!$D$20,'Loan Sch - Extra pay No Off'!I289+G290,Summary!$D$20))</f>
        <v>690.71560806781815</v>
      </c>
      <c r="G290" s="4">
        <f>IF(E290&lt;=0,0,E290*Summary!$B$7/Summary!$B$10)</f>
        <v>260.88955726007168</v>
      </c>
      <c r="H290" s="5">
        <f t="shared" si="25"/>
        <v>429.82605080774647</v>
      </c>
      <c r="I290" s="5">
        <f t="shared" si="26"/>
        <v>339576.61448863405</v>
      </c>
    </row>
    <row r="291" spans="1:9" x14ac:dyDescent="0.25">
      <c r="A291">
        <v>287</v>
      </c>
      <c r="B291">
        <f t="shared" si="27"/>
        <v>287</v>
      </c>
      <c r="C291" s="5">
        <f t="shared" si="24"/>
        <v>339576.61448863405</v>
      </c>
      <c r="D291" s="5">
        <f t="shared" si="29"/>
        <v>0</v>
      </c>
      <c r="E291" s="4">
        <f t="shared" si="28"/>
        <v>339576.61448863405</v>
      </c>
      <c r="F291" s="5">
        <f>IF(C291=0,0,IF(I290+G291&lt;=Summary!$D$20,'Loan Sch - Extra pay No Off'!I290+G291,Summary!$D$20))</f>
        <v>690.71560806781815</v>
      </c>
      <c r="G291" s="4">
        <f>IF(E291&lt;=0,0,E291*Summary!$B$7/Summary!$B$10)</f>
        <v>260.55974842493265</v>
      </c>
      <c r="H291" s="5">
        <f t="shared" si="25"/>
        <v>430.1558596428855</v>
      </c>
      <c r="I291" s="5">
        <f t="shared" si="26"/>
        <v>339146.45862899115</v>
      </c>
    </row>
    <row r="292" spans="1:9" x14ac:dyDescent="0.25">
      <c r="A292">
        <v>288</v>
      </c>
      <c r="B292">
        <f t="shared" si="27"/>
        <v>288</v>
      </c>
      <c r="C292" s="5">
        <f t="shared" si="24"/>
        <v>339146.45862899115</v>
      </c>
      <c r="D292" s="5">
        <f t="shared" si="29"/>
        <v>0</v>
      </c>
      <c r="E292" s="4">
        <f t="shared" si="28"/>
        <v>339146.45862899115</v>
      </c>
      <c r="F292" s="5">
        <f>IF(C292=0,0,IF(I291+G292&lt;=Summary!$D$20,'Loan Sch - Extra pay No Off'!I291+G292,Summary!$D$20))</f>
        <v>690.71560806781815</v>
      </c>
      <c r="G292" s="4">
        <f>IF(E292&lt;=0,0,E292*Summary!$B$7/Summary!$B$10)</f>
        <v>260.22968652493739</v>
      </c>
      <c r="H292" s="5">
        <f t="shared" si="25"/>
        <v>430.48592154288076</v>
      </c>
      <c r="I292" s="5">
        <f t="shared" si="26"/>
        <v>338715.97270744829</v>
      </c>
    </row>
    <row r="293" spans="1:9" x14ac:dyDescent="0.25">
      <c r="A293">
        <v>289</v>
      </c>
      <c r="B293">
        <f t="shared" si="27"/>
        <v>289</v>
      </c>
      <c r="C293" s="5">
        <f t="shared" si="24"/>
        <v>338715.97270744829</v>
      </c>
      <c r="D293" s="5">
        <f t="shared" si="29"/>
        <v>0</v>
      </c>
      <c r="E293" s="4">
        <f t="shared" si="28"/>
        <v>338715.97270744829</v>
      </c>
      <c r="F293" s="5">
        <f>IF(C293=0,0,IF(I292+G293&lt;=Summary!$D$20,'Loan Sch - Extra pay No Off'!I292+G293,Summary!$D$20))</f>
        <v>690.71560806781815</v>
      </c>
      <c r="G293" s="4">
        <f>IF(E293&lt;=0,0,E293*Summary!$B$7/Summary!$B$10)</f>
        <v>259.89937136590743</v>
      </c>
      <c r="H293" s="5">
        <f t="shared" si="25"/>
        <v>430.81623670191073</v>
      </c>
      <c r="I293" s="5">
        <f t="shared" si="26"/>
        <v>338285.15647074638</v>
      </c>
    </row>
    <row r="294" spans="1:9" x14ac:dyDescent="0.25">
      <c r="A294">
        <v>290</v>
      </c>
      <c r="B294">
        <f t="shared" si="27"/>
        <v>290</v>
      </c>
      <c r="C294" s="5">
        <f t="shared" si="24"/>
        <v>338285.15647074638</v>
      </c>
      <c r="D294" s="5">
        <f t="shared" si="29"/>
        <v>0</v>
      </c>
      <c r="E294" s="4">
        <f t="shared" si="28"/>
        <v>338285.15647074638</v>
      </c>
      <c r="F294" s="5">
        <f>IF(C294=0,0,IF(I293+G294&lt;=Summary!$D$20,'Loan Sch - Extra pay No Off'!I293+G294,Summary!$D$20))</f>
        <v>690.71560806781815</v>
      </c>
      <c r="G294" s="4">
        <f>IF(E294&lt;=0,0,E294*Summary!$B$7/Summary!$B$10)</f>
        <v>259.568802753515</v>
      </c>
      <c r="H294" s="5">
        <f t="shared" si="25"/>
        <v>431.14680531430315</v>
      </c>
      <c r="I294" s="5">
        <f t="shared" si="26"/>
        <v>337854.0096654321</v>
      </c>
    </row>
    <row r="295" spans="1:9" x14ac:dyDescent="0.25">
      <c r="A295">
        <v>291</v>
      </c>
      <c r="B295">
        <f t="shared" si="27"/>
        <v>291</v>
      </c>
      <c r="C295" s="5">
        <f t="shared" si="24"/>
        <v>337854.0096654321</v>
      </c>
      <c r="D295" s="5">
        <f t="shared" si="29"/>
        <v>0</v>
      </c>
      <c r="E295" s="4">
        <f t="shared" si="28"/>
        <v>337854.0096654321</v>
      </c>
      <c r="F295" s="5">
        <f>IF(C295=0,0,IF(I294+G295&lt;=Summary!$D$20,'Loan Sch - Extra pay No Off'!I294+G295,Summary!$D$20))</f>
        <v>690.71560806781815</v>
      </c>
      <c r="G295" s="4">
        <f>IF(E295&lt;=0,0,E295*Summary!$B$7/Summary!$B$10)</f>
        <v>259.23798049328349</v>
      </c>
      <c r="H295" s="5">
        <f t="shared" si="25"/>
        <v>431.47762757453467</v>
      </c>
      <c r="I295" s="5">
        <f t="shared" si="26"/>
        <v>337422.53203785757</v>
      </c>
    </row>
    <row r="296" spans="1:9" x14ac:dyDescent="0.25">
      <c r="A296">
        <v>292</v>
      </c>
      <c r="B296">
        <f t="shared" si="27"/>
        <v>292</v>
      </c>
      <c r="C296" s="5">
        <f t="shared" si="24"/>
        <v>337422.53203785757</v>
      </c>
      <c r="D296" s="5">
        <f t="shared" si="29"/>
        <v>0</v>
      </c>
      <c r="E296" s="4">
        <f t="shared" si="28"/>
        <v>337422.53203785757</v>
      </c>
      <c r="F296" s="5">
        <f>IF(C296=0,0,IF(I295+G296&lt;=Summary!$D$20,'Loan Sch - Extra pay No Off'!I295+G296,Summary!$D$20))</f>
        <v>690.71560806781815</v>
      </c>
      <c r="G296" s="4">
        <f>IF(E296&lt;=0,0,E296*Summary!$B$7/Summary!$B$10)</f>
        <v>258.90690439058687</v>
      </c>
      <c r="H296" s="5">
        <f t="shared" si="25"/>
        <v>431.80870367723128</v>
      </c>
      <c r="I296" s="5">
        <f t="shared" si="26"/>
        <v>336990.72333418037</v>
      </c>
    </row>
    <row r="297" spans="1:9" x14ac:dyDescent="0.25">
      <c r="A297">
        <v>293</v>
      </c>
      <c r="B297">
        <f t="shared" si="27"/>
        <v>293</v>
      </c>
      <c r="C297" s="5">
        <f t="shared" si="24"/>
        <v>336990.72333418037</v>
      </c>
      <c r="D297" s="5">
        <f t="shared" si="29"/>
        <v>0</v>
      </c>
      <c r="E297" s="4">
        <f t="shared" si="28"/>
        <v>336990.72333418037</v>
      </c>
      <c r="F297" s="5">
        <f>IF(C297=0,0,IF(I296+G297&lt;=Summary!$D$20,'Loan Sch - Extra pay No Off'!I296+G297,Summary!$D$20))</f>
        <v>690.71560806781815</v>
      </c>
      <c r="G297" s="4">
        <f>IF(E297&lt;=0,0,E297*Summary!$B$7/Summary!$B$10)</f>
        <v>258.57557425064994</v>
      </c>
      <c r="H297" s="5">
        <f t="shared" si="25"/>
        <v>432.14003381716822</v>
      </c>
      <c r="I297" s="5">
        <f t="shared" si="26"/>
        <v>336558.58330036321</v>
      </c>
    </row>
    <row r="298" spans="1:9" x14ac:dyDescent="0.25">
      <c r="A298">
        <v>294</v>
      </c>
      <c r="B298">
        <f t="shared" si="27"/>
        <v>294</v>
      </c>
      <c r="C298" s="5">
        <f t="shared" si="24"/>
        <v>336558.58330036321</v>
      </c>
      <c r="D298" s="5">
        <f t="shared" si="29"/>
        <v>0</v>
      </c>
      <c r="E298" s="4">
        <f t="shared" si="28"/>
        <v>336558.58330036321</v>
      </c>
      <c r="F298" s="5">
        <f>IF(C298=0,0,IF(I297+G298&lt;=Summary!$D$20,'Loan Sch - Extra pay No Off'!I297+G298,Summary!$D$20))</f>
        <v>690.71560806781815</v>
      </c>
      <c r="G298" s="4">
        <f>IF(E298&lt;=0,0,E298*Summary!$B$7/Summary!$B$10)</f>
        <v>258.24398987854789</v>
      </c>
      <c r="H298" s="5">
        <f t="shared" si="25"/>
        <v>432.47161818927026</v>
      </c>
      <c r="I298" s="5">
        <f t="shared" si="26"/>
        <v>336126.11168217397</v>
      </c>
    </row>
    <row r="299" spans="1:9" x14ac:dyDescent="0.25">
      <c r="A299">
        <v>295</v>
      </c>
      <c r="B299">
        <f t="shared" si="27"/>
        <v>295</v>
      </c>
      <c r="C299" s="5">
        <f t="shared" si="24"/>
        <v>336126.11168217397</v>
      </c>
      <c r="D299" s="5">
        <f t="shared" si="29"/>
        <v>0</v>
      </c>
      <c r="E299" s="4">
        <f t="shared" si="28"/>
        <v>336126.11168217397</v>
      </c>
      <c r="F299" s="5">
        <f>IF(C299=0,0,IF(I298+G299&lt;=Summary!$D$20,'Loan Sch - Extra pay No Off'!I298+G299,Summary!$D$20))</f>
        <v>690.71560806781815</v>
      </c>
      <c r="G299" s="4">
        <f>IF(E299&lt;=0,0,E299*Summary!$B$7/Summary!$B$10)</f>
        <v>257.91215107920658</v>
      </c>
      <c r="H299" s="5">
        <f t="shared" si="25"/>
        <v>432.80345698861157</v>
      </c>
      <c r="I299" s="5">
        <f t="shared" si="26"/>
        <v>335693.30822518538</v>
      </c>
    </row>
    <row r="300" spans="1:9" x14ac:dyDescent="0.25">
      <c r="A300">
        <v>296</v>
      </c>
      <c r="B300">
        <f t="shared" si="27"/>
        <v>296</v>
      </c>
      <c r="C300" s="5">
        <f t="shared" si="24"/>
        <v>335693.30822518538</v>
      </c>
      <c r="D300" s="5">
        <f t="shared" si="29"/>
        <v>0</v>
      </c>
      <c r="E300" s="4">
        <f t="shared" si="28"/>
        <v>335693.30822518538</v>
      </c>
      <c r="F300" s="5">
        <f>IF(C300=0,0,IF(I299+G300&lt;=Summary!$D$20,'Loan Sch - Extra pay No Off'!I299+G300,Summary!$D$20))</f>
        <v>690.71560806781815</v>
      </c>
      <c r="G300" s="4">
        <f>IF(E300&lt;=0,0,E300*Summary!$B$7/Summary!$B$10)</f>
        <v>257.58005765740188</v>
      </c>
      <c r="H300" s="5">
        <f t="shared" si="25"/>
        <v>433.13555041041627</v>
      </c>
      <c r="I300" s="5">
        <f t="shared" si="26"/>
        <v>335260.17267477495</v>
      </c>
    </row>
    <row r="301" spans="1:9" x14ac:dyDescent="0.25">
      <c r="A301">
        <v>297</v>
      </c>
      <c r="B301">
        <f t="shared" si="27"/>
        <v>297</v>
      </c>
      <c r="C301" s="5">
        <f t="shared" si="24"/>
        <v>335260.17267477495</v>
      </c>
      <c r="D301" s="5">
        <f t="shared" si="29"/>
        <v>0</v>
      </c>
      <c r="E301" s="4">
        <f t="shared" si="28"/>
        <v>335260.17267477495</v>
      </c>
      <c r="F301" s="5">
        <f>IF(C301=0,0,IF(I300+G301&lt;=Summary!$D$20,'Loan Sch - Extra pay No Off'!I300+G301,Summary!$D$20))</f>
        <v>690.71560806781815</v>
      </c>
      <c r="G301" s="4">
        <f>IF(E301&lt;=0,0,E301*Summary!$B$7/Summary!$B$10)</f>
        <v>257.24770941776001</v>
      </c>
      <c r="H301" s="5">
        <f t="shared" si="25"/>
        <v>433.46789865005815</v>
      </c>
      <c r="I301" s="5">
        <f t="shared" si="26"/>
        <v>334826.70477612491</v>
      </c>
    </row>
    <row r="302" spans="1:9" x14ac:dyDescent="0.25">
      <c r="A302">
        <v>298</v>
      </c>
      <c r="B302">
        <f t="shared" si="27"/>
        <v>298</v>
      </c>
      <c r="C302" s="5">
        <f t="shared" si="24"/>
        <v>334826.70477612491</v>
      </c>
      <c r="D302" s="5">
        <f t="shared" si="29"/>
        <v>0</v>
      </c>
      <c r="E302" s="4">
        <f t="shared" si="28"/>
        <v>334826.70477612491</v>
      </c>
      <c r="F302" s="5">
        <f>IF(C302=0,0,IF(I301+G302&lt;=Summary!$D$20,'Loan Sch - Extra pay No Off'!I301+G302,Summary!$D$20))</f>
        <v>690.71560806781815</v>
      </c>
      <c r="G302" s="4">
        <f>IF(E302&lt;=0,0,E302*Summary!$B$7/Summary!$B$10)</f>
        <v>256.91510616475739</v>
      </c>
      <c r="H302" s="5">
        <f t="shared" si="25"/>
        <v>433.80050190306076</v>
      </c>
      <c r="I302" s="5">
        <f t="shared" si="26"/>
        <v>334392.90427422186</v>
      </c>
    </row>
    <row r="303" spans="1:9" x14ac:dyDescent="0.25">
      <c r="A303">
        <v>299</v>
      </c>
      <c r="B303">
        <f t="shared" si="27"/>
        <v>299</v>
      </c>
      <c r="C303" s="5">
        <f t="shared" si="24"/>
        <v>334392.90427422186</v>
      </c>
      <c r="D303" s="5">
        <f t="shared" si="29"/>
        <v>0</v>
      </c>
      <c r="E303" s="4">
        <f t="shared" si="28"/>
        <v>334392.90427422186</v>
      </c>
      <c r="F303" s="5">
        <f>IF(C303=0,0,IF(I302+G303&lt;=Summary!$D$20,'Loan Sch - Extra pay No Off'!I302+G303,Summary!$D$20))</f>
        <v>690.71560806781815</v>
      </c>
      <c r="G303" s="4">
        <f>IF(E303&lt;=0,0,E303*Summary!$B$7/Summary!$B$10)</f>
        <v>256.58224770272022</v>
      </c>
      <c r="H303" s="5">
        <f t="shared" si="25"/>
        <v>434.13336036509793</v>
      </c>
      <c r="I303" s="5">
        <f t="shared" si="26"/>
        <v>333958.77091385674</v>
      </c>
    </row>
    <row r="304" spans="1:9" x14ac:dyDescent="0.25">
      <c r="A304">
        <v>300</v>
      </c>
      <c r="B304">
        <f t="shared" si="27"/>
        <v>300</v>
      </c>
      <c r="C304" s="5">
        <f t="shared" si="24"/>
        <v>333958.77091385674</v>
      </c>
      <c r="D304" s="5">
        <f t="shared" si="29"/>
        <v>0</v>
      </c>
      <c r="E304" s="4">
        <f t="shared" si="28"/>
        <v>333958.77091385674</v>
      </c>
      <c r="F304" s="5">
        <f>IF(C304=0,0,IF(I303+G304&lt;=Summary!$D$20,'Loan Sch - Extra pay No Off'!I303+G304,Summary!$D$20))</f>
        <v>690.71560806781815</v>
      </c>
      <c r="G304" s="4">
        <f>IF(E304&lt;=0,0,E304*Summary!$B$7/Summary!$B$10)</f>
        <v>256.24913383582469</v>
      </c>
      <c r="H304" s="5">
        <f t="shared" si="25"/>
        <v>434.46647423199346</v>
      </c>
      <c r="I304" s="5">
        <f t="shared" si="26"/>
        <v>333524.30443962477</v>
      </c>
    </row>
    <row r="305" spans="1:9" x14ac:dyDescent="0.25">
      <c r="A305">
        <v>301</v>
      </c>
      <c r="B305">
        <f t="shared" si="27"/>
        <v>301</v>
      </c>
      <c r="C305" s="5">
        <f t="shared" si="24"/>
        <v>333524.30443962477</v>
      </c>
      <c r="D305" s="5">
        <f t="shared" si="29"/>
        <v>0</v>
      </c>
      <c r="E305" s="4">
        <f t="shared" si="28"/>
        <v>333524.30443962477</v>
      </c>
      <c r="F305" s="5">
        <f>IF(C305=0,0,IF(I304+G305&lt;=Summary!$D$20,'Loan Sch - Extra pay No Off'!I304+G305,Summary!$D$20))</f>
        <v>690.71560806781815</v>
      </c>
      <c r="G305" s="4">
        <f>IF(E305&lt;=0,0,E305*Summary!$B$7/Summary!$B$10)</f>
        <v>255.91576436809666</v>
      </c>
      <c r="H305" s="5">
        <f t="shared" si="25"/>
        <v>434.79984369972146</v>
      </c>
      <c r="I305" s="5">
        <f t="shared" si="26"/>
        <v>333089.50459592504</v>
      </c>
    </row>
    <row r="306" spans="1:9" x14ac:dyDescent="0.25">
      <c r="A306">
        <v>302</v>
      </c>
      <c r="B306">
        <f t="shared" si="27"/>
        <v>302</v>
      </c>
      <c r="C306" s="5">
        <f t="shared" si="24"/>
        <v>333089.50459592504</v>
      </c>
      <c r="D306" s="5">
        <f t="shared" si="29"/>
        <v>0</v>
      </c>
      <c r="E306" s="4">
        <f t="shared" si="28"/>
        <v>333089.50459592504</v>
      </c>
      <c r="F306" s="5">
        <f>IF(C306=0,0,IF(I305+G306&lt;=Summary!$D$20,'Loan Sch - Extra pay No Off'!I305+G306,Summary!$D$20))</f>
        <v>690.71560806781815</v>
      </c>
      <c r="G306" s="4">
        <f>IF(E306&lt;=0,0,E306*Summary!$B$7/Summary!$B$10)</f>
        <v>255.58213910341172</v>
      </c>
      <c r="H306" s="5">
        <f t="shared" si="25"/>
        <v>435.13346896440646</v>
      </c>
      <c r="I306" s="5">
        <f t="shared" si="26"/>
        <v>332654.37112696061</v>
      </c>
    </row>
    <row r="307" spans="1:9" x14ac:dyDescent="0.25">
      <c r="A307">
        <v>303</v>
      </c>
      <c r="B307">
        <f t="shared" si="27"/>
        <v>303</v>
      </c>
      <c r="C307" s="5">
        <f t="shared" si="24"/>
        <v>332654.37112696061</v>
      </c>
      <c r="D307" s="5">
        <f t="shared" si="29"/>
        <v>0</v>
      </c>
      <c r="E307" s="4">
        <f t="shared" si="28"/>
        <v>332654.37112696061</v>
      </c>
      <c r="F307" s="5">
        <f>IF(C307=0,0,IF(I306+G307&lt;=Summary!$D$20,'Loan Sch - Extra pay No Off'!I306+G307,Summary!$D$20))</f>
        <v>690.71560806781815</v>
      </c>
      <c r="G307" s="4">
        <f>IF(E307&lt;=0,0,E307*Summary!$B$7/Summary!$B$10)</f>
        <v>255.24825784549478</v>
      </c>
      <c r="H307" s="5">
        <f t="shared" si="25"/>
        <v>435.46735022232338</v>
      </c>
      <c r="I307" s="5">
        <f t="shared" si="26"/>
        <v>332218.90377673827</v>
      </c>
    </row>
    <row r="308" spans="1:9" x14ac:dyDescent="0.25">
      <c r="A308">
        <v>304</v>
      </c>
      <c r="B308">
        <f t="shared" si="27"/>
        <v>304</v>
      </c>
      <c r="C308" s="5">
        <f t="shared" si="24"/>
        <v>332218.90377673827</v>
      </c>
      <c r="D308" s="5">
        <f t="shared" si="29"/>
        <v>0</v>
      </c>
      <c r="E308" s="4">
        <f t="shared" si="28"/>
        <v>332218.90377673827</v>
      </c>
      <c r="F308" s="5">
        <f>IF(C308=0,0,IF(I307+G308&lt;=Summary!$D$20,'Loan Sch - Extra pay No Off'!I307+G308,Summary!$D$20))</f>
        <v>690.71560806781815</v>
      </c>
      <c r="G308" s="4">
        <f>IF(E308&lt;=0,0,E308*Summary!$B$7/Summary!$B$10)</f>
        <v>254.91412039792033</v>
      </c>
      <c r="H308" s="5">
        <f t="shared" si="25"/>
        <v>435.80148766989782</v>
      </c>
      <c r="I308" s="5">
        <f t="shared" si="26"/>
        <v>331783.1022890684</v>
      </c>
    </row>
    <row r="309" spans="1:9" x14ac:dyDescent="0.25">
      <c r="A309">
        <v>305</v>
      </c>
      <c r="B309">
        <f t="shared" si="27"/>
        <v>305</v>
      </c>
      <c r="C309" s="5">
        <f t="shared" ref="C309:C372" si="30">I308</f>
        <v>331783.1022890684</v>
      </c>
      <c r="D309" s="5">
        <f t="shared" si="29"/>
        <v>0</v>
      </c>
      <c r="E309" s="4">
        <f t="shared" si="28"/>
        <v>331783.1022890684</v>
      </c>
      <c r="F309" s="5">
        <f>IF(C309=0,0,IF(I308+G309&lt;=Summary!$D$20,'Loan Sch - Extra pay No Off'!I308+G309,Summary!$D$20))</f>
        <v>690.71560806781815</v>
      </c>
      <c r="G309" s="4">
        <f>IF(E309&lt;=0,0,E309*Summary!$B$7/Summary!$B$10)</f>
        <v>254.57972656411206</v>
      </c>
      <c r="H309" s="5">
        <f t="shared" ref="H309:H372" si="31">F309-G309</f>
        <v>436.13588150370606</v>
      </c>
      <c r="I309" s="5">
        <f t="shared" ref="I309:I372" si="32">IF(ROUND(C309-H309,0)=0,0,C309-H309)</f>
        <v>331346.9664075647</v>
      </c>
    </row>
    <row r="310" spans="1:9" x14ac:dyDescent="0.25">
      <c r="A310">
        <v>306</v>
      </c>
      <c r="B310">
        <f t="shared" si="27"/>
        <v>306</v>
      </c>
      <c r="C310" s="5">
        <f t="shared" si="30"/>
        <v>331346.9664075647</v>
      </c>
      <c r="D310" s="5">
        <f t="shared" si="29"/>
        <v>0</v>
      </c>
      <c r="E310" s="4">
        <f t="shared" si="28"/>
        <v>331346.9664075647</v>
      </c>
      <c r="F310" s="5">
        <f>IF(C310=0,0,IF(I309+G310&lt;=Summary!$D$20,'Loan Sch - Extra pay No Off'!I309+G310,Summary!$D$20))</f>
        <v>690.71560806781815</v>
      </c>
      <c r="G310" s="4">
        <f>IF(E310&lt;=0,0,E310*Summary!$B$7/Summary!$B$10)</f>
        <v>254.2450761473429</v>
      </c>
      <c r="H310" s="5">
        <f t="shared" si="31"/>
        <v>436.47053192047525</v>
      </c>
      <c r="I310" s="5">
        <f t="shared" si="32"/>
        <v>330910.49587564421</v>
      </c>
    </row>
    <row r="311" spans="1:9" x14ac:dyDescent="0.25">
      <c r="A311">
        <v>307</v>
      </c>
      <c r="B311">
        <f t="shared" si="27"/>
        <v>307</v>
      </c>
      <c r="C311" s="5">
        <f t="shared" si="30"/>
        <v>330910.49587564421</v>
      </c>
      <c r="D311" s="5">
        <f t="shared" si="29"/>
        <v>0</v>
      </c>
      <c r="E311" s="4">
        <f t="shared" si="28"/>
        <v>330910.49587564421</v>
      </c>
      <c r="F311" s="5">
        <f>IF(C311=0,0,IF(I310+G311&lt;=Summary!$D$20,'Loan Sch - Extra pay No Off'!I310+G311,Summary!$D$20))</f>
        <v>690.71560806781815</v>
      </c>
      <c r="G311" s="4">
        <f>IF(E311&lt;=0,0,E311*Summary!$B$7/Summary!$B$10)</f>
        <v>253.91016895073469</v>
      </c>
      <c r="H311" s="5">
        <f t="shared" si="31"/>
        <v>436.80543911708344</v>
      </c>
      <c r="I311" s="5">
        <f t="shared" si="32"/>
        <v>330473.69043652713</v>
      </c>
    </row>
    <row r="312" spans="1:9" x14ac:dyDescent="0.25">
      <c r="A312">
        <v>308</v>
      </c>
      <c r="B312">
        <f t="shared" si="27"/>
        <v>308</v>
      </c>
      <c r="C312" s="5">
        <f t="shared" si="30"/>
        <v>330473.69043652713</v>
      </c>
      <c r="D312" s="5">
        <f t="shared" si="29"/>
        <v>0</v>
      </c>
      <c r="E312" s="4">
        <f t="shared" si="28"/>
        <v>330473.69043652713</v>
      </c>
      <c r="F312" s="5">
        <f>IF(C312=0,0,IF(I311+G312&lt;=Summary!$D$20,'Loan Sch - Extra pay No Off'!I311+G312,Summary!$D$20))</f>
        <v>690.71560806781815</v>
      </c>
      <c r="G312" s="4">
        <f>IF(E312&lt;=0,0,E312*Summary!$B$7/Summary!$B$10)</f>
        <v>253.57500477725833</v>
      </c>
      <c r="H312" s="5">
        <f t="shared" si="31"/>
        <v>437.14060329055985</v>
      </c>
      <c r="I312" s="5">
        <f t="shared" si="32"/>
        <v>330036.54983323655</v>
      </c>
    </row>
    <row r="313" spans="1:9" x14ac:dyDescent="0.25">
      <c r="A313">
        <v>309</v>
      </c>
      <c r="B313">
        <f t="shared" si="27"/>
        <v>309</v>
      </c>
      <c r="C313" s="5">
        <f t="shared" si="30"/>
        <v>330036.54983323655</v>
      </c>
      <c r="D313" s="5">
        <f t="shared" si="29"/>
        <v>0</v>
      </c>
      <c r="E313" s="4">
        <f t="shared" si="28"/>
        <v>330036.54983323655</v>
      </c>
      <c r="F313" s="5">
        <f>IF(C313=0,0,IF(I312+G313&lt;=Summary!$D$20,'Loan Sch - Extra pay No Off'!I312+G313,Summary!$D$20))</f>
        <v>690.71560806781815</v>
      </c>
      <c r="G313" s="4">
        <f>IF(E313&lt;=0,0,E313*Summary!$B$7/Summary!$B$10)</f>
        <v>253.23958342973341</v>
      </c>
      <c r="H313" s="5">
        <f t="shared" si="31"/>
        <v>437.47602463808471</v>
      </c>
      <c r="I313" s="5">
        <f t="shared" si="32"/>
        <v>329599.07380859845</v>
      </c>
    </row>
    <row r="314" spans="1:9" x14ac:dyDescent="0.25">
      <c r="A314">
        <v>310</v>
      </c>
      <c r="B314">
        <f t="shared" si="27"/>
        <v>310</v>
      </c>
      <c r="C314" s="5">
        <f t="shared" si="30"/>
        <v>329599.07380859845</v>
      </c>
      <c r="D314" s="5">
        <f t="shared" si="29"/>
        <v>0</v>
      </c>
      <c r="E314" s="4">
        <f t="shared" si="28"/>
        <v>329599.07380859845</v>
      </c>
      <c r="F314" s="5">
        <f>IF(C314=0,0,IF(I313+G314&lt;=Summary!$D$20,'Loan Sch - Extra pay No Off'!I313+G314,Summary!$D$20))</f>
        <v>690.71560806781815</v>
      </c>
      <c r="G314" s="4">
        <f>IF(E314&lt;=0,0,E314*Summary!$B$7/Summary!$B$10)</f>
        <v>252.90390471082841</v>
      </c>
      <c r="H314" s="5">
        <f t="shared" si="31"/>
        <v>437.81170335698971</v>
      </c>
      <c r="I314" s="5">
        <f t="shared" si="32"/>
        <v>329161.26210524148</v>
      </c>
    </row>
    <row r="315" spans="1:9" x14ac:dyDescent="0.25">
      <c r="A315">
        <v>311</v>
      </c>
      <c r="B315">
        <f t="shared" si="27"/>
        <v>311</v>
      </c>
      <c r="C315" s="5">
        <f t="shared" si="30"/>
        <v>329161.26210524148</v>
      </c>
      <c r="D315" s="5">
        <f t="shared" si="29"/>
        <v>0</v>
      </c>
      <c r="E315" s="4">
        <f t="shared" si="28"/>
        <v>329161.26210524148</v>
      </c>
      <c r="F315" s="5">
        <f>IF(C315=0,0,IF(I314+G315&lt;=Summary!$D$20,'Loan Sch - Extra pay No Off'!I314+G315,Summary!$D$20))</f>
        <v>690.71560806781815</v>
      </c>
      <c r="G315" s="4">
        <f>IF(E315&lt;=0,0,E315*Summary!$B$7/Summary!$B$10)</f>
        <v>252.56796842306028</v>
      </c>
      <c r="H315" s="5">
        <f t="shared" si="31"/>
        <v>438.14763964475787</v>
      </c>
      <c r="I315" s="5">
        <f t="shared" si="32"/>
        <v>328723.11446559674</v>
      </c>
    </row>
    <row r="316" spans="1:9" x14ac:dyDescent="0.25">
      <c r="A316">
        <v>312</v>
      </c>
      <c r="B316">
        <f t="shared" si="27"/>
        <v>312</v>
      </c>
      <c r="C316" s="5">
        <f t="shared" si="30"/>
        <v>328723.11446559674</v>
      </c>
      <c r="D316" s="5">
        <f t="shared" si="29"/>
        <v>0</v>
      </c>
      <c r="E316" s="4">
        <f t="shared" si="28"/>
        <v>328723.11446559674</v>
      </c>
      <c r="F316" s="5">
        <f>IF(C316=0,0,IF(I315+G316&lt;=Summary!$D$20,'Loan Sch - Extra pay No Off'!I315+G316,Summary!$D$20))</f>
        <v>690.71560806781815</v>
      </c>
      <c r="G316" s="4">
        <f>IF(E316&lt;=0,0,E316*Summary!$B$7/Summary!$B$10)</f>
        <v>252.23177436879439</v>
      </c>
      <c r="H316" s="5">
        <f t="shared" si="31"/>
        <v>438.48383369902376</v>
      </c>
      <c r="I316" s="5">
        <f t="shared" si="32"/>
        <v>328284.63063189771</v>
      </c>
    </row>
    <row r="317" spans="1:9" x14ac:dyDescent="0.25">
      <c r="A317">
        <v>313</v>
      </c>
      <c r="B317">
        <f t="shared" si="27"/>
        <v>313</v>
      </c>
      <c r="C317" s="5">
        <f t="shared" si="30"/>
        <v>328284.63063189771</v>
      </c>
      <c r="D317" s="5">
        <f t="shared" si="29"/>
        <v>0</v>
      </c>
      <c r="E317" s="4">
        <f t="shared" si="28"/>
        <v>328284.63063189771</v>
      </c>
      <c r="F317" s="5">
        <f>IF(C317=0,0,IF(I316+G317&lt;=Summary!$D$20,'Loan Sch - Extra pay No Off'!I316+G317,Summary!$D$20))</f>
        <v>690.71560806781815</v>
      </c>
      <c r="G317" s="4">
        <f>IF(E317&lt;=0,0,E317*Summary!$B$7/Summary!$B$10)</f>
        <v>251.89532235024458</v>
      </c>
      <c r="H317" s="5">
        <f t="shared" si="31"/>
        <v>438.8202857175736</v>
      </c>
      <c r="I317" s="5">
        <f t="shared" si="32"/>
        <v>327845.81034618017</v>
      </c>
    </row>
    <row r="318" spans="1:9" x14ac:dyDescent="0.25">
      <c r="A318">
        <v>314</v>
      </c>
      <c r="B318">
        <f t="shared" si="27"/>
        <v>314</v>
      </c>
      <c r="C318" s="5">
        <f t="shared" si="30"/>
        <v>327845.81034618017</v>
      </c>
      <c r="D318" s="5">
        <f t="shared" si="29"/>
        <v>0</v>
      </c>
      <c r="E318" s="4">
        <f t="shared" si="28"/>
        <v>327845.81034618017</v>
      </c>
      <c r="F318" s="5">
        <f>IF(C318=0,0,IF(I317+G318&lt;=Summary!$D$20,'Loan Sch - Extra pay No Off'!I317+G318,Summary!$D$20))</f>
        <v>690.71560806781815</v>
      </c>
      <c r="G318" s="4">
        <f>IF(E318&lt;=0,0,E318*Summary!$B$7/Summary!$B$10)</f>
        <v>251.55861216947284</v>
      </c>
      <c r="H318" s="5">
        <f t="shared" si="31"/>
        <v>439.15699589834531</v>
      </c>
      <c r="I318" s="5">
        <f t="shared" si="32"/>
        <v>327406.65335028182</v>
      </c>
    </row>
    <row r="319" spans="1:9" x14ac:dyDescent="0.25">
      <c r="A319">
        <v>315</v>
      </c>
      <c r="B319">
        <f t="shared" si="27"/>
        <v>315</v>
      </c>
      <c r="C319" s="5">
        <f t="shared" si="30"/>
        <v>327406.65335028182</v>
      </c>
      <c r="D319" s="5">
        <f t="shared" si="29"/>
        <v>0</v>
      </c>
      <c r="E319" s="4">
        <f t="shared" si="28"/>
        <v>327406.65335028182</v>
      </c>
      <c r="F319" s="5">
        <f>IF(C319=0,0,IF(I318+G319&lt;=Summary!$D$20,'Loan Sch - Extra pay No Off'!I318+G319,Summary!$D$20))</f>
        <v>690.71560806781815</v>
      </c>
      <c r="G319" s="4">
        <f>IF(E319&lt;=0,0,E319*Summary!$B$7/Summary!$B$10)</f>
        <v>251.2216436283893</v>
      </c>
      <c r="H319" s="5">
        <f t="shared" si="31"/>
        <v>439.49396443942885</v>
      </c>
      <c r="I319" s="5">
        <f t="shared" si="32"/>
        <v>326967.15938584239</v>
      </c>
    </row>
    <row r="320" spans="1:9" x14ac:dyDescent="0.25">
      <c r="A320">
        <v>316</v>
      </c>
      <c r="B320">
        <f t="shared" si="27"/>
        <v>316</v>
      </c>
      <c r="C320" s="5">
        <f t="shared" si="30"/>
        <v>326967.15938584239</v>
      </c>
      <c r="D320" s="5">
        <f t="shared" si="29"/>
        <v>0</v>
      </c>
      <c r="E320" s="4">
        <f t="shared" si="28"/>
        <v>326967.15938584239</v>
      </c>
      <c r="F320" s="5">
        <f>IF(C320=0,0,IF(I319+G320&lt;=Summary!$D$20,'Loan Sch - Extra pay No Off'!I319+G320,Summary!$D$20))</f>
        <v>690.71560806781815</v>
      </c>
      <c r="G320" s="4">
        <f>IF(E320&lt;=0,0,E320*Summary!$B$7/Summary!$B$10)</f>
        <v>250.88441652875215</v>
      </c>
      <c r="H320" s="5">
        <f t="shared" si="31"/>
        <v>439.83119153906603</v>
      </c>
      <c r="I320" s="5">
        <f t="shared" si="32"/>
        <v>326527.32819430332</v>
      </c>
    </row>
    <row r="321" spans="1:9" x14ac:dyDescent="0.25">
      <c r="A321">
        <v>317</v>
      </c>
      <c r="B321">
        <f t="shared" si="27"/>
        <v>317</v>
      </c>
      <c r="C321" s="5">
        <f t="shared" si="30"/>
        <v>326527.32819430332</v>
      </c>
      <c r="D321" s="5">
        <f t="shared" si="29"/>
        <v>0</v>
      </c>
      <c r="E321" s="4">
        <f t="shared" si="28"/>
        <v>326527.32819430332</v>
      </c>
      <c r="F321" s="5">
        <f>IF(C321=0,0,IF(I320+G321&lt;=Summary!$D$20,'Loan Sch - Extra pay No Off'!I320+G321,Summary!$D$20))</f>
        <v>690.71560806781815</v>
      </c>
      <c r="G321" s="4">
        <f>IF(E321&lt;=0,0,E321*Summary!$B$7/Summary!$B$10)</f>
        <v>250.54693067216735</v>
      </c>
      <c r="H321" s="5">
        <f t="shared" si="31"/>
        <v>440.16867739565077</v>
      </c>
      <c r="I321" s="5">
        <f t="shared" si="32"/>
        <v>326087.15951690765</v>
      </c>
    </row>
    <row r="322" spans="1:9" x14ac:dyDescent="0.25">
      <c r="A322">
        <v>318</v>
      </c>
      <c r="B322">
        <f t="shared" si="27"/>
        <v>318</v>
      </c>
      <c r="C322" s="5">
        <f t="shared" si="30"/>
        <v>326087.15951690765</v>
      </c>
      <c r="D322" s="5">
        <f t="shared" si="29"/>
        <v>0</v>
      </c>
      <c r="E322" s="4">
        <f t="shared" si="28"/>
        <v>326087.15951690765</v>
      </c>
      <c r="F322" s="5">
        <f>IF(C322=0,0,IF(I321+G322&lt;=Summary!$D$20,'Loan Sch - Extra pay No Off'!I321+G322,Summary!$D$20))</f>
        <v>690.71560806781815</v>
      </c>
      <c r="G322" s="4">
        <f>IF(E322&lt;=0,0,E322*Summary!$B$7/Summary!$B$10)</f>
        <v>250.20918586008872</v>
      </c>
      <c r="H322" s="5">
        <f t="shared" si="31"/>
        <v>440.50642220772943</v>
      </c>
      <c r="I322" s="5">
        <f t="shared" si="32"/>
        <v>325646.6530946999</v>
      </c>
    </row>
    <row r="323" spans="1:9" x14ac:dyDescent="0.25">
      <c r="A323">
        <v>319</v>
      </c>
      <c r="B323">
        <f t="shared" si="27"/>
        <v>319</v>
      </c>
      <c r="C323" s="5">
        <f t="shared" si="30"/>
        <v>325646.6530946999</v>
      </c>
      <c r="D323" s="5">
        <f t="shared" si="29"/>
        <v>0</v>
      </c>
      <c r="E323" s="4">
        <f t="shared" si="28"/>
        <v>325646.6530946999</v>
      </c>
      <c r="F323" s="5">
        <f>IF(C323=0,0,IF(I322+G323&lt;=Summary!$D$20,'Loan Sch - Extra pay No Off'!I322+G323,Summary!$D$20))</f>
        <v>690.71560806781815</v>
      </c>
      <c r="G323" s="4">
        <f>IF(E323&lt;=0,0,E323*Summary!$B$7/Summary!$B$10)</f>
        <v>249.87118189381778</v>
      </c>
      <c r="H323" s="5">
        <f t="shared" si="31"/>
        <v>440.84442617400038</v>
      </c>
      <c r="I323" s="5">
        <f t="shared" si="32"/>
        <v>325205.80866852589</v>
      </c>
    </row>
    <row r="324" spans="1:9" x14ac:dyDescent="0.25">
      <c r="A324">
        <v>320</v>
      </c>
      <c r="B324">
        <f t="shared" si="27"/>
        <v>320</v>
      </c>
      <c r="C324" s="5">
        <f t="shared" si="30"/>
        <v>325205.80866852589</v>
      </c>
      <c r="D324" s="5">
        <f t="shared" si="29"/>
        <v>0</v>
      </c>
      <c r="E324" s="4">
        <f t="shared" si="28"/>
        <v>325205.80866852589</v>
      </c>
      <c r="F324" s="5">
        <f>IF(C324=0,0,IF(I323+G324&lt;=Summary!$D$20,'Loan Sch - Extra pay No Off'!I323+G324,Summary!$D$20))</f>
        <v>690.71560806781815</v>
      </c>
      <c r="G324" s="4">
        <f>IF(E324&lt;=0,0,E324*Summary!$B$7/Summary!$B$10)</f>
        <v>249.53291857450353</v>
      </c>
      <c r="H324" s="5">
        <f t="shared" si="31"/>
        <v>441.18268949331463</v>
      </c>
      <c r="I324" s="5">
        <f t="shared" si="32"/>
        <v>324764.6259790326</v>
      </c>
    </row>
    <row r="325" spans="1:9" x14ac:dyDescent="0.25">
      <c r="A325">
        <v>321</v>
      </c>
      <c r="B325">
        <f t="shared" si="27"/>
        <v>321</v>
      </c>
      <c r="C325" s="5">
        <f t="shared" si="30"/>
        <v>324764.6259790326</v>
      </c>
      <c r="D325" s="5">
        <f t="shared" si="29"/>
        <v>0</v>
      </c>
      <c r="E325" s="4">
        <f t="shared" si="28"/>
        <v>324764.6259790326</v>
      </c>
      <c r="F325" s="5">
        <f>IF(C325=0,0,IF(I324+G325&lt;=Summary!$D$20,'Loan Sch - Extra pay No Off'!I324+G325,Summary!$D$20))</f>
        <v>690.71560806781815</v>
      </c>
      <c r="G325" s="4">
        <f>IF(E325&lt;=0,0,E325*Summary!$B$7/Summary!$B$10)</f>
        <v>249.19439570314231</v>
      </c>
      <c r="H325" s="5">
        <f t="shared" si="31"/>
        <v>441.52121236467588</v>
      </c>
      <c r="I325" s="5">
        <f t="shared" si="32"/>
        <v>324323.10476666794</v>
      </c>
    </row>
    <row r="326" spans="1:9" x14ac:dyDescent="0.25">
      <c r="A326">
        <v>322</v>
      </c>
      <c r="B326">
        <f t="shared" ref="B326:B389" si="33">IF(C326=0,0,A326)</f>
        <v>322</v>
      </c>
      <c r="C326" s="5">
        <f t="shared" si="30"/>
        <v>324323.10476666794</v>
      </c>
      <c r="D326" s="5">
        <f t="shared" si="29"/>
        <v>0</v>
      </c>
      <c r="E326" s="4">
        <f t="shared" ref="E326:E389" si="34">C326-D326</f>
        <v>324323.10476666794</v>
      </c>
      <c r="F326" s="5">
        <f>IF(C326=0,0,IF(I325+G326&lt;=Summary!$D$20,'Loan Sch - Extra pay No Off'!I325+G326,Summary!$D$20))</f>
        <v>690.71560806781815</v>
      </c>
      <c r="G326" s="4">
        <f>IF(E326&lt;=0,0,E326*Summary!$B$7/Summary!$B$10)</f>
        <v>248.85561308057788</v>
      </c>
      <c r="H326" s="5">
        <f t="shared" si="31"/>
        <v>441.85999498724027</v>
      </c>
      <c r="I326" s="5">
        <f t="shared" si="32"/>
        <v>323881.24477168068</v>
      </c>
    </row>
    <row r="327" spans="1:9" x14ac:dyDescent="0.25">
      <c r="A327">
        <v>323</v>
      </c>
      <c r="B327">
        <f t="shared" si="33"/>
        <v>323</v>
      </c>
      <c r="C327" s="5">
        <f t="shared" si="30"/>
        <v>323881.24477168068</v>
      </c>
      <c r="D327" s="5">
        <f t="shared" ref="D327:D390" si="35">IF(C327=0,0,D326)</f>
        <v>0</v>
      </c>
      <c r="E327" s="4">
        <f t="shared" si="34"/>
        <v>323881.24477168068</v>
      </c>
      <c r="F327" s="5">
        <f>IF(C327=0,0,IF(I326+G327&lt;=Summary!$D$20,'Loan Sch - Extra pay No Off'!I326+G327,Summary!$D$20))</f>
        <v>690.71560806781815</v>
      </c>
      <c r="G327" s="4">
        <f>IF(E327&lt;=0,0,E327*Summary!$B$7/Summary!$B$10)</f>
        <v>248.51657050750111</v>
      </c>
      <c r="H327" s="5">
        <f t="shared" si="31"/>
        <v>442.19903756031704</v>
      </c>
      <c r="I327" s="5">
        <f t="shared" si="32"/>
        <v>323439.04573412036</v>
      </c>
    </row>
    <row r="328" spans="1:9" x14ac:dyDescent="0.25">
      <c r="A328">
        <v>324</v>
      </c>
      <c r="B328">
        <f t="shared" si="33"/>
        <v>324</v>
      </c>
      <c r="C328" s="5">
        <f t="shared" si="30"/>
        <v>323439.04573412036</v>
      </c>
      <c r="D328" s="5">
        <f t="shared" si="35"/>
        <v>0</v>
      </c>
      <c r="E328" s="4">
        <f t="shared" si="34"/>
        <v>323439.04573412036</v>
      </c>
      <c r="F328" s="5">
        <f>IF(C328=0,0,IF(I327+G328&lt;=Summary!$D$20,'Loan Sch - Extra pay No Off'!I327+G328,Summary!$D$20))</f>
        <v>690.71560806781815</v>
      </c>
      <c r="G328" s="4">
        <f>IF(E328&lt;=0,0,E328*Summary!$B$7/Summary!$B$10)</f>
        <v>248.17726778445001</v>
      </c>
      <c r="H328" s="5">
        <f t="shared" si="31"/>
        <v>442.53834028336814</v>
      </c>
      <c r="I328" s="5">
        <f t="shared" si="32"/>
        <v>322996.50739383698</v>
      </c>
    </row>
    <row r="329" spans="1:9" x14ac:dyDescent="0.25">
      <c r="A329">
        <v>325</v>
      </c>
      <c r="B329">
        <f t="shared" si="33"/>
        <v>325</v>
      </c>
      <c r="C329" s="5">
        <f t="shared" si="30"/>
        <v>322996.50739383698</v>
      </c>
      <c r="D329" s="5">
        <f t="shared" si="35"/>
        <v>0</v>
      </c>
      <c r="E329" s="4">
        <f t="shared" si="34"/>
        <v>322996.50739383698</v>
      </c>
      <c r="F329" s="5">
        <f>IF(C329=0,0,IF(I328+G329&lt;=Summary!$D$20,'Loan Sch - Extra pay No Off'!I328+G329,Summary!$D$20))</f>
        <v>690.71560806781815</v>
      </c>
      <c r="G329" s="4">
        <f>IF(E329&lt;=0,0,E329*Summary!$B$7/Summary!$B$10)</f>
        <v>247.83770471180952</v>
      </c>
      <c r="H329" s="5">
        <f t="shared" si="31"/>
        <v>442.87790335600863</v>
      </c>
      <c r="I329" s="5">
        <f t="shared" si="32"/>
        <v>322553.62949048099</v>
      </c>
    </row>
    <row r="330" spans="1:9" x14ac:dyDescent="0.25">
      <c r="A330">
        <v>326</v>
      </c>
      <c r="B330">
        <f t="shared" si="33"/>
        <v>326</v>
      </c>
      <c r="C330" s="5">
        <f t="shared" si="30"/>
        <v>322553.62949048099</v>
      </c>
      <c r="D330" s="5">
        <f t="shared" si="35"/>
        <v>0</v>
      </c>
      <c r="E330" s="4">
        <f t="shared" si="34"/>
        <v>322553.62949048099</v>
      </c>
      <c r="F330" s="5">
        <f>IF(C330=0,0,IF(I329+G330&lt;=Summary!$D$20,'Loan Sch - Extra pay No Off'!I329+G330,Summary!$D$20))</f>
        <v>690.71560806781815</v>
      </c>
      <c r="G330" s="4">
        <f>IF(E330&lt;=0,0,E330*Summary!$B$7/Summary!$B$10)</f>
        <v>247.49788108981136</v>
      </c>
      <c r="H330" s="5">
        <f t="shared" si="31"/>
        <v>443.21772697800679</v>
      </c>
      <c r="I330" s="5">
        <f t="shared" si="32"/>
        <v>322110.41176350298</v>
      </c>
    </row>
    <row r="331" spans="1:9" x14ac:dyDescent="0.25">
      <c r="A331">
        <v>327</v>
      </c>
      <c r="B331">
        <f t="shared" si="33"/>
        <v>327</v>
      </c>
      <c r="C331" s="5">
        <f t="shared" si="30"/>
        <v>322110.41176350298</v>
      </c>
      <c r="D331" s="5">
        <f t="shared" si="35"/>
        <v>0</v>
      </c>
      <c r="E331" s="4">
        <f t="shared" si="34"/>
        <v>322110.41176350298</v>
      </c>
      <c r="F331" s="5">
        <f>IF(C331=0,0,IF(I330+G331&lt;=Summary!$D$20,'Loan Sch - Extra pay No Off'!I330+G331,Summary!$D$20))</f>
        <v>690.71560806781815</v>
      </c>
      <c r="G331" s="4">
        <f>IF(E331&lt;=0,0,E331*Summary!$B$7/Summary!$B$10)</f>
        <v>247.157796718534</v>
      </c>
      <c r="H331" s="5">
        <f t="shared" si="31"/>
        <v>443.55781134928418</v>
      </c>
      <c r="I331" s="5">
        <f t="shared" si="32"/>
        <v>321666.8539521537</v>
      </c>
    </row>
    <row r="332" spans="1:9" x14ac:dyDescent="0.25">
      <c r="A332">
        <v>328</v>
      </c>
      <c r="B332">
        <f t="shared" si="33"/>
        <v>328</v>
      </c>
      <c r="C332" s="5">
        <f t="shared" si="30"/>
        <v>321666.8539521537</v>
      </c>
      <c r="D332" s="5">
        <f t="shared" si="35"/>
        <v>0</v>
      </c>
      <c r="E332" s="4">
        <f t="shared" si="34"/>
        <v>321666.8539521537</v>
      </c>
      <c r="F332" s="5">
        <f>IF(C332=0,0,IF(I331+G332&lt;=Summary!$D$20,'Loan Sch - Extra pay No Off'!I331+G332,Summary!$D$20))</f>
        <v>690.71560806781815</v>
      </c>
      <c r="G332" s="4">
        <f>IF(E332&lt;=0,0,E332*Summary!$B$7/Summary!$B$10)</f>
        <v>246.81745139790252</v>
      </c>
      <c r="H332" s="5">
        <f t="shared" si="31"/>
        <v>443.89815666991564</v>
      </c>
      <c r="I332" s="5">
        <f t="shared" si="32"/>
        <v>321222.95579548378</v>
      </c>
    </row>
    <row r="333" spans="1:9" x14ac:dyDescent="0.25">
      <c r="A333">
        <v>329</v>
      </c>
      <c r="B333">
        <f t="shared" si="33"/>
        <v>329</v>
      </c>
      <c r="C333" s="5">
        <f t="shared" si="30"/>
        <v>321222.95579548378</v>
      </c>
      <c r="D333" s="5">
        <f t="shared" si="35"/>
        <v>0</v>
      </c>
      <c r="E333" s="4">
        <f t="shared" si="34"/>
        <v>321222.95579548378</v>
      </c>
      <c r="F333" s="5">
        <f>IF(C333=0,0,IF(I332+G333&lt;=Summary!$D$20,'Loan Sch - Extra pay No Off'!I332+G333,Summary!$D$20))</f>
        <v>690.71560806781815</v>
      </c>
      <c r="G333" s="4">
        <f>IF(E333&lt;=0,0,E333*Summary!$B$7/Summary!$B$10)</f>
        <v>246.47684492768849</v>
      </c>
      <c r="H333" s="5">
        <f t="shared" si="31"/>
        <v>444.23876314012966</v>
      </c>
      <c r="I333" s="5">
        <f t="shared" si="32"/>
        <v>320778.71703234367</v>
      </c>
    </row>
    <row r="334" spans="1:9" x14ac:dyDescent="0.25">
      <c r="A334">
        <v>330</v>
      </c>
      <c r="B334">
        <f t="shared" si="33"/>
        <v>330</v>
      </c>
      <c r="C334" s="5">
        <f t="shared" si="30"/>
        <v>320778.71703234367</v>
      </c>
      <c r="D334" s="5">
        <f t="shared" si="35"/>
        <v>0</v>
      </c>
      <c r="E334" s="4">
        <f t="shared" si="34"/>
        <v>320778.71703234367</v>
      </c>
      <c r="F334" s="5">
        <f>IF(C334=0,0,IF(I333+G334&lt;=Summary!$D$20,'Loan Sch - Extra pay No Off'!I333+G334,Summary!$D$20))</f>
        <v>690.71560806781815</v>
      </c>
      <c r="G334" s="4">
        <f>IF(E334&lt;=0,0,E334*Summary!$B$7/Summary!$B$10)</f>
        <v>246.13597710750986</v>
      </c>
      <c r="H334" s="5">
        <f t="shared" si="31"/>
        <v>444.57963096030829</v>
      </c>
      <c r="I334" s="5">
        <f t="shared" si="32"/>
        <v>320334.13740138337</v>
      </c>
    </row>
    <row r="335" spans="1:9" x14ac:dyDescent="0.25">
      <c r="A335">
        <v>331</v>
      </c>
      <c r="B335">
        <f t="shared" si="33"/>
        <v>331</v>
      </c>
      <c r="C335" s="5">
        <f t="shared" si="30"/>
        <v>320334.13740138337</v>
      </c>
      <c r="D335" s="5">
        <f t="shared" si="35"/>
        <v>0</v>
      </c>
      <c r="E335" s="4">
        <f t="shared" si="34"/>
        <v>320334.13740138337</v>
      </c>
      <c r="F335" s="5">
        <f>IF(C335=0,0,IF(I334+G335&lt;=Summary!$D$20,'Loan Sch - Extra pay No Off'!I334+G335,Summary!$D$20))</f>
        <v>690.71560806781815</v>
      </c>
      <c r="G335" s="4">
        <f>IF(E335&lt;=0,0,E335*Summary!$B$7/Summary!$B$10)</f>
        <v>245.79484773683069</v>
      </c>
      <c r="H335" s="5">
        <f t="shared" si="31"/>
        <v>444.92076033098749</v>
      </c>
      <c r="I335" s="5">
        <f t="shared" si="32"/>
        <v>319889.21664105239</v>
      </c>
    </row>
    <row r="336" spans="1:9" x14ac:dyDescent="0.25">
      <c r="A336">
        <v>332</v>
      </c>
      <c r="B336">
        <f t="shared" si="33"/>
        <v>332</v>
      </c>
      <c r="C336" s="5">
        <f t="shared" si="30"/>
        <v>319889.21664105239</v>
      </c>
      <c r="D336" s="5">
        <f t="shared" si="35"/>
        <v>0</v>
      </c>
      <c r="E336" s="4">
        <f t="shared" si="34"/>
        <v>319889.21664105239</v>
      </c>
      <c r="F336" s="5">
        <f>IF(C336=0,0,IF(I335+G336&lt;=Summary!$D$20,'Loan Sch - Extra pay No Off'!I335+G336,Summary!$D$20))</f>
        <v>690.71560806781815</v>
      </c>
      <c r="G336" s="4">
        <f>IF(E336&lt;=0,0,E336*Summary!$B$7/Summary!$B$10)</f>
        <v>245.45345661496134</v>
      </c>
      <c r="H336" s="5">
        <f t="shared" si="31"/>
        <v>445.26215145285681</v>
      </c>
      <c r="I336" s="5">
        <f t="shared" si="32"/>
        <v>319443.95448959956</v>
      </c>
    </row>
    <row r="337" spans="1:9" x14ac:dyDescent="0.25">
      <c r="A337">
        <v>333</v>
      </c>
      <c r="B337">
        <f t="shared" si="33"/>
        <v>333</v>
      </c>
      <c r="C337" s="5">
        <f t="shared" si="30"/>
        <v>319443.95448959956</v>
      </c>
      <c r="D337" s="5">
        <f t="shared" si="35"/>
        <v>0</v>
      </c>
      <c r="E337" s="4">
        <f t="shared" si="34"/>
        <v>319443.95448959956</v>
      </c>
      <c r="F337" s="5">
        <f>IF(C337=0,0,IF(I336+G337&lt;=Summary!$D$20,'Loan Sch - Extra pay No Off'!I336+G337,Summary!$D$20))</f>
        <v>690.71560806781815</v>
      </c>
      <c r="G337" s="4">
        <f>IF(E337&lt;=0,0,E337*Summary!$B$7/Summary!$B$10)</f>
        <v>245.11180354105812</v>
      </c>
      <c r="H337" s="5">
        <f t="shared" si="31"/>
        <v>445.60380452676003</v>
      </c>
      <c r="I337" s="5">
        <f t="shared" si="32"/>
        <v>318998.35068507283</v>
      </c>
    </row>
    <row r="338" spans="1:9" x14ac:dyDescent="0.25">
      <c r="A338">
        <v>334</v>
      </c>
      <c r="B338">
        <f t="shared" si="33"/>
        <v>334</v>
      </c>
      <c r="C338" s="5">
        <f t="shared" si="30"/>
        <v>318998.35068507283</v>
      </c>
      <c r="D338" s="5">
        <f t="shared" si="35"/>
        <v>0</v>
      </c>
      <c r="E338" s="4">
        <f t="shared" si="34"/>
        <v>318998.35068507283</v>
      </c>
      <c r="F338" s="5">
        <f>IF(C338=0,0,IF(I337+G338&lt;=Summary!$D$20,'Loan Sch - Extra pay No Off'!I337+G338,Summary!$D$20))</f>
        <v>690.71560806781815</v>
      </c>
      <c r="G338" s="4">
        <f>IF(E338&lt;=0,0,E338*Summary!$B$7/Summary!$B$10)</f>
        <v>244.76988831412319</v>
      </c>
      <c r="H338" s="5">
        <f t="shared" si="31"/>
        <v>445.94571975369496</v>
      </c>
      <c r="I338" s="5">
        <f t="shared" si="32"/>
        <v>318552.40496531915</v>
      </c>
    </row>
    <row r="339" spans="1:9" x14ac:dyDescent="0.25">
      <c r="A339">
        <v>335</v>
      </c>
      <c r="B339">
        <f t="shared" si="33"/>
        <v>335</v>
      </c>
      <c r="C339" s="5">
        <f t="shared" si="30"/>
        <v>318552.40496531915</v>
      </c>
      <c r="D339" s="5">
        <f t="shared" si="35"/>
        <v>0</v>
      </c>
      <c r="E339" s="4">
        <f t="shared" si="34"/>
        <v>318552.40496531915</v>
      </c>
      <c r="F339" s="5">
        <f>IF(C339=0,0,IF(I338+G339&lt;=Summary!$D$20,'Loan Sch - Extra pay No Off'!I338+G339,Summary!$D$20))</f>
        <v>690.71560806781815</v>
      </c>
      <c r="G339" s="4">
        <f>IF(E339&lt;=0,0,E339*Summary!$B$7/Summary!$B$10)</f>
        <v>244.42771073300449</v>
      </c>
      <c r="H339" s="5">
        <f t="shared" si="31"/>
        <v>446.28789733481369</v>
      </c>
      <c r="I339" s="5">
        <f t="shared" si="32"/>
        <v>318106.11706798431</v>
      </c>
    </row>
    <row r="340" spans="1:9" x14ac:dyDescent="0.25">
      <c r="A340">
        <v>336</v>
      </c>
      <c r="B340">
        <f t="shared" si="33"/>
        <v>336</v>
      </c>
      <c r="C340" s="5">
        <f t="shared" si="30"/>
        <v>318106.11706798431</v>
      </c>
      <c r="D340" s="5">
        <f t="shared" si="35"/>
        <v>0</v>
      </c>
      <c r="E340" s="4">
        <f t="shared" si="34"/>
        <v>318106.11706798431</v>
      </c>
      <c r="F340" s="5">
        <f>IF(C340=0,0,IF(I339+G340&lt;=Summary!$D$20,'Loan Sch - Extra pay No Off'!I339+G340,Summary!$D$20))</f>
        <v>690.71560806781815</v>
      </c>
      <c r="G340" s="4">
        <f>IF(E340&lt;=0,0,E340*Summary!$B$7/Summary!$B$10)</f>
        <v>244.08527059639562</v>
      </c>
      <c r="H340" s="5">
        <f t="shared" si="31"/>
        <v>446.63033747142254</v>
      </c>
      <c r="I340" s="5">
        <f t="shared" si="32"/>
        <v>317659.48673051287</v>
      </c>
    </row>
    <row r="341" spans="1:9" x14ac:dyDescent="0.25">
      <c r="A341">
        <v>337</v>
      </c>
      <c r="B341">
        <f t="shared" si="33"/>
        <v>337</v>
      </c>
      <c r="C341" s="5">
        <f t="shared" si="30"/>
        <v>317659.48673051287</v>
      </c>
      <c r="D341" s="5">
        <f t="shared" si="35"/>
        <v>0</v>
      </c>
      <c r="E341" s="4">
        <f t="shared" si="34"/>
        <v>317659.48673051287</v>
      </c>
      <c r="F341" s="5">
        <f>IF(C341=0,0,IF(I340+G341&lt;=Summary!$D$20,'Loan Sch - Extra pay No Off'!I340+G341,Summary!$D$20))</f>
        <v>690.71560806781815</v>
      </c>
      <c r="G341" s="4">
        <f>IF(E341&lt;=0,0,E341*Summary!$B$7/Summary!$B$10)</f>
        <v>243.74256770283586</v>
      </c>
      <c r="H341" s="5">
        <f t="shared" si="31"/>
        <v>446.9730403649823</v>
      </c>
      <c r="I341" s="5">
        <f t="shared" si="32"/>
        <v>317212.5136901479</v>
      </c>
    </row>
    <row r="342" spans="1:9" x14ac:dyDescent="0.25">
      <c r="A342">
        <v>338</v>
      </c>
      <c r="B342">
        <f t="shared" si="33"/>
        <v>338</v>
      </c>
      <c r="C342" s="5">
        <f t="shared" si="30"/>
        <v>317212.5136901479</v>
      </c>
      <c r="D342" s="5">
        <f t="shared" si="35"/>
        <v>0</v>
      </c>
      <c r="E342" s="4">
        <f t="shared" si="34"/>
        <v>317212.5136901479</v>
      </c>
      <c r="F342" s="5">
        <f>IF(C342=0,0,IF(I341+G342&lt;=Summary!$D$20,'Loan Sch - Extra pay No Off'!I341+G342,Summary!$D$20))</f>
        <v>690.71560806781815</v>
      </c>
      <c r="G342" s="4">
        <f>IF(E342&lt;=0,0,E342*Summary!$B$7/Summary!$B$10)</f>
        <v>243.39960185070962</v>
      </c>
      <c r="H342" s="5">
        <f t="shared" si="31"/>
        <v>447.31600621710857</v>
      </c>
      <c r="I342" s="5">
        <f t="shared" si="32"/>
        <v>316765.1976839308</v>
      </c>
    </row>
    <row r="343" spans="1:9" x14ac:dyDescent="0.25">
      <c r="A343">
        <v>339</v>
      </c>
      <c r="B343">
        <f t="shared" si="33"/>
        <v>339</v>
      </c>
      <c r="C343" s="5">
        <f t="shared" si="30"/>
        <v>316765.1976839308</v>
      </c>
      <c r="D343" s="5">
        <f t="shared" si="35"/>
        <v>0</v>
      </c>
      <c r="E343" s="4">
        <f t="shared" si="34"/>
        <v>316765.1976839308</v>
      </c>
      <c r="F343" s="5">
        <f>IF(C343=0,0,IF(I342+G343&lt;=Summary!$D$20,'Loan Sch - Extra pay No Off'!I342+G343,Summary!$D$20))</f>
        <v>690.71560806781815</v>
      </c>
      <c r="G343" s="4">
        <f>IF(E343&lt;=0,0,E343*Summary!$B$7/Summary!$B$10)</f>
        <v>243.05637283824689</v>
      </c>
      <c r="H343" s="5">
        <f t="shared" si="31"/>
        <v>447.65923522957127</v>
      </c>
      <c r="I343" s="5">
        <f t="shared" si="32"/>
        <v>316317.53844870121</v>
      </c>
    </row>
    <row r="344" spans="1:9" x14ac:dyDescent="0.25">
      <c r="A344">
        <v>340</v>
      </c>
      <c r="B344">
        <f t="shared" si="33"/>
        <v>340</v>
      </c>
      <c r="C344" s="5">
        <f t="shared" si="30"/>
        <v>316317.53844870121</v>
      </c>
      <c r="D344" s="5">
        <f t="shared" si="35"/>
        <v>0</v>
      </c>
      <c r="E344" s="4">
        <f t="shared" si="34"/>
        <v>316317.53844870121</v>
      </c>
      <c r="F344" s="5">
        <f>IF(C344=0,0,IF(I343+G344&lt;=Summary!$D$20,'Loan Sch - Extra pay No Off'!I343+G344,Summary!$D$20))</f>
        <v>690.71560806781815</v>
      </c>
      <c r="G344" s="4">
        <f>IF(E344&lt;=0,0,E344*Summary!$B$7/Summary!$B$10)</f>
        <v>242.71288046352265</v>
      </c>
      <c r="H344" s="5">
        <f t="shared" si="31"/>
        <v>448.0027276042955</v>
      </c>
      <c r="I344" s="5">
        <f t="shared" si="32"/>
        <v>315869.53572109691</v>
      </c>
    </row>
    <row r="345" spans="1:9" x14ac:dyDescent="0.25">
      <c r="A345">
        <v>341</v>
      </c>
      <c r="B345">
        <f t="shared" si="33"/>
        <v>341</v>
      </c>
      <c r="C345" s="5">
        <f t="shared" si="30"/>
        <v>315869.53572109691</v>
      </c>
      <c r="D345" s="5">
        <f t="shared" si="35"/>
        <v>0</v>
      </c>
      <c r="E345" s="4">
        <f t="shared" si="34"/>
        <v>315869.53572109691</v>
      </c>
      <c r="F345" s="5">
        <f>IF(C345=0,0,IF(I344+G345&lt;=Summary!$D$20,'Loan Sch - Extra pay No Off'!I344+G345,Summary!$D$20))</f>
        <v>690.71560806781815</v>
      </c>
      <c r="G345" s="4">
        <f>IF(E345&lt;=0,0,E345*Summary!$B$7/Summary!$B$10)</f>
        <v>242.36912452445705</v>
      </c>
      <c r="H345" s="5">
        <f t="shared" si="31"/>
        <v>448.3464835433611</v>
      </c>
      <c r="I345" s="5">
        <f t="shared" si="32"/>
        <v>315421.18923755357</v>
      </c>
    </row>
    <row r="346" spans="1:9" x14ac:dyDescent="0.25">
      <c r="A346">
        <v>342</v>
      </c>
      <c r="B346">
        <f t="shared" si="33"/>
        <v>342</v>
      </c>
      <c r="C346" s="5">
        <f t="shared" si="30"/>
        <v>315421.18923755357</v>
      </c>
      <c r="D346" s="5">
        <f t="shared" si="35"/>
        <v>0</v>
      </c>
      <c r="E346" s="4">
        <f t="shared" si="34"/>
        <v>315421.18923755357</v>
      </c>
      <c r="F346" s="5">
        <f>IF(C346=0,0,IF(I345+G346&lt;=Summary!$D$20,'Loan Sch - Extra pay No Off'!I345+G346,Summary!$D$20))</f>
        <v>690.71560806781815</v>
      </c>
      <c r="G346" s="4">
        <f>IF(E346&lt;=0,0,E346*Summary!$B$7/Summary!$B$10)</f>
        <v>242.02510481881515</v>
      </c>
      <c r="H346" s="5">
        <f t="shared" si="31"/>
        <v>448.69050324900297</v>
      </c>
      <c r="I346" s="5">
        <f t="shared" si="32"/>
        <v>314972.49873430457</v>
      </c>
    </row>
    <row r="347" spans="1:9" x14ac:dyDescent="0.25">
      <c r="A347">
        <v>343</v>
      </c>
      <c r="B347">
        <f t="shared" si="33"/>
        <v>343</v>
      </c>
      <c r="C347" s="5">
        <f t="shared" si="30"/>
        <v>314972.49873430457</v>
      </c>
      <c r="D347" s="5">
        <f t="shared" si="35"/>
        <v>0</v>
      </c>
      <c r="E347" s="4">
        <f t="shared" si="34"/>
        <v>314972.49873430457</v>
      </c>
      <c r="F347" s="5">
        <f>IF(C347=0,0,IF(I346+G347&lt;=Summary!$D$20,'Loan Sch - Extra pay No Off'!I346+G347,Summary!$D$20))</f>
        <v>690.71560806781815</v>
      </c>
      <c r="G347" s="4">
        <f>IF(E347&lt;=0,0,E347*Summary!$B$7/Summary!$B$10)</f>
        <v>241.68082114420673</v>
      </c>
      <c r="H347" s="5">
        <f t="shared" si="31"/>
        <v>449.03478692361142</v>
      </c>
      <c r="I347" s="5">
        <f t="shared" si="32"/>
        <v>314523.46394738095</v>
      </c>
    </row>
    <row r="348" spans="1:9" x14ac:dyDescent="0.25">
      <c r="A348">
        <v>344</v>
      </c>
      <c r="B348">
        <f t="shared" si="33"/>
        <v>344</v>
      </c>
      <c r="C348" s="5">
        <f t="shared" si="30"/>
        <v>314523.46394738095</v>
      </c>
      <c r="D348" s="5">
        <f t="shared" si="35"/>
        <v>0</v>
      </c>
      <c r="E348" s="4">
        <f t="shared" si="34"/>
        <v>314523.46394738095</v>
      </c>
      <c r="F348" s="5">
        <f>IF(C348=0,0,IF(I347+G348&lt;=Summary!$D$20,'Loan Sch - Extra pay No Off'!I347+G348,Summary!$D$20))</f>
        <v>690.71560806781815</v>
      </c>
      <c r="G348" s="4">
        <f>IF(E348&lt;=0,0,E348*Summary!$B$7/Summary!$B$10)</f>
        <v>241.33627329808652</v>
      </c>
      <c r="H348" s="5">
        <f t="shared" si="31"/>
        <v>449.3793347697316</v>
      </c>
      <c r="I348" s="5">
        <f t="shared" si="32"/>
        <v>314074.08461261122</v>
      </c>
    </row>
    <row r="349" spans="1:9" x14ac:dyDescent="0.25">
      <c r="A349">
        <v>345</v>
      </c>
      <c r="B349">
        <f t="shared" si="33"/>
        <v>345</v>
      </c>
      <c r="C349" s="5">
        <f t="shared" si="30"/>
        <v>314074.08461261122</v>
      </c>
      <c r="D349" s="5">
        <f t="shared" si="35"/>
        <v>0</v>
      </c>
      <c r="E349" s="4">
        <f t="shared" si="34"/>
        <v>314074.08461261122</v>
      </c>
      <c r="F349" s="5">
        <f>IF(C349=0,0,IF(I348+G349&lt;=Summary!$D$20,'Loan Sch - Extra pay No Off'!I348+G349,Summary!$D$20))</f>
        <v>690.71560806781815</v>
      </c>
      <c r="G349" s="4">
        <f>IF(E349&lt;=0,0,E349*Summary!$B$7/Summary!$B$10)</f>
        <v>240.99146107775357</v>
      </c>
      <c r="H349" s="5">
        <f t="shared" si="31"/>
        <v>449.72414699006458</v>
      </c>
      <c r="I349" s="5">
        <f t="shared" si="32"/>
        <v>313624.36046562117</v>
      </c>
    </row>
    <row r="350" spans="1:9" x14ac:dyDescent="0.25">
      <c r="A350">
        <v>346</v>
      </c>
      <c r="B350">
        <f t="shared" si="33"/>
        <v>346</v>
      </c>
      <c r="C350" s="5">
        <f t="shared" si="30"/>
        <v>313624.36046562117</v>
      </c>
      <c r="D350" s="5">
        <f t="shared" si="35"/>
        <v>0</v>
      </c>
      <c r="E350" s="4">
        <f t="shared" si="34"/>
        <v>313624.36046562117</v>
      </c>
      <c r="F350" s="5">
        <f>IF(C350=0,0,IF(I349+G350&lt;=Summary!$D$20,'Loan Sch - Extra pay No Off'!I349+G350,Summary!$D$20))</f>
        <v>690.71560806781815</v>
      </c>
      <c r="G350" s="4">
        <f>IF(E350&lt;=0,0,E350*Summary!$B$7/Summary!$B$10)</f>
        <v>240.64638428035161</v>
      </c>
      <c r="H350" s="5">
        <f t="shared" si="31"/>
        <v>450.06922378746651</v>
      </c>
      <c r="I350" s="5">
        <f t="shared" si="32"/>
        <v>313174.29124183371</v>
      </c>
    </row>
    <row r="351" spans="1:9" x14ac:dyDescent="0.25">
      <c r="A351">
        <v>347</v>
      </c>
      <c r="B351">
        <f t="shared" si="33"/>
        <v>347</v>
      </c>
      <c r="C351" s="5">
        <f t="shared" si="30"/>
        <v>313174.29124183371</v>
      </c>
      <c r="D351" s="5">
        <f t="shared" si="35"/>
        <v>0</v>
      </c>
      <c r="E351" s="4">
        <f t="shared" si="34"/>
        <v>313174.29124183371</v>
      </c>
      <c r="F351" s="5">
        <f>IF(C351=0,0,IF(I350+G351&lt;=Summary!$D$20,'Loan Sch - Extra pay No Off'!I350+G351,Summary!$D$20))</f>
        <v>690.71560806781815</v>
      </c>
      <c r="G351" s="4">
        <f>IF(E351&lt;=0,0,E351*Summary!$B$7/Summary!$B$10)</f>
        <v>240.30104270286853</v>
      </c>
      <c r="H351" s="5">
        <f t="shared" si="31"/>
        <v>450.41456536494962</v>
      </c>
      <c r="I351" s="5">
        <f t="shared" si="32"/>
        <v>312723.87667646876</v>
      </c>
    </row>
    <row r="352" spans="1:9" x14ac:dyDescent="0.25">
      <c r="A352">
        <v>348</v>
      </c>
      <c r="B352">
        <f t="shared" si="33"/>
        <v>348</v>
      </c>
      <c r="C352" s="5">
        <f t="shared" si="30"/>
        <v>312723.87667646876</v>
      </c>
      <c r="D352" s="5">
        <f t="shared" si="35"/>
        <v>0</v>
      </c>
      <c r="E352" s="4">
        <f t="shared" si="34"/>
        <v>312723.87667646876</v>
      </c>
      <c r="F352" s="5">
        <f>IF(C352=0,0,IF(I351+G352&lt;=Summary!$D$20,'Loan Sch - Extra pay No Off'!I351+G352,Summary!$D$20))</f>
        <v>690.71560806781815</v>
      </c>
      <c r="G352" s="4">
        <f>IF(E352&lt;=0,0,E352*Summary!$B$7/Summary!$B$10)</f>
        <v>239.95543614213659</v>
      </c>
      <c r="H352" s="5">
        <f t="shared" si="31"/>
        <v>450.76017192568156</v>
      </c>
      <c r="I352" s="5">
        <f t="shared" si="32"/>
        <v>312273.11650454305</v>
      </c>
    </row>
    <row r="353" spans="1:9" x14ac:dyDescent="0.25">
      <c r="A353">
        <v>349</v>
      </c>
      <c r="B353">
        <f t="shared" si="33"/>
        <v>349</v>
      </c>
      <c r="C353" s="5">
        <f t="shared" si="30"/>
        <v>312273.11650454305</v>
      </c>
      <c r="D353" s="5">
        <f t="shared" si="35"/>
        <v>0</v>
      </c>
      <c r="E353" s="4">
        <f t="shared" si="34"/>
        <v>312273.11650454305</v>
      </c>
      <c r="F353" s="5">
        <f>IF(C353=0,0,IF(I352+G353&lt;=Summary!$D$20,'Loan Sch - Extra pay No Off'!I352+G353,Summary!$D$20))</f>
        <v>690.71560806781815</v>
      </c>
      <c r="G353" s="4">
        <f>IF(E353&lt;=0,0,E353*Summary!$B$7/Summary!$B$10)</f>
        <v>239.60956439483203</v>
      </c>
      <c r="H353" s="5">
        <f t="shared" si="31"/>
        <v>451.10604367298612</v>
      </c>
      <c r="I353" s="5">
        <f t="shared" si="32"/>
        <v>311822.01046087005</v>
      </c>
    </row>
    <row r="354" spans="1:9" x14ac:dyDescent="0.25">
      <c r="A354">
        <v>350</v>
      </c>
      <c r="B354">
        <f t="shared" si="33"/>
        <v>350</v>
      </c>
      <c r="C354" s="5">
        <f t="shared" si="30"/>
        <v>311822.01046087005</v>
      </c>
      <c r="D354" s="5">
        <f t="shared" si="35"/>
        <v>0</v>
      </c>
      <c r="E354" s="4">
        <f t="shared" si="34"/>
        <v>311822.01046087005</v>
      </c>
      <c r="F354" s="5">
        <f>IF(C354=0,0,IF(I353+G354&lt;=Summary!$D$20,'Loan Sch - Extra pay No Off'!I353+G354,Summary!$D$20))</f>
        <v>690.71560806781815</v>
      </c>
      <c r="G354" s="4">
        <f>IF(E354&lt;=0,0,E354*Summary!$B$7/Summary!$B$10)</f>
        <v>239.26342725747526</v>
      </c>
      <c r="H354" s="5">
        <f t="shared" si="31"/>
        <v>451.4521808103429</v>
      </c>
      <c r="I354" s="5">
        <f t="shared" si="32"/>
        <v>311370.55828005972</v>
      </c>
    </row>
    <row r="355" spans="1:9" x14ac:dyDescent="0.25">
      <c r="A355">
        <v>351</v>
      </c>
      <c r="B355">
        <f t="shared" si="33"/>
        <v>351</v>
      </c>
      <c r="C355" s="5">
        <f t="shared" si="30"/>
        <v>311370.55828005972</v>
      </c>
      <c r="D355" s="5">
        <f t="shared" si="35"/>
        <v>0</v>
      </c>
      <c r="E355" s="4">
        <f t="shared" si="34"/>
        <v>311370.55828005972</v>
      </c>
      <c r="F355" s="5">
        <f>IF(C355=0,0,IF(I354+G355&lt;=Summary!$D$20,'Loan Sch - Extra pay No Off'!I354+G355,Summary!$D$20))</f>
        <v>690.71560806781815</v>
      </c>
      <c r="G355" s="4">
        <f>IF(E355&lt;=0,0,E355*Summary!$B$7/Summary!$B$10)</f>
        <v>238.91702452643042</v>
      </c>
      <c r="H355" s="5">
        <f t="shared" si="31"/>
        <v>451.79858354138776</v>
      </c>
      <c r="I355" s="5">
        <f t="shared" si="32"/>
        <v>310918.7596965183</v>
      </c>
    </row>
    <row r="356" spans="1:9" x14ac:dyDescent="0.25">
      <c r="A356">
        <v>352</v>
      </c>
      <c r="B356">
        <f t="shared" si="33"/>
        <v>352</v>
      </c>
      <c r="C356" s="5">
        <f t="shared" si="30"/>
        <v>310918.7596965183</v>
      </c>
      <c r="D356" s="5">
        <f t="shared" si="35"/>
        <v>0</v>
      </c>
      <c r="E356" s="4">
        <f t="shared" si="34"/>
        <v>310918.7596965183</v>
      </c>
      <c r="F356" s="5">
        <f>IF(C356=0,0,IF(I355+G356&lt;=Summary!$D$20,'Loan Sch - Extra pay No Off'!I355+G356,Summary!$D$20))</f>
        <v>690.71560806781815</v>
      </c>
      <c r="G356" s="4">
        <f>IF(E356&lt;=0,0,E356*Summary!$B$7/Summary!$B$10)</f>
        <v>238.57035599790535</v>
      </c>
      <c r="H356" s="5">
        <f t="shared" si="31"/>
        <v>452.14525206991277</v>
      </c>
      <c r="I356" s="5">
        <f t="shared" si="32"/>
        <v>310466.61444444838</v>
      </c>
    </row>
    <row r="357" spans="1:9" x14ac:dyDescent="0.25">
      <c r="A357">
        <v>353</v>
      </c>
      <c r="B357">
        <f t="shared" si="33"/>
        <v>353</v>
      </c>
      <c r="C357" s="5">
        <f t="shared" si="30"/>
        <v>310466.61444444838</v>
      </c>
      <c r="D357" s="5">
        <f t="shared" si="35"/>
        <v>0</v>
      </c>
      <c r="E357" s="4">
        <f t="shared" si="34"/>
        <v>310466.61444444838</v>
      </c>
      <c r="F357" s="5">
        <f>IF(C357=0,0,IF(I356+G357&lt;=Summary!$D$20,'Loan Sch - Extra pay No Off'!I356+G357,Summary!$D$20))</f>
        <v>690.71560806781815</v>
      </c>
      <c r="G357" s="4">
        <f>IF(E357&lt;=0,0,E357*Summary!$B$7/Summary!$B$10)</f>
        <v>238.22342146795171</v>
      </c>
      <c r="H357" s="5">
        <f t="shared" si="31"/>
        <v>452.49218659986644</v>
      </c>
      <c r="I357" s="5">
        <f t="shared" si="32"/>
        <v>310014.1222578485</v>
      </c>
    </row>
    <row r="358" spans="1:9" x14ac:dyDescent="0.25">
      <c r="A358">
        <v>354</v>
      </c>
      <c r="B358">
        <f t="shared" si="33"/>
        <v>354</v>
      </c>
      <c r="C358" s="5">
        <f t="shared" si="30"/>
        <v>310014.1222578485</v>
      </c>
      <c r="D358" s="5">
        <f t="shared" si="35"/>
        <v>0</v>
      </c>
      <c r="E358" s="4">
        <f t="shared" si="34"/>
        <v>310014.1222578485</v>
      </c>
      <c r="F358" s="5">
        <f>IF(C358=0,0,IF(I357+G358&lt;=Summary!$D$20,'Loan Sch - Extra pay No Off'!I357+G358,Summary!$D$20))</f>
        <v>690.71560806781815</v>
      </c>
      <c r="G358" s="4">
        <f>IF(E358&lt;=0,0,E358*Summary!$B$7/Summary!$B$10)</f>
        <v>237.87622073246453</v>
      </c>
      <c r="H358" s="5">
        <f t="shared" si="31"/>
        <v>452.83938733535365</v>
      </c>
      <c r="I358" s="5">
        <f t="shared" si="32"/>
        <v>309561.28287051315</v>
      </c>
    </row>
    <row r="359" spans="1:9" x14ac:dyDescent="0.25">
      <c r="A359">
        <v>355</v>
      </c>
      <c r="B359">
        <f t="shared" si="33"/>
        <v>355</v>
      </c>
      <c r="C359" s="5">
        <f t="shared" si="30"/>
        <v>309561.28287051315</v>
      </c>
      <c r="D359" s="5">
        <f t="shared" si="35"/>
        <v>0</v>
      </c>
      <c r="E359" s="4">
        <f t="shared" si="34"/>
        <v>309561.28287051315</v>
      </c>
      <c r="F359" s="5">
        <f>IF(C359=0,0,IF(I358+G359&lt;=Summary!$D$20,'Loan Sch - Extra pay No Off'!I358+G359,Summary!$D$20))</f>
        <v>690.71560806781815</v>
      </c>
      <c r="G359" s="4">
        <f>IF(E359&lt;=0,0,E359*Summary!$B$7/Summary!$B$10)</f>
        <v>237.52875358718217</v>
      </c>
      <c r="H359" s="5">
        <f t="shared" si="31"/>
        <v>453.18685448063599</v>
      </c>
      <c r="I359" s="5">
        <f t="shared" si="32"/>
        <v>309108.0960160325</v>
      </c>
    </row>
    <row r="360" spans="1:9" x14ac:dyDescent="0.25">
      <c r="A360">
        <v>356</v>
      </c>
      <c r="B360">
        <f t="shared" si="33"/>
        <v>356</v>
      </c>
      <c r="C360" s="5">
        <f t="shared" si="30"/>
        <v>309108.0960160325</v>
      </c>
      <c r="D360" s="5">
        <f t="shared" si="35"/>
        <v>0</v>
      </c>
      <c r="E360" s="4">
        <f t="shared" si="34"/>
        <v>309108.0960160325</v>
      </c>
      <c r="F360" s="5">
        <f>IF(C360=0,0,IF(I359+G360&lt;=Summary!$D$20,'Loan Sch - Extra pay No Off'!I359+G360,Summary!$D$20))</f>
        <v>690.71560806781815</v>
      </c>
      <c r="G360" s="4">
        <f>IF(E360&lt;=0,0,E360*Summary!$B$7/Summary!$B$10)</f>
        <v>237.18101982768647</v>
      </c>
      <c r="H360" s="5">
        <f t="shared" si="31"/>
        <v>453.53458824013171</v>
      </c>
      <c r="I360" s="5">
        <f t="shared" si="32"/>
        <v>308654.56142779236</v>
      </c>
    </row>
    <row r="361" spans="1:9" x14ac:dyDescent="0.25">
      <c r="A361">
        <v>357</v>
      </c>
      <c r="B361">
        <f t="shared" si="33"/>
        <v>357</v>
      </c>
      <c r="C361" s="5">
        <f t="shared" si="30"/>
        <v>308654.56142779236</v>
      </c>
      <c r="D361" s="5">
        <f t="shared" si="35"/>
        <v>0</v>
      </c>
      <c r="E361" s="4">
        <f t="shared" si="34"/>
        <v>308654.56142779236</v>
      </c>
      <c r="F361" s="5">
        <f>IF(C361=0,0,IF(I360+G361&lt;=Summary!$D$20,'Loan Sch - Extra pay No Off'!I360+G361,Summary!$D$20))</f>
        <v>690.71560806781815</v>
      </c>
      <c r="G361" s="4">
        <f>IF(E361&lt;=0,0,E361*Summary!$B$7/Summary!$B$10)</f>
        <v>236.83301924940221</v>
      </c>
      <c r="H361" s="5">
        <f t="shared" si="31"/>
        <v>453.88258881841591</v>
      </c>
      <c r="I361" s="5">
        <f t="shared" si="32"/>
        <v>308200.67883897392</v>
      </c>
    </row>
    <row r="362" spans="1:9" x14ac:dyDescent="0.25">
      <c r="A362">
        <v>358</v>
      </c>
      <c r="B362">
        <f t="shared" si="33"/>
        <v>358</v>
      </c>
      <c r="C362" s="5">
        <f t="shared" si="30"/>
        <v>308200.67883897392</v>
      </c>
      <c r="D362" s="5">
        <f t="shared" si="35"/>
        <v>0</v>
      </c>
      <c r="E362" s="4">
        <f t="shared" si="34"/>
        <v>308200.67883897392</v>
      </c>
      <c r="F362" s="5">
        <f>IF(C362=0,0,IF(I361+G362&lt;=Summary!$D$20,'Loan Sch - Extra pay No Off'!I361+G362,Summary!$D$20))</f>
        <v>690.71560806781815</v>
      </c>
      <c r="G362" s="4">
        <f>IF(E362&lt;=0,0,E362*Summary!$B$7/Summary!$B$10)</f>
        <v>236.48475164759731</v>
      </c>
      <c r="H362" s="5">
        <f t="shared" si="31"/>
        <v>454.23085642022085</v>
      </c>
      <c r="I362" s="5">
        <f t="shared" si="32"/>
        <v>307746.44798255368</v>
      </c>
    </row>
    <row r="363" spans="1:9" x14ac:dyDescent="0.25">
      <c r="A363">
        <v>359</v>
      </c>
      <c r="B363">
        <f t="shared" si="33"/>
        <v>359</v>
      </c>
      <c r="C363" s="5">
        <f t="shared" si="30"/>
        <v>307746.44798255368</v>
      </c>
      <c r="D363" s="5">
        <f t="shared" si="35"/>
        <v>0</v>
      </c>
      <c r="E363" s="4">
        <f t="shared" si="34"/>
        <v>307746.44798255368</v>
      </c>
      <c r="F363" s="5">
        <f>IF(C363=0,0,IF(I362+G363&lt;=Summary!$D$20,'Loan Sch - Extra pay No Off'!I362+G363,Summary!$D$20))</f>
        <v>690.71560806781815</v>
      </c>
      <c r="G363" s="4">
        <f>IF(E363&lt;=0,0,E363*Summary!$B$7/Summary!$B$10)</f>
        <v>236.13621681738252</v>
      </c>
      <c r="H363" s="5">
        <f t="shared" si="31"/>
        <v>454.57939125043561</v>
      </c>
      <c r="I363" s="5">
        <f t="shared" si="32"/>
        <v>307291.86859130324</v>
      </c>
    </row>
    <row r="364" spans="1:9" x14ac:dyDescent="0.25">
      <c r="A364">
        <v>360</v>
      </c>
      <c r="B364">
        <f t="shared" si="33"/>
        <v>360</v>
      </c>
      <c r="C364" s="5">
        <f t="shared" si="30"/>
        <v>307291.86859130324</v>
      </c>
      <c r="D364" s="5">
        <f t="shared" si="35"/>
        <v>0</v>
      </c>
      <c r="E364" s="4">
        <f t="shared" si="34"/>
        <v>307291.86859130324</v>
      </c>
      <c r="F364" s="5">
        <f>IF(C364=0,0,IF(I363+G364&lt;=Summary!$D$20,'Loan Sch - Extra pay No Off'!I363+G364,Summary!$D$20))</f>
        <v>690.71560806781815</v>
      </c>
      <c r="G364" s="4">
        <f>IF(E364&lt;=0,0,E364*Summary!$B$7/Summary!$B$10)</f>
        <v>235.7874145537115</v>
      </c>
      <c r="H364" s="5">
        <f t="shared" si="31"/>
        <v>454.92819351410662</v>
      </c>
      <c r="I364" s="5">
        <f t="shared" si="32"/>
        <v>306836.94039778912</v>
      </c>
    </row>
    <row r="365" spans="1:9" x14ac:dyDescent="0.25">
      <c r="A365">
        <v>361</v>
      </c>
      <c r="B365">
        <f t="shared" si="33"/>
        <v>361</v>
      </c>
      <c r="C365" s="5">
        <f t="shared" si="30"/>
        <v>306836.94039778912</v>
      </c>
      <c r="D365" s="5">
        <f t="shared" si="35"/>
        <v>0</v>
      </c>
      <c r="E365" s="4">
        <f t="shared" si="34"/>
        <v>306836.94039778912</v>
      </c>
      <c r="F365" s="5">
        <f>IF(C365=0,0,IF(I364+G365&lt;=Summary!$D$20,'Loan Sch - Extra pay No Off'!I364+G365,Summary!$D$20))</f>
        <v>690.71560806781815</v>
      </c>
      <c r="G365" s="4">
        <f>IF(E365&lt;=0,0,E365*Summary!$B$7/Summary!$B$10)</f>
        <v>235.4383446513805</v>
      </c>
      <c r="H365" s="5">
        <f t="shared" si="31"/>
        <v>455.27726341643768</v>
      </c>
      <c r="I365" s="5">
        <f t="shared" si="32"/>
        <v>306381.66313437268</v>
      </c>
    </row>
    <row r="366" spans="1:9" x14ac:dyDescent="0.25">
      <c r="A366">
        <v>362</v>
      </c>
      <c r="B366">
        <f t="shared" si="33"/>
        <v>362</v>
      </c>
      <c r="C366" s="5">
        <f t="shared" si="30"/>
        <v>306381.66313437268</v>
      </c>
      <c r="D366" s="5">
        <f t="shared" si="35"/>
        <v>0</v>
      </c>
      <c r="E366" s="4">
        <f t="shared" si="34"/>
        <v>306381.66313437268</v>
      </c>
      <c r="F366" s="5">
        <f>IF(C366=0,0,IF(I365+G366&lt;=Summary!$D$20,'Loan Sch - Extra pay No Off'!I365+G366,Summary!$D$20))</f>
        <v>690.71560806781815</v>
      </c>
      <c r="G366" s="4">
        <f>IF(E366&lt;=0,0,E366*Summary!$B$7/Summary!$B$10)</f>
        <v>235.08900690502827</v>
      </c>
      <c r="H366" s="5">
        <f t="shared" si="31"/>
        <v>455.62660116278988</v>
      </c>
      <c r="I366" s="5">
        <f t="shared" si="32"/>
        <v>305926.0365332099</v>
      </c>
    </row>
    <row r="367" spans="1:9" x14ac:dyDescent="0.25">
      <c r="A367">
        <v>363</v>
      </c>
      <c r="B367">
        <f t="shared" si="33"/>
        <v>363</v>
      </c>
      <c r="C367" s="5">
        <f t="shared" si="30"/>
        <v>305926.0365332099</v>
      </c>
      <c r="D367" s="5">
        <f t="shared" si="35"/>
        <v>0</v>
      </c>
      <c r="E367" s="4">
        <f t="shared" si="34"/>
        <v>305926.0365332099</v>
      </c>
      <c r="F367" s="5">
        <f>IF(C367=0,0,IF(I366+G367&lt;=Summary!$D$20,'Loan Sch - Extra pay No Off'!I366+G367,Summary!$D$20))</f>
        <v>690.71560806781815</v>
      </c>
      <c r="G367" s="4">
        <f>IF(E367&lt;=0,0,E367*Summary!$B$7/Summary!$B$10)</f>
        <v>234.73940110913603</v>
      </c>
      <c r="H367" s="5">
        <f t="shared" si="31"/>
        <v>455.97620695868216</v>
      </c>
      <c r="I367" s="5">
        <f t="shared" si="32"/>
        <v>305470.0603262512</v>
      </c>
    </row>
    <row r="368" spans="1:9" x14ac:dyDescent="0.25">
      <c r="A368">
        <v>364</v>
      </c>
      <c r="B368">
        <f t="shared" si="33"/>
        <v>364</v>
      </c>
      <c r="C368" s="5">
        <f t="shared" si="30"/>
        <v>305470.0603262512</v>
      </c>
      <c r="D368" s="5">
        <f t="shared" si="35"/>
        <v>0</v>
      </c>
      <c r="E368" s="4">
        <f t="shared" si="34"/>
        <v>305470.0603262512</v>
      </c>
      <c r="F368" s="5">
        <f>IF(C368=0,0,IF(I367+G368&lt;=Summary!$D$20,'Loan Sch - Extra pay No Off'!I367+G368,Summary!$D$20))</f>
        <v>690.71560806781815</v>
      </c>
      <c r="G368" s="4">
        <f>IF(E368&lt;=0,0,E368*Summary!$B$7/Summary!$B$10)</f>
        <v>234.38952705802737</v>
      </c>
      <c r="H368" s="5">
        <f t="shared" si="31"/>
        <v>456.32608100979076</v>
      </c>
      <c r="I368" s="5">
        <f t="shared" si="32"/>
        <v>305013.73424524139</v>
      </c>
    </row>
    <row r="369" spans="1:9" x14ac:dyDescent="0.25">
      <c r="A369">
        <v>365</v>
      </c>
      <c r="B369">
        <f t="shared" si="33"/>
        <v>365</v>
      </c>
      <c r="C369" s="5">
        <f t="shared" si="30"/>
        <v>305013.73424524139</v>
      </c>
      <c r="D369" s="5">
        <f t="shared" si="35"/>
        <v>0</v>
      </c>
      <c r="E369" s="4">
        <f t="shared" si="34"/>
        <v>305013.73424524139</v>
      </c>
      <c r="F369" s="5">
        <f>IF(C369=0,0,IF(I368+G369&lt;=Summary!$D$20,'Loan Sch - Extra pay No Off'!I368+G369,Summary!$D$20))</f>
        <v>690.71560806781815</v>
      </c>
      <c r="G369" s="4">
        <f>IF(E369&lt;=0,0,E369*Summary!$B$7/Summary!$B$10)</f>
        <v>234.0393845458679</v>
      </c>
      <c r="H369" s="5">
        <f t="shared" si="31"/>
        <v>456.67622352195025</v>
      </c>
      <c r="I369" s="5">
        <f t="shared" si="32"/>
        <v>304557.05802171945</v>
      </c>
    </row>
    <row r="370" spans="1:9" x14ac:dyDescent="0.25">
      <c r="A370">
        <v>366</v>
      </c>
      <c r="B370">
        <f t="shared" si="33"/>
        <v>366</v>
      </c>
      <c r="C370" s="5">
        <f t="shared" si="30"/>
        <v>304557.05802171945</v>
      </c>
      <c r="D370" s="5">
        <f t="shared" si="35"/>
        <v>0</v>
      </c>
      <c r="E370" s="4">
        <f t="shared" si="34"/>
        <v>304557.05802171945</v>
      </c>
      <c r="F370" s="5">
        <f>IF(C370=0,0,IF(I369+G370&lt;=Summary!$D$20,'Loan Sch - Extra pay No Off'!I369+G370,Summary!$D$20))</f>
        <v>690.71560806781815</v>
      </c>
      <c r="G370" s="4">
        <f>IF(E370&lt;=0,0,E370*Summary!$B$7/Summary!$B$10)</f>
        <v>233.68897336666549</v>
      </c>
      <c r="H370" s="5">
        <f t="shared" si="31"/>
        <v>457.02663470115266</v>
      </c>
      <c r="I370" s="5">
        <f t="shared" si="32"/>
        <v>304100.03138701827</v>
      </c>
    </row>
    <row r="371" spans="1:9" x14ac:dyDescent="0.25">
      <c r="A371">
        <v>367</v>
      </c>
      <c r="B371">
        <f t="shared" si="33"/>
        <v>367</v>
      </c>
      <c r="C371" s="5">
        <f t="shared" si="30"/>
        <v>304100.03138701827</v>
      </c>
      <c r="D371" s="5">
        <f t="shared" si="35"/>
        <v>0</v>
      </c>
      <c r="E371" s="4">
        <f t="shared" si="34"/>
        <v>304100.03138701827</v>
      </c>
      <c r="F371" s="5">
        <f>IF(C371=0,0,IF(I370+G371&lt;=Summary!$D$20,'Loan Sch - Extra pay No Off'!I370+G371,Summary!$D$20))</f>
        <v>690.71560806781815</v>
      </c>
      <c r="G371" s="4">
        <f>IF(E371&lt;=0,0,E371*Summary!$B$7/Summary!$B$10)</f>
        <v>233.33829331426978</v>
      </c>
      <c r="H371" s="5">
        <f t="shared" si="31"/>
        <v>457.37731475354838</v>
      </c>
      <c r="I371" s="5">
        <f t="shared" si="32"/>
        <v>303642.65407226473</v>
      </c>
    </row>
    <row r="372" spans="1:9" x14ac:dyDescent="0.25">
      <c r="A372">
        <v>368</v>
      </c>
      <c r="B372">
        <f t="shared" si="33"/>
        <v>368</v>
      </c>
      <c r="C372" s="5">
        <f t="shared" si="30"/>
        <v>303642.65407226473</v>
      </c>
      <c r="D372" s="5">
        <f t="shared" si="35"/>
        <v>0</v>
      </c>
      <c r="E372" s="4">
        <f t="shared" si="34"/>
        <v>303642.65407226473</v>
      </c>
      <c r="F372" s="5">
        <f>IF(C372=0,0,IF(I371+G372&lt;=Summary!$D$20,'Loan Sch - Extra pay No Off'!I371+G372,Summary!$D$20))</f>
        <v>690.71560806781815</v>
      </c>
      <c r="G372" s="4">
        <f>IF(E372&lt;=0,0,E372*Summary!$B$7/Summary!$B$10)</f>
        <v>232.98734418237234</v>
      </c>
      <c r="H372" s="5">
        <f t="shared" si="31"/>
        <v>457.72826388544581</v>
      </c>
      <c r="I372" s="5">
        <f t="shared" si="32"/>
        <v>303184.92580837931</v>
      </c>
    </row>
    <row r="373" spans="1:9" x14ac:dyDescent="0.25">
      <c r="A373">
        <v>369</v>
      </c>
      <c r="B373">
        <f t="shared" si="33"/>
        <v>369</v>
      </c>
      <c r="C373" s="5">
        <f t="shared" ref="C373:C436" si="36">I372</f>
        <v>303184.92580837931</v>
      </c>
      <c r="D373" s="5">
        <f t="shared" si="35"/>
        <v>0</v>
      </c>
      <c r="E373" s="4">
        <f t="shared" si="34"/>
        <v>303184.92580837931</v>
      </c>
      <c r="F373" s="5">
        <f>IF(C373=0,0,IF(I372+G373&lt;=Summary!$D$20,'Loan Sch - Extra pay No Off'!I372+G373,Summary!$D$20))</f>
        <v>690.71560806781815</v>
      </c>
      <c r="G373" s="4">
        <f>IF(E373&lt;=0,0,E373*Summary!$B$7/Summary!$B$10)</f>
        <v>232.6361257645064</v>
      </c>
      <c r="H373" s="5">
        <f t="shared" ref="H373:H436" si="37">F373-G373</f>
        <v>458.07948230331175</v>
      </c>
      <c r="I373" s="5">
        <f t="shared" ref="I373:I436" si="38">IF(ROUND(C373-H373,0)=0,0,C373-H373)</f>
        <v>302726.84632607602</v>
      </c>
    </row>
    <row r="374" spans="1:9" x14ac:dyDescent="0.25">
      <c r="A374">
        <v>370</v>
      </c>
      <c r="B374">
        <f t="shared" si="33"/>
        <v>370</v>
      </c>
      <c r="C374" s="5">
        <f t="shared" si="36"/>
        <v>302726.84632607602</v>
      </c>
      <c r="D374" s="5">
        <f t="shared" si="35"/>
        <v>0</v>
      </c>
      <c r="E374" s="4">
        <f t="shared" si="34"/>
        <v>302726.84632607602</v>
      </c>
      <c r="F374" s="5">
        <f>IF(C374=0,0,IF(I373+G374&lt;=Summary!$D$20,'Loan Sch - Extra pay No Off'!I373+G374,Summary!$D$20))</f>
        <v>690.71560806781815</v>
      </c>
      <c r="G374" s="4">
        <f>IF(E374&lt;=0,0,E374*Summary!$B$7/Summary!$B$10)</f>
        <v>232.28463785404679</v>
      </c>
      <c r="H374" s="5">
        <f t="shared" si="37"/>
        <v>458.43097021377139</v>
      </c>
      <c r="I374" s="5">
        <f t="shared" si="38"/>
        <v>302268.41535586223</v>
      </c>
    </row>
    <row r="375" spans="1:9" x14ac:dyDescent="0.25">
      <c r="A375">
        <v>371</v>
      </c>
      <c r="B375">
        <f t="shared" si="33"/>
        <v>371</v>
      </c>
      <c r="C375" s="5">
        <f t="shared" si="36"/>
        <v>302268.41535586223</v>
      </c>
      <c r="D375" s="5">
        <f t="shared" si="35"/>
        <v>0</v>
      </c>
      <c r="E375" s="4">
        <f t="shared" si="34"/>
        <v>302268.41535586223</v>
      </c>
      <c r="F375" s="5">
        <f>IF(C375=0,0,IF(I374+G375&lt;=Summary!$D$20,'Loan Sch - Extra pay No Off'!I374+G375,Summary!$D$20))</f>
        <v>690.71560806781815</v>
      </c>
      <c r="G375" s="4">
        <f>IF(E375&lt;=0,0,E375*Summary!$B$7/Summary!$B$10)</f>
        <v>231.93288024420966</v>
      </c>
      <c r="H375" s="5">
        <f t="shared" si="37"/>
        <v>458.78272782360852</v>
      </c>
      <c r="I375" s="5">
        <f t="shared" si="38"/>
        <v>301809.63262803864</v>
      </c>
    </row>
    <row r="376" spans="1:9" x14ac:dyDescent="0.25">
      <c r="A376">
        <v>372</v>
      </c>
      <c r="B376">
        <f t="shared" si="33"/>
        <v>372</v>
      </c>
      <c r="C376" s="5">
        <f t="shared" si="36"/>
        <v>301809.63262803864</v>
      </c>
      <c r="D376" s="5">
        <f t="shared" si="35"/>
        <v>0</v>
      </c>
      <c r="E376" s="4">
        <f t="shared" si="34"/>
        <v>301809.63262803864</v>
      </c>
      <c r="F376" s="5">
        <f>IF(C376=0,0,IF(I375+G376&lt;=Summary!$D$20,'Loan Sch - Extra pay No Off'!I375+G376,Summary!$D$20))</f>
        <v>690.71560806781815</v>
      </c>
      <c r="G376" s="4">
        <f>IF(E376&lt;=0,0,E376*Summary!$B$7/Summary!$B$10)</f>
        <v>231.58085272805272</v>
      </c>
      <c r="H376" s="5">
        <f t="shared" si="37"/>
        <v>459.13475533976543</v>
      </c>
      <c r="I376" s="5">
        <f t="shared" si="38"/>
        <v>301350.49787269888</v>
      </c>
    </row>
    <row r="377" spans="1:9" x14ac:dyDescent="0.25">
      <c r="A377">
        <v>373</v>
      </c>
      <c r="B377">
        <f t="shared" si="33"/>
        <v>373</v>
      </c>
      <c r="C377" s="5">
        <f t="shared" si="36"/>
        <v>301350.49787269888</v>
      </c>
      <c r="D377" s="5">
        <f t="shared" si="35"/>
        <v>0</v>
      </c>
      <c r="E377" s="4">
        <f t="shared" si="34"/>
        <v>301350.49787269888</v>
      </c>
      <c r="F377" s="5">
        <f>IF(C377=0,0,IF(I376+G377&lt;=Summary!$D$20,'Loan Sch - Extra pay No Off'!I376+G377,Summary!$D$20))</f>
        <v>690.71560806781815</v>
      </c>
      <c r="G377" s="4">
        <f>IF(E377&lt;=0,0,E377*Summary!$B$7/Summary!$B$10)</f>
        <v>231.22855509847471</v>
      </c>
      <c r="H377" s="5">
        <f t="shared" si="37"/>
        <v>459.48705296934344</v>
      </c>
      <c r="I377" s="5">
        <f t="shared" si="38"/>
        <v>300891.01081972953</v>
      </c>
    </row>
    <row r="378" spans="1:9" x14ac:dyDescent="0.25">
      <c r="A378">
        <v>374</v>
      </c>
      <c r="B378">
        <f t="shared" si="33"/>
        <v>374</v>
      </c>
      <c r="C378" s="5">
        <f t="shared" si="36"/>
        <v>300891.01081972953</v>
      </c>
      <c r="D378" s="5">
        <f t="shared" si="35"/>
        <v>0</v>
      </c>
      <c r="E378" s="4">
        <f t="shared" si="34"/>
        <v>300891.01081972953</v>
      </c>
      <c r="F378" s="5">
        <f>IF(C378=0,0,IF(I377+G378&lt;=Summary!$D$20,'Loan Sch - Extra pay No Off'!I377+G378,Summary!$D$20))</f>
        <v>690.71560806781815</v>
      </c>
      <c r="G378" s="4">
        <f>IF(E378&lt;=0,0,E378*Summary!$B$7/Summary!$B$10)</f>
        <v>230.87598714821553</v>
      </c>
      <c r="H378" s="5">
        <f t="shared" si="37"/>
        <v>459.83962091960262</v>
      </c>
      <c r="I378" s="5">
        <f t="shared" si="38"/>
        <v>300431.17119880993</v>
      </c>
    </row>
    <row r="379" spans="1:9" x14ac:dyDescent="0.25">
      <c r="A379">
        <v>375</v>
      </c>
      <c r="B379">
        <f t="shared" si="33"/>
        <v>375</v>
      </c>
      <c r="C379" s="5">
        <f t="shared" si="36"/>
        <v>300431.17119880993</v>
      </c>
      <c r="D379" s="5">
        <f t="shared" si="35"/>
        <v>0</v>
      </c>
      <c r="E379" s="4">
        <f t="shared" si="34"/>
        <v>300431.17119880993</v>
      </c>
      <c r="F379" s="5">
        <f>IF(C379=0,0,IF(I378+G379&lt;=Summary!$D$20,'Loan Sch - Extra pay No Off'!I378+G379,Summary!$D$20))</f>
        <v>690.71560806781815</v>
      </c>
      <c r="G379" s="4">
        <f>IF(E379&lt;=0,0,E379*Summary!$B$7/Summary!$B$10)</f>
        <v>230.52314866985608</v>
      </c>
      <c r="H379" s="5">
        <f t="shared" si="37"/>
        <v>460.19245939796207</v>
      </c>
      <c r="I379" s="5">
        <f t="shared" si="38"/>
        <v>299970.97873941198</v>
      </c>
    </row>
    <row r="380" spans="1:9" x14ac:dyDescent="0.25">
      <c r="A380">
        <v>376</v>
      </c>
      <c r="B380">
        <f t="shared" si="33"/>
        <v>376</v>
      </c>
      <c r="C380" s="5">
        <f t="shared" si="36"/>
        <v>299970.97873941198</v>
      </c>
      <c r="D380" s="5">
        <f t="shared" si="35"/>
        <v>0</v>
      </c>
      <c r="E380" s="4">
        <f t="shared" si="34"/>
        <v>299970.97873941198</v>
      </c>
      <c r="F380" s="5">
        <f>IF(C380=0,0,IF(I379+G380&lt;=Summary!$D$20,'Loan Sch - Extra pay No Off'!I379+G380,Summary!$D$20))</f>
        <v>690.71560806781815</v>
      </c>
      <c r="G380" s="4">
        <f>IF(E380&lt;=0,0,E380*Summary!$B$7/Summary!$B$10)</f>
        <v>230.17003945581803</v>
      </c>
      <c r="H380" s="5">
        <f t="shared" si="37"/>
        <v>460.54556861200012</v>
      </c>
      <c r="I380" s="5">
        <f t="shared" si="38"/>
        <v>299510.43317079998</v>
      </c>
    </row>
    <row r="381" spans="1:9" x14ac:dyDescent="0.25">
      <c r="A381">
        <v>377</v>
      </c>
      <c r="B381">
        <f t="shared" si="33"/>
        <v>377</v>
      </c>
      <c r="C381" s="5">
        <f t="shared" si="36"/>
        <v>299510.43317079998</v>
      </c>
      <c r="D381" s="5">
        <f t="shared" si="35"/>
        <v>0</v>
      </c>
      <c r="E381" s="4">
        <f t="shared" si="34"/>
        <v>299510.43317079998</v>
      </c>
      <c r="F381" s="5">
        <f>IF(C381=0,0,IF(I380+G381&lt;=Summary!$D$20,'Loan Sch - Extra pay No Off'!I380+G381,Summary!$D$20))</f>
        <v>690.71560806781815</v>
      </c>
      <c r="G381" s="4">
        <f>IF(E381&lt;=0,0,E381*Summary!$B$7/Summary!$B$10)</f>
        <v>229.81665929836385</v>
      </c>
      <c r="H381" s="5">
        <f t="shared" si="37"/>
        <v>460.89894876945431</v>
      </c>
      <c r="I381" s="5">
        <f t="shared" si="38"/>
        <v>299049.53422203055</v>
      </c>
    </row>
    <row r="382" spans="1:9" x14ac:dyDescent="0.25">
      <c r="A382">
        <v>378</v>
      </c>
      <c r="B382">
        <f t="shared" si="33"/>
        <v>378</v>
      </c>
      <c r="C382" s="5">
        <f t="shared" si="36"/>
        <v>299049.53422203055</v>
      </c>
      <c r="D382" s="5">
        <f t="shared" si="35"/>
        <v>0</v>
      </c>
      <c r="E382" s="4">
        <f t="shared" si="34"/>
        <v>299049.53422203055</v>
      </c>
      <c r="F382" s="5">
        <f>IF(C382=0,0,IF(I381+G382&lt;=Summary!$D$20,'Loan Sch - Extra pay No Off'!I381+G382,Summary!$D$20))</f>
        <v>690.71560806781815</v>
      </c>
      <c r="G382" s="4">
        <f>IF(E382&lt;=0,0,E382*Summary!$B$7/Summary!$B$10)</f>
        <v>229.46300798959649</v>
      </c>
      <c r="H382" s="5">
        <f t="shared" si="37"/>
        <v>461.25260007822169</v>
      </c>
      <c r="I382" s="5">
        <f t="shared" si="38"/>
        <v>298588.28162195231</v>
      </c>
    </row>
    <row r="383" spans="1:9" x14ac:dyDescent="0.25">
      <c r="A383">
        <v>379</v>
      </c>
      <c r="B383">
        <f t="shared" si="33"/>
        <v>379</v>
      </c>
      <c r="C383" s="5">
        <f t="shared" si="36"/>
        <v>298588.28162195231</v>
      </c>
      <c r="D383" s="5">
        <f t="shared" si="35"/>
        <v>0</v>
      </c>
      <c r="E383" s="4">
        <f t="shared" si="34"/>
        <v>298588.28162195231</v>
      </c>
      <c r="F383" s="5">
        <f>IF(C383=0,0,IF(I382+G383&lt;=Summary!$D$20,'Loan Sch - Extra pay No Off'!I382+G383,Summary!$D$20))</f>
        <v>690.71560806781815</v>
      </c>
      <c r="G383" s="4">
        <f>IF(E383&lt;=0,0,E383*Summary!$B$7/Summary!$B$10)</f>
        <v>229.10908532145956</v>
      </c>
      <c r="H383" s="5">
        <f t="shared" si="37"/>
        <v>461.60652274635856</v>
      </c>
      <c r="I383" s="5">
        <f t="shared" si="38"/>
        <v>298126.67509920592</v>
      </c>
    </row>
    <row r="384" spans="1:9" x14ac:dyDescent="0.25">
      <c r="A384">
        <v>380</v>
      </c>
      <c r="B384">
        <f t="shared" si="33"/>
        <v>380</v>
      </c>
      <c r="C384" s="5">
        <f t="shared" si="36"/>
        <v>298126.67509920592</v>
      </c>
      <c r="D384" s="5">
        <f t="shared" si="35"/>
        <v>0</v>
      </c>
      <c r="E384" s="4">
        <f t="shared" si="34"/>
        <v>298126.67509920592</v>
      </c>
      <c r="F384" s="5">
        <f>IF(C384=0,0,IF(I383+G384&lt;=Summary!$D$20,'Loan Sch - Extra pay No Off'!I383+G384,Summary!$D$20))</f>
        <v>690.71560806781815</v>
      </c>
      <c r="G384" s="4">
        <f>IF(E384&lt;=0,0,E384*Summary!$B$7/Summary!$B$10)</f>
        <v>228.75489108573686</v>
      </c>
      <c r="H384" s="5">
        <f t="shared" si="37"/>
        <v>461.96071698208129</v>
      </c>
      <c r="I384" s="5">
        <f t="shared" si="38"/>
        <v>297664.71438222384</v>
      </c>
    </row>
    <row r="385" spans="1:9" x14ac:dyDescent="0.25">
      <c r="A385">
        <v>381</v>
      </c>
      <c r="B385">
        <f t="shared" si="33"/>
        <v>381</v>
      </c>
      <c r="C385" s="5">
        <f t="shared" si="36"/>
        <v>297664.71438222384</v>
      </c>
      <c r="D385" s="5">
        <f t="shared" si="35"/>
        <v>0</v>
      </c>
      <c r="E385" s="4">
        <f t="shared" si="34"/>
        <v>297664.71438222384</v>
      </c>
      <c r="F385" s="5">
        <f>IF(C385=0,0,IF(I384+G385&lt;=Summary!$D$20,'Loan Sch - Extra pay No Off'!I384+G385,Summary!$D$20))</f>
        <v>690.71560806781815</v>
      </c>
      <c r="G385" s="4">
        <f>IF(E385&lt;=0,0,E385*Summary!$B$7/Summary!$B$10)</f>
        <v>228.40042507405252</v>
      </c>
      <c r="H385" s="5">
        <f t="shared" si="37"/>
        <v>462.31518299376563</v>
      </c>
      <c r="I385" s="5">
        <f t="shared" si="38"/>
        <v>297202.39919923007</v>
      </c>
    </row>
    <row r="386" spans="1:9" x14ac:dyDescent="0.25">
      <c r="A386">
        <v>382</v>
      </c>
      <c r="B386">
        <f t="shared" si="33"/>
        <v>382</v>
      </c>
      <c r="C386" s="5">
        <f t="shared" si="36"/>
        <v>297202.39919923007</v>
      </c>
      <c r="D386" s="5">
        <f t="shared" si="35"/>
        <v>0</v>
      </c>
      <c r="E386" s="4">
        <f t="shared" si="34"/>
        <v>297202.39919923007</v>
      </c>
      <c r="F386" s="5">
        <f>IF(C386=0,0,IF(I385+G386&lt;=Summary!$D$20,'Loan Sch - Extra pay No Off'!I385+G386,Summary!$D$20))</f>
        <v>690.71560806781815</v>
      </c>
      <c r="G386" s="4">
        <f>IF(E386&lt;=0,0,E386*Summary!$B$7/Summary!$B$10)</f>
        <v>228.04568707787075</v>
      </c>
      <c r="H386" s="5">
        <f t="shared" si="37"/>
        <v>462.6699209899474</v>
      </c>
      <c r="I386" s="5">
        <f t="shared" si="38"/>
        <v>296739.72927824012</v>
      </c>
    </row>
    <row r="387" spans="1:9" x14ac:dyDescent="0.25">
      <c r="A387">
        <v>383</v>
      </c>
      <c r="B387">
        <f t="shared" si="33"/>
        <v>383</v>
      </c>
      <c r="C387" s="5">
        <f t="shared" si="36"/>
        <v>296739.72927824012</v>
      </c>
      <c r="D387" s="5">
        <f t="shared" si="35"/>
        <v>0</v>
      </c>
      <c r="E387" s="4">
        <f t="shared" si="34"/>
        <v>296739.72927824012</v>
      </c>
      <c r="F387" s="5">
        <f>IF(C387=0,0,IF(I386+G387&lt;=Summary!$D$20,'Loan Sch - Extra pay No Off'!I386+G387,Summary!$D$20))</f>
        <v>690.71560806781815</v>
      </c>
      <c r="G387" s="4">
        <f>IF(E387&lt;=0,0,E387*Summary!$B$7/Summary!$B$10)</f>
        <v>227.6906768884958</v>
      </c>
      <c r="H387" s="5">
        <f t="shared" si="37"/>
        <v>463.02493117932238</v>
      </c>
      <c r="I387" s="5">
        <f t="shared" si="38"/>
        <v>296276.70434706082</v>
      </c>
    </row>
    <row r="388" spans="1:9" x14ac:dyDescent="0.25">
      <c r="A388">
        <v>384</v>
      </c>
      <c r="B388">
        <f t="shared" si="33"/>
        <v>384</v>
      </c>
      <c r="C388" s="5">
        <f t="shared" si="36"/>
        <v>296276.70434706082</v>
      </c>
      <c r="D388" s="5">
        <f t="shared" si="35"/>
        <v>0</v>
      </c>
      <c r="E388" s="4">
        <f t="shared" si="34"/>
        <v>296276.70434706082</v>
      </c>
      <c r="F388" s="5">
        <f>IF(C388=0,0,IF(I387+G388&lt;=Summary!$D$20,'Loan Sch - Extra pay No Off'!I387+G388,Summary!$D$20))</f>
        <v>690.71560806781815</v>
      </c>
      <c r="G388" s="4">
        <f>IF(E388&lt;=0,0,E388*Summary!$B$7/Summary!$B$10)</f>
        <v>227.33539429707164</v>
      </c>
      <c r="H388" s="5">
        <f t="shared" si="37"/>
        <v>463.38021377074654</v>
      </c>
      <c r="I388" s="5">
        <f t="shared" si="38"/>
        <v>295813.32413329009</v>
      </c>
    </row>
    <row r="389" spans="1:9" x14ac:dyDescent="0.25">
      <c r="A389">
        <v>385</v>
      </c>
      <c r="B389">
        <f t="shared" si="33"/>
        <v>385</v>
      </c>
      <c r="C389" s="5">
        <f t="shared" si="36"/>
        <v>295813.32413329009</v>
      </c>
      <c r="D389" s="5">
        <f t="shared" si="35"/>
        <v>0</v>
      </c>
      <c r="E389" s="4">
        <f t="shared" si="34"/>
        <v>295813.32413329009</v>
      </c>
      <c r="F389" s="5">
        <f>IF(C389=0,0,IF(I388+G389&lt;=Summary!$D$20,'Loan Sch - Extra pay No Off'!I388+G389,Summary!$D$20))</f>
        <v>690.71560806781815</v>
      </c>
      <c r="G389" s="4">
        <f>IF(E389&lt;=0,0,E389*Summary!$B$7/Summary!$B$10)</f>
        <v>226.97983909458219</v>
      </c>
      <c r="H389" s="5">
        <f t="shared" si="37"/>
        <v>463.73576897323596</v>
      </c>
      <c r="I389" s="5">
        <f t="shared" si="38"/>
        <v>295349.58836431685</v>
      </c>
    </row>
    <row r="390" spans="1:9" x14ac:dyDescent="0.25">
      <c r="A390">
        <v>386</v>
      </c>
      <c r="B390">
        <f t="shared" ref="B390:B453" si="39">IF(C390=0,0,A390)</f>
        <v>386</v>
      </c>
      <c r="C390" s="5">
        <f t="shared" si="36"/>
        <v>295349.58836431685</v>
      </c>
      <c r="D390" s="5">
        <f t="shared" si="35"/>
        <v>0</v>
      </c>
      <c r="E390" s="4">
        <f t="shared" ref="E390:E453" si="40">C390-D390</f>
        <v>295349.58836431685</v>
      </c>
      <c r="F390" s="5">
        <f>IF(C390=0,0,IF(I389+G390&lt;=Summary!$D$20,'Loan Sch - Extra pay No Off'!I389+G390,Summary!$D$20))</f>
        <v>690.71560806781815</v>
      </c>
      <c r="G390" s="4">
        <f>IF(E390&lt;=0,0,E390*Summary!$B$7/Summary!$B$10)</f>
        <v>226.62401107185082</v>
      </c>
      <c r="H390" s="5">
        <f t="shared" si="37"/>
        <v>464.09159699596734</v>
      </c>
      <c r="I390" s="5">
        <f t="shared" si="38"/>
        <v>294885.4967673209</v>
      </c>
    </row>
    <row r="391" spans="1:9" x14ac:dyDescent="0.25">
      <c r="A391">
        <v>387</v>
      </c>
      <c r="B391">
        <f t="shared" si="39"/>
        <v>387</v>
      </c>
      <c r="C391" s="5">
        <f t="shared" si="36"/>
        <v>294885.4967673209</v>
      </c>
      <c r="D391" s="5">
        <f t="shared" ref="D391:D454" si="41">IF(C391=0,0,D390)</f>
        <v>0</v>
      </c>
      <c r="E391" s="4">
        <f t="shared" si="40"/>
        <v>294885.4967673209</v>
      </c>
      <c r="F391" s="5">
        <f>IF(C391=0,0,IF(I390+G391&lt;=Summary!$D$20,'Loan Sch - Extra pay No Off'!I390+G391,Summary!$D$20))</f>
        <v>690.71560806781815</v>
      </c>
      <c r="G391" s="4">
        <f>IF(E391&lt;=0,0,E391*Summary!$B$7/Summary!$B$10)</f>
        <v>226.26791001954047</v>
      </c>
      <c r="H391" s="5">
        <f t="shared" si="37"/>
        <v>464.44769804827769</v>
      </c>
      <c r="I391" s="5">
        <f t="shared" si="38"/>
        <v>294421.04906927265</v>
      </c>
    </row>
    <row r="392" spans="1:9" x14ac:dyDescent="0.25">
      <c r="A392">
        <v>388</v>
      </c>
      <c r="B392">
        <f t="shared" si="39"/>
        <v>388</v>
      </c>
      <c r="C392" s="5">
        <f t="shared" si="36"/>
        <v>294421.04906927265</v>
      </c>
      <c r="D392" s="5">
        <f t="shared" si="41"/>
        <v>0</v>
      </c>
      <c r="E392" s="4">
        <f t="shared" si="40"/>
        <v>294421.04906927265</v>
      </c>
      <c r="F392" s="5">
        <f>IF(C392=0,0,IF(I391+G392&lt;=Summary!$D$20,'Loan Sch - Extra pay No Off'!I391+G392,Summary!$D$20))</f>
        <v>690.71560806781815</v>
      </c>
      <c r="G392" s="4">
        <f>IF(E392&lt;=0,0,E392*Summary!$B$7/Summary!$B$10)</f>
        <v>225.91153572815344</v>
      </c>
      <c r="H392" s="5">
        <f t="shared" si="37"/>
        <v>464.80407233966469</v>
      </c>
      <c r="I392" s="5">
        <f t="shared" si="38"/>
        <v>293956.24499693298</v>
      </c>
    </row>
    <row r="393" spans="1:9" x14ac:dyDescent="0.25">
      <c r="A393">
        <v>389</v>
      </c>
      <c r="B393">
        <f t="shared" si="39"/>
        <v>389</v>
      </c>
      <c r="C393" s="5">
        <f t="shared" si="36"/>
        <v>293956.24499693298</v>
      </c>
      <c r="D393" s="5">
        <f t="shared" si="41"/>
        <v>0</v>
      </c>
      <c r="E393" s="4">
        <f t="shared" si="40"/>
        <v>293956.24499693298</v>
      </c>
      <c r="F393" s="5">
        <f>IF(C393=0,0,IF(I392+G393&lt;=Summary!$D$20,'Loan Sch - Extra pay No Off'!I392+G393,Summary!$D$20))</f>
        <v>690.71560806781815</v>
      </c>
      <c r="G393" s="4">
        <f>IF(E393&lt;=0,0,E393*Summary!$B$7/Summary!$B$10)</f>
        <v>225.55488798803123</v>
      </c>
      <c r="H393" s="5">
        <f t="shared" si="37"/>
        <v>465.16072007978693</v>
      </c>
      <c r="I393" s="5">
        <f t="shared" si="38"/>
        <v>293491.08427685319</v>
      </c>
    </row>
    <row r="394" spans="1:9" x14ac:dyDescent="0.25">
      <c r="A394">
        <v>390</v>
      </c>
      <c r="B394">
        <f t="shared" si="39"/>
        <v>390</v>
      </c>
      <c r="C394" s="5">
        <f t="shared" si="36"/>
        <v>293491.08427685319</v>
      </c>
      <c r="D394" s="5">
        <f t="shared" si="41"/>
        <v>0</v>
      </c>
      <c r="E394" s="4">
        <f t="shared" si="40"/>
        <v>293491.08427685319</v>
      </c>
      <c r="F394" s="5">
        <f>IF(C394=0,0,IF(I393+G394&lt;=Summary!$D$20,'Loan Sch - Extra pay No Off'!I393+G394,Summary!$D$20))</f>
        <v>690.71560806781815</v>
      </c>
      <c r="G394" s="4">
        <f>IF(E394&lt;=0,0,E394*Summary!$B$7/Summary!$B$10)</f>
        <v>225.19796658935462</v>
      </c>
      <c r="H394" s="5">
        <f t="shared" si="37"/>
        <v>465.51764147846353</v>
      </c>
      <c r="I394" s="5">
        <f t="shared" si="38"/>
        <v>293025.56663537474</v>
      </c>
    </row>
    <row r="395" spans="1:9" x14ac:dyDescent="0.25">
      <c r="A395">
        <v>391</v>
      </c>
      <c r="B395">
        <f t="shared" si="39"/>
        <v>391</v>
      </c>
      <c r="C395" s="5">
        <f t="shared" si="36"/>
        <v>293025.56663537474</v>
      </c>
      <c r="D395" s="5">
        <f t="shared" si="41"/>
        <v>0</v>
      </c>
      <c r="E395" s="4">
        <f t="shared" si="40"/>
        <v>293025.56663537474</v>
      </c>
      <c r="F395" s="5">
        <f>IF(C395=0,0,IF(I394+G395&lt;=Summary!$D$20,'Loan Sch - Extra pay No Off'!I394+G395,Summary!$D$20))</f>
        <v>690.71560806781815</v>
      </c>
      <c r="G395" s="4">
        <f>IF(E395&lt;=0,0,E395*Summary!$B$7/Summary!$B$10)</f>
        <v>224.8407713221433</v>
      </c>
      <c r="H395" s="5">
        <f t="shared" si="37"/>
        <v>465.87483674567488</v>
      </c>
      <c r="I395" s="5">
        <f t="shared" si="38"/>
        <v>292559.69179862906</v>
      </c>
    </row>
    <row r="396" spans="1:9" x14ac:dyDescent="0.25">
      <c r="A396">
        <v>392</v>
      </c>
      <c r="B396">
        <f t="shared" si="39"/>
        <v>392</v>
      </c>
      <c r="C396" s="5">
        <f t="shared" si="36"/>
        <v>292559.69179862906</v>
      </c>
      <c r="D396" s="5">
        <f t="shared" si="41"/>
        <v>0</v>
      </c>
      <c r="E396" s="4">
        <f t="shared" si="40"/>
        <v>292559.69179862906</v>
      </c>
      <c r="F396" s="5">
        <f>IF(C396=0,0,IF(I395+G396&lt;=Summary!$D$20,'Loan Sch - Extra pay No Off'!I395+G396,Summary!$D$20))</f>
        <v>690.71560806781815</v>
      </c>
      <c r="G396" s="4">
        <f>IF(E396&lt;=0,0,E396*Summary!$B$7/Summary!$B$10)</f>
        <v>224.48330197625575</v>
      </c>
      <c r="H396" s="5">
        <f t="shared" si="37"/>
        <v>466.23230609156241</v>
      </c>
      <c r="I396" s="5">
        <f t="shared" si="38"/>
        <v>292093.45949253748</v>
      </c>
    </row>
    <row r="397" spans="1:9" x14ac:dyDescent="0.25">
      <c r="A397">
        <v>393</v>
      </c>
      <c r="B397">
        <f t="shared" si="39"/>
        <v>393</v>
      </c>
      <c r="C397" s="5">
        <f t="shared" si="36"/>
        <v>292093.45949253748</v>
      </c>
      <c r="D397" s="5">
        <f t="shared" si="41"/>
        <v>0</v>
      </c>
      <c r="E397" s="4">
        <f t="shared" si="40"/>
        <v>292093.45949253748</v>
      </c>
      <c r="F397" s="5">
        <f>IF(C397=0,0,IF(I396+G397&lt;=Summary!$D$20,'Loan Sch - Extra pay No Off'!I396+G397,Summary!$D$20))</f>
        <v>690.71560806781815</v>
      </c>
      <c r="G397" s="4">
        <f>IF(E397&lt;=0,0,E397*Summary!$B$7/Summary!$B$10)</f>
        <v>224.12555834138934</v>
      </c>
      <c r="H397" s="5">
        <f t="shared" si="37"/>
        <v>466.59004972642879</v>
      </c>
      <c r="I397" s="5">
        <f t="shared" si="38"/>
        <v>291626.86944281106</v>
      </c>
    </row>
    <row r="398" spans="1:9" x14ac:dyDescent="0.25">
      <c r="A398">
        <v>394</v>
      </c>
      <c r="B398">
        <f t="shared" si="39"/>
        <v>394</v>
      </c>
      <c r="C398" s="5">
        <f t="shared" si="36"/>
        <v>291626.86944281106</v>
      </c>
      <c r="D398" s="5">
        <f t="shared" si="41"/>
        <v>0</v>
      </c>
      <c r="E398" s="4">
        <f t="shared" si="40"/>
        <v>291626.86944281106</v>
      </c>
      <c r="F398" s="5">
        <f>IF(C398=0,0,IF(I397+G398&lt;=Summary!$D$20,'Loan Sch - Extra pay No Off'!I397+G398,Summary!$D$20))</f>
        <v>690.71560806781815</v>
      </c>
      <c r="G398" s="4">
        <f>IF(E398&lt;=0,0,E398*Summary!$B$7/Summary!$B$10)</f>
        <v>223.76754020708</v>
      </c>
      <c r="H398" s="5">
        <f t="shared" si="37"/>
        <v>466.94806786073815</v>
      </c>
      <c r="I398" s="5">
        <f t="shared" si="38"/>
        <v>291159.92137495033</v>
      </c>
    </row>
    <row r="399" spans="1:9" x14ac:dyDescent="0.25">
      <c r="A399">
        <v>395</v>
      </c>
      <c r="B399">
        <f t="shared" si="39"/>
        <v>395</v>
      </c>
      <c r="C399" s="5">
        <f t="shared" si="36"/>
        <v>291159.92137495033</v>
      </c>
      <c r="D399" s="5">
        <f t="shared" si="41"/>
        <v>0</v>
      </c>
      <c r="E399" s="4">
        <f t="shared" si="40"/>
        <v>291159.92137495033</v>
      </c>
      <c r="F399" s="5">
        <f>IF(C399=0,0,IF(I398+G399&lt;=Summary!$D$20,'Loan Sch - Extra pay No Off'!I398+G399,Summary!$D$20))</f>
        <v>690.71560806781815</v>
      </c>
      <c r="G399" s="4">
        <f>IF(E399&lt;=0,0,E399*Summary!$B$7/Summary!$B$10)</f>
        <v>223.40924736270227</v>
      </c>
      <c r="H399" s="5">
        <f t="shared" si="37"/>
        <v>467.30636070511588</v>
      </c>
      <c r="I399" s="5">
        <f t="shared" si="38"/>
        <v>290692.61501424521</v>
      </c>
    </row>
    <row r="400" spans="1:9" x14ac:dyDescent="0.25">
      <c r="A400">
        <v>396</v>
      </c>
      <c r="B400">
        <f t="shared" si="39"/>
        <v>396</v>
      </c>
      <c r="C400" s="5">
        <f t="shared" si="36"/>
        <v>290692.61501424521</v>
      </c>
      <c r="D400" s="5">
        <f t="shared" si="41"/>
        <v>0</v>
      </c>
      <c r="E400" s="4">
        <f t="shared" si="40"/>
        <v>290692.61501424521</v>
      </c>
      <c r="F400" s="5">
        <f>IF(C400=0,0,IF(I399+G400&lt;=Summary!$D$20,'Loan Sch - Extra pay No Off'!I399+G400,Summary!$D$20))</f>
        <v>690.71560806781815</v>
      </c>
      <c r="G400" s="4">
        <f>IF(E400&lt;=0,0,E400*Summary!$B$7/Summary!$B$10)</f>
        <v>223.0506795974689</v>
      </c>
      <c r="H400" s="5">
        <f t="shared" si="37"/>
        <v>467.66492847034925</v>
      </c>
      <c r="I400" s="5">
        <f t="shared" si="38"/>
        <v>290224.95008577488</v>
      </c>
    </row>
    <row r="401" spans="1:9" x14ac:dyDescent="0.25">
      <c r="A401">
        <v>397</v>
      </c>
      <c r="B401">
        <f t="shared" si="39"/>
        <v>397</v>
      </c>
      <c r="C401" s="5">
        <f t="shared" si="36"/>
        <v>290224.95008577488</v>
      </c>
      <c r="D401" s="5">
        <f t="shared" si="41"/>
        <v>0</v>
      </c>
      <c r="E401" s="4">
        <f t="shared" si="40"/>
        <v>290224.95008577488</v>
      </c>
      <c r="F401" s="5">
        <f>IF(C401=0,0,IF(I400+G401&lt;=Summary!$D$20,'Loan Sch - Extra pay No Off'!I400+G401,Summary!$D$20))</f>
        <v>690.71560806781815</v>
      </c>
      <c r="G401" s="4">
        <f>IF(E401&lt;=0,0,E401*Summary!$B$7/Summary!$B$10)</f>
        <v>222.69183670043111</v>
      </c>
      <c r="H401" s="5">
        <f t="shared" si="37"/>
        <v>468.02377136738704</v>
      </c>
      <c r="I401" s="5">
        <f t="shared" si="38"/>
        <v>289756.92631440749</v>
      </c>
    </row>
    <row r="402" spans="1:9" x14ac:dyDescent="0.25">
      <c r="A402">
        <v>398</v>
      </c>
      <c r="B402">
        <f t="shared" si="39"/>
        <v>398</v>
      </c>
      <c r="C402" s="5">
        <f t="shared" si="36"/>
        <v>289756.92631440749</v>
      </c>
      <c r="D402" s="5">
        <f t="shared" si="41"/>
        <v>0</v>
      </c>
      <c r="E402" s="4">
        <f t="shared" si="40"/>
        <v>289756.92631440749</v>
      </c>
      <c r="F402" s="5">
        <f>IF(C402=0,0,IF(I401+G402&lt;=Summary!$D$20,'Loan Sch - Extra pay No Off'!I401+G402,Summary!$D$20))</f>
        <v>690.71560806781815</v>
      </c>
      <c r="G402" s="4">
        <f>IF(E402&lt;=0,0,E402*Summary!$B$7/Summary!$B$10)</f>
        <v>222.33271846047805</v>
      </c>
      <c r="H402" s="5">
        <f t="shared" si="37"/>
        <v>468.38288960734008</v>
      </c>
      <c r="I402" s="5">
        <f t="shared" si="38"/>
        <v>289288.54342480015</v>
      </c>
    </row>
    <row r="403" spans="1:9" x14ac:dyDescent="0.25">
      <c r="A403">
        <v>399</v>
      </c>
      <c r="B403">
        <f t="shared" si="39"/>
        <v>399</v>
      </c>
      <c r="C403" s="5">
        <f t="shared" si="36"/>
        <v>289288.54342480015</v>
      </c>
      <c r="D403" s="5">
        <f t="shared" si="41"/>
        <v>0</v>
      </c>
      <c r="E403" s="4">
        <f t="shared" si="40"/>
        <v>289288.54342480015</v>
      </c>
      <c r="F403" s="5">
        <f>IF(C403=0,0,IF(I402+G403&lt;=Summary!$D$20,'Loan Sch - Extra pay No Off'!I402+G403,Summary!$D$20))</f>
        <v>690.71560806781815</v>
      </c>
      <c r="G403" s="4">
        <f>IF(E403&lt;=0,0,E403*Summary!$B$7/Summary!$B$10)</f>
        <v>221.97332466633705</v>
      </c>
      <c r="H403" s="5">
        <f t="shared" si="37"/>
        <v>468.74228340148113</v>
      </c>
      <c r="I403" s="5">
        <f t="shared" si="38"/>
        <v>288819.80114139867</v>
      </c>
    </row>
    <row r="404" spans="1:9" x14ac:dyDescent="0.25">
      <c r="A404">
        <v>400</v>
      </c>
      <c r="B404">
        <f t="shared" si="39"/>
        <v>400</v>
      </c>
      <c r="C404" s="5">
        <f t="shared" si="36"/>
        <v>288819.80114139867</v>
      </c>
      <c r="D404" s="5">
        <f t="shared" si="41"/>
        <v>0</v>
      </c>
      <c r="E404" s="4">
        <f t="shared" si="40"/>
        <v>288819.80114139867</v>
      </c>
      <c r="F404" s="5">
        <f>IF(C404=0,0,IF(I403+G404&lt;=Summary!$D$20,'Loan Sch - Extra pay No Off'!I403+G404,Summary!$D$20))</f>
        <v>690.71560806781815</v>
      </c>
      <c r="G404" s="4">
        <f>IF(E404&lt;=0,0,E404*Summary!$B$7/Summary!$B$10)</f>
        <v>221.61365510657319</v>
      </c>
      <c r="H404" s="5">
        <f t="shared" si="37"/>
        <v>469.10195296124493</v>
      </c>
      <c r="I404" s="5">
        <f t="shared" si="38"/>
        <v>288350.69918843743</v>
      </c>
    </row>
    <row r="405" spans="1:9" x14ac:dyDescent="0.25">
      <c r="A405">
        <v>401</v>
      </c>
      <c r="B405">
        <f t="shared" si="39"/>
        <v>401</v>
      </c>
      <c r="C405" s="5">
        <f t="shared" si="36"/>
        <v>288350.69918843743</v>
      </c>
      <c r="D405" s="5">
        <f t="shared" si="41"/>
        <v>0</v>
      </c>
      <c r="E405" s="4">
        <f t="shared" si="40"/>
        <v>288350.69918843743</v>
      </c>
      <c r="F405" s="5">
        <f>IF(C405=0,0,IF(I404+G405&lt;=Summary!$D$20,'Loan Sch - Extra pay No Off'!I404+G405,Summary!$D$20))</f>
        <v>690.71560806781815</v>
      </c>
      <c r="G405" s="4">
        <f>IF(E405&lt;=0,0,E405*Summary!$B$7/Summary!$B$10)</f>
        <v>221.25370956958949</v>
      </c>
      <c r="H405" s="5">
        <f t="shared" si="37"/>
        <v>469.46189849822866</v>
      </c>
      <c r="I405" s="5">
        <f t="shared" si="38"/>
        <v>287881.23728993919</v>
      </c>
    </row>
    <row r="406" spans="1:9" x14ac:dyDescent="0.25">
      <c r="A406">
        <v>402</v>
      </c>
      <c r="B406">
        <f t="shared" si="39"/>
        <v>402</v>
      </c>
      <c r="C406" s="5">
        <f t="shared" si="36"/>
        <v>287881.23728993919</v>
      </c>
      <c r="D406" s="5">
        <f t="shared" si="41"/>
        <v>0</v>
      </c>
      <c r="E406" s="4">
        <f t="shared" si="40"/>
        <v>287881.23728993919</v>
      </c>
      <c r="F406" s="5">
        <f>IF(C406=0,0,IF(I405+G406&lt;=Summary!$D$20,'Loan Sch - Extra pay No Off'!I405+G406,Summary!$D$20))</f>
        <v>690.71560806781815</v>
      </c>
      <c r="G406" s="4">
        <f>IF(E406&lt;=0,0,E406*Summary!$B$7/Summary!$B$10)</f>
        <v>220.89348784362639</v>
      </c>
      <c r="H406" s="5">
        <f t="shared" si="37"/>
        <v>469.82212022419174</v>
      </c>
      <c r="I406" s="5">
        <f t="shared" si="38"/>
        <v>287411.41516971501</v>
      </c>
    </row>
    <row r="407" spans="1:9" x14ac:dyDescent="0.25">
      <c r="A407">
        <v>403</v>
      </c>
      <c r="B407">
        <f t="shared" si="39"/>
        <v>403</v>
      </c>
      <c r="C407" s="5">
        <f t="shared" si="36"/>
        <v>287411.41516971501</v>
      </c>
      <c r="D407" s="5">
        <f t="shared" si="41"/>
        <v>0</v>
      </c>
      <c r="E407" s="4">
        <f t="shared" si="40"/>
        <v>287411.41516971501</v>
      </c>
      <c r="F407" s="5">
        <f>IF(C407=0,0,IF(I406+G407&lt;=Summary!$D$20,'Loan Sch - Extra pay No Off'!I406+G407,Summary!$D$20))</f>
        <v>690.71560806781815</v>
      </c>
      <c r="G407" s="4">
        <f>IF(E407&lt;=0,0,E407*Summary!$B$7/Summary!$B$10)</f>
        <v>220.5329897167621</v>
      </c>
      <c r="H407" s="5">
        <f t="shared" si="37"/>
        <v>470.18261835105602</v>
      </c>
      <c r="I407" s="5">
        <f t="shared" si="38"/>
        <v>286941.23255136394</v>
      </c>
    </row>
    <row r="408" spans="1:9" x14ac:dyDescent="0.25">
      <c r="A408">
        <v>404</v>
      </c>
      <c r="B408">
        <f t="shared" si="39"/>
        <v>404</v>
      </c>
      <c r="C408" s="5">
        <f t="shared" si="36"/>
        <v>286941.23255136394</v>
      </c>
      <c r="D408" s="5">
        <f t="shared" si="41"/>
        <v>0</v>
      </c>
      <c r="E408" s="4">
        <f t="shared" si="40"/>
        <v>286941.23255136394</v>
      </c>
      <c r="F408" s="5">
        <f>IF(C408=0,0,IF(I407+G408&lt;=Summary!$D$20,'Loan Sch - Extra pay No Off'!I407+G408,Summary!$D$20))</f>
        <v>690.71560806781815</v>
      </c>
      <c r="G408" s="4">
        <f>IF(E408&lt;=0,0,E408*Summary!$B$7/Summary!$B$10)</f>
        <v>220.17221497691193</v>
      </c>
      <c r="H408" s="5">
        <f t="shared" si="37"/>
        <v>470.54339309090619</v>
      </c>
      <c r="I408" s="5">
        <f t="shared" si="38"/>
        <v>286470.68915827305</v>
      </c>
    </row>
    <row r="409" spans="1:9" x14ac:dyDescent="0.25">
      <c r="A409">
        <v>405</v>
      </c>
      <c r="B409">
        <f t="shared" si="39"/>
        <v>405</v>
      </c>
      <c r="C409" s="5">
        <f t="shared" si="36"/>
        <v>286470.68915827305</v>
      </c>
      <c r="D409" s="5">
        <f t="shared" si="41"/>
        <v>0</v>
      </c>
      <c r="E409" s="4">
        <f t="shared" si="40"/>
        <v>286470.68915827305</v>
      </c>
      <c r="F409" s="5">
        <f>IF(C409=0,0,IF(I408+G409&lt;=Summary!$D$20,'Loan Sch - Extra pay No Off'!I408+G409,Summary!$D$20))</f>
        <v>690.71560806781815</v>
      </c>
      <c r="G409" s="4">
        <f>IF(E409&lt;=0,0,E409*Summary!$B$7/Summary!$B$10)</f>
        <v>219.81116341182874</v>
      </c>
      <c r="H409" s="5">
        <f t="shared" si="37"/>
        <v>470.90444465598944</v>
      </c>
      <c r="I409" s="5">
        <f t="shared" si="38"/>
        <v>285999.78471361706</v>
      </c>
    </row>
    <row r="410" spans="1:9" x14ac:dyDescent="0.25">
      <c r="A410">
        <v>406</v>
      </c>
      <c r="B410">
        <f t="shared" si="39"/>
        <v>406</v>
      </c>
      <c r="C410" s="5">
        <f t="shared" si="36"/>
        <v>285999.78471361706</v>
      </c>
      <c r="D410" s="5">
        <f t="shared" si="41"/>
        <v>0</v>
      </c>
      <c r="E410" s="4">
        <f t="shared" si="40"/>
        <v>285999.78471361706</v>
      </c>
      <c r="F410" s="5">
        <f>IF(C410=0,0,IF(I409+G410&lt;=Summary!$D$20,'Loan Sch - Extra pay No Off'!I409+G410,Summary!$D$20))</f>
        <v>690.71560806781815</v>
      </c>
      <c r="G410" s="4">
        <f>IF(E410&lt;=0,0,E410*Summary!$B$7/Summary!$B$10)</f>
        <v>219.4498348091023</v>
      </c>
      <c r="H410" s="5">
        <f t="shared" si="37"/>
        <v>471.26577325871585</v>
      </c>
      <c r="I410" s="5">
        <f t="shared" si="38"/>
        <v>285528.51894035836</v>
      </c>
    </row>
    <row r="411" spans="1:9" x14ac:dyDescent="0.25">
      <c r="A411">
        <v>407</v>
      </c>
      <c r="B411">
        <f t="shared" si="39"/>
        <v>407</v>
      </c>
      <c r="C411" s="5">
        <f t="shared" si="36"/>
        <v>285528.51894035836</v>
      </c>
      <c r="D411" s="5">
        <f t="shared" si="41"/>
        <v>0</v>
      </c>
      <c r="E411" s="4">
        <f t="shared" si="40"/>
        <v>285528.51894035836</v>
      </c>
      <c r="F411" s="5">
        <f>IF(C411=0,0,IF(I410+G411&lt;=Summary!$D$20,'Loan Sch - Extra pay No Off'!I410+G411,Summary!$D$20))</f>
        <v>690.71560806781815</v>
      </c>
      <c r="G411" s="4">
        <f>IF(E411&lt;=0,0,E411*Summary!$B$7/Summary!$B$10)</f>
        <v>219.08822895615958</v>
      </c>
      <c r="H411" s="5">
        <f t="shared" si="37"/>
        <v>471.62737911165857</v>
      </c>
      <c r="I411" s="5">
        <f t="shared" si="38"/>
        <v>285056.89156124671</v>
      </c>
    </row>
    <row r="412" spans="1:9" x14ac:dyDescent="0.25">
      <c r="A412">
        <v>408</v>
      </c>
      <c r="B412">
        <f t="shared" si="39"/>
        <v>408</v>
      </c>
      <c r="C412" s="5">
        <f t="shared" si="36"/>
        <v>285056.89156124671</v>
      </c>
      <c r="D412" s="5">
        <f t="shared" si="41"/>
        <v>0</v>
      </c>
      <c r="E412" s="4">
        <f t="shared" si="40"/>
        <v>285056.89156124671</v>
      </c>
      <c r="F412" s="5">
        <f>IF(C412=0,0,IF(I411+G412&lt;=Summary!$D$20,'Loan Sch - Extra pay No Off'!I411+G412,Summary!$D$20))</f>
        <v>690.71560806781815</v>
      </c>
      <c r="G412" s="4">
        <f>IF(E412&lt;=0,0,E412*Summary!$B$7/Summary!$B$10)</f>
        <v>218.7263456402643</v>
      </c>
      <c r="H412" s="5">
        <f t="shared" si="37"/>
        <v>471.98926242755385</v>
      </c>
      <c r="I412" s="5">
        <f t="shared" si="38"/>
        <v>284584.90229881916</v>
      </c>
    </row>
    <row r="413" spans="1:9" x14ac:dyDescent="0.25">
      <c r="A413">
        <v>409</v>
      </c>
      <c r="B413">
        <f t="shared" si="39"/>
        <v>409</v>
      </c>
      <c r="C413" s="5">
        <f t="shared" si="36"/>
        <v>284584.90229881916</v>
      </c>
      <c r="D413" s="5">
        <f t="shared" si="41"/>
        <v>0</v>
      </c>
      <c r="E413" s="4">
        <f t="shared" si="40"/>
        <v>284584.90229881916</v>
      </c>
      <c r="F413" s="5">
        <f>IF(C413=0,0,IF(I412+G413&lt;=Summary!$D$20,'Loan Sch - Extra pay No Off'!I412+G413,Summary!$D$20))</f>
        <v>690.71560806781815</v>
      </c>
      <c r="G413" s="4">
        <f>IF(E413&lt;=0,0,E413*Summary!$B$7/Summary!$B$10)</f>
        <v>218.36418464851701</v>
      </c>
      <c r="H413" s="5">
        <f t="shared" si="37"/>
        <v>472.35142341930111</v>
      </c>
      <c r="I413" s="5">
        <f t="shared" si="38"/>
        <v>284112.55087539984</v>
      </c>
    </row>
    <row r="414" spans="1:9" x14ac:dyDescent="0.25">
      <c r="A414">
        <v>410</v>
      </c>
      <c r="B414">
        <f t="shared" si="39"/>
        <v>410</v>
      </c>
      <c r="C414" s="5">
        <f t="shared" si="36"/>
        <v>284112.55087539984</v>
      </c>
      <c r="D414" s="5">
        <f t="shared" si="41"/>
        <v>0</v>
      </c>
      <c r="E414" s="4">
        <f t="shared" si="40"/>
        <v>284112.55087539984</v>
      </c>
      <c r="F414" s="5">
        <f>IF(C414=0,0,IF(I413+G414&lt;=Summary!$D$20,'Loan Sch - Extra pay No Off'!I413+G414,Summary!$D$20))</f>
        <v>690.71560806781815</v>
      </c>
      <c r="G414" s="4">
        <f>IF(E414&lt;=0,0,E414*Summary!$B$7/Summary!$B$10)</f>
        <v>218.00174576785486</v>
      </c>
      <c r="H414" s="5">
        <f t="shared" si="37"/>
        <v>472.7138622999633</v>
      </c>
      <c r="I414" s="5">
        <f t="shared" si="38"/>
        <v>283639.83701309987</v>
      </c>
    </row>
    <row r="415" spans="1:9" x14ac:dyDescent="0.25">
      <c r="A415">
        <v>411</v>
      </c>
      <c r="B415">
        <f t="shared" si="39"/>
        <v>411</v>
      </c>
      <c r="C415" s="5">
        <f t="shared" si="36"/>
        <v>283639.83701309987</v>
      </c>
      <c r="D415" s="5">
        <f t="shared" si="41"/>
        <v>0</v>
      </c>
      <c r="E415" s="4">
        <f t="shared" si="40"/>
        <v>283639.83701309987</v>
      </c>
      <c r="F415" s="5">
        <f>IF(C415=0,0,IF(I414+G415&lt;=Summary!$D$20,'Loan Sch - Extra pay No Off'!I414+G415,Summary!$D$20))</f>
        <v>690.71560806781815</v>
      </c>
      <c r="G415" s="4">
        <f>IF(E415&lt;=0,0,E415*Summary!$B$7/Summary!$B$10)</f>
        <v>217.63902878505161</v>
      </c>
      <c r="H415" s="5">
        <f t="shared" si="37"/>
        <v>473.07657928276655</v>
      </c>
      <c r="I415" s="5">
        <f t="shared" si="38"/>
        <v>283166.76043381711</v>
      </c>
    </row>
    <row r="416" spans="1:9" x14ac:dyDescent="0.25">
      <c r="A416">
        <v>412</v>
      </c>
      <c r="B416">
        <f t="shared" si="39"/>
        <v>412</v>
      </c>
      <c r="C416" s="5">
        <f t="shared" si="36"/>
        <v>283166.76043381711</v>
      </c>
      <c r="D416" s="5">
        <f t="shared" si="41"/>
        <v>0</v>
      </c>
      <c r="E416" s="4">
        <f t="shared" si="40"/>
        <v>283166.76043381711</v>
      </c>
      <c r="F416" s="5">
        <f>IF(C416=0,0,IF(I415+G416&lt;=Summary!$D$20,'Loan Sch - Extra pay No Off'!I415+G416,Summary!$D$20))</f>
        <v>690.71560806781815</v>
      </c>
      <c r="G416" s="4">
        <f>IF(E416&lt;=0,0,E416*Summary!$B$7/Summary!$B$10)</f>
        <v>217.27603348671735</v>
      </c>
      <c r="H416" s="5">
        <f t="shared" si="37"/>
        <v>473.43957458110083</v>
      </c>
      <c r="I416" s="5">
        <f t="shared" si="38"/>
        <v>282693.320859236</v>
      </c>
    </row>
    <row r="417" spans="1:9" x14ac:dyDescent="0.25">
      <c r="A417">
        <v>413</v>
      </c>
      <c r="B417">
        <f t="shared" si="39"/>
        <v>413</v>
      </c>
      <c r="C417" s="5">
        <f t="shared" si="36"/>
        <v>282693.320859236</v>
      </c>
      <c r="D417" s="5">
        <f t="shared" si="41"/>
        <v>0</v>
      </c>
      <c r="E417" s="4">
        <f t="shared" si="40"/>
        <v>282693.320859236</v>
      </c>
      <c r="F417" s="5">
        <f>IF(C417=0,0,IF(I416+G417&lt;=Summary!$D$20,'Loan Sch - Extra pay No Off'!I416+G417,Summary!$D$20))</f>
        <v>690.71560806781815</v>
      </c>
      <c r="G417" s="4">
        <f>IF(E417&lt;=0,0,E417*Summary!$B$7/Summary!$B$10)</f>
        <v>216.91275965929839</v>
      </c>
      <c r="H417" s="5">
        <f t="shared" si="37"/>
        <v>473.80284840851976</v>
      </c>
      <c r="I417" s="5">
        <f t="shared" si="38"/>
        <v>282219.51801082748</v>
      </c>
    </row>
    <row r="418" spans="1:9" x14ac:dyDescent="0.25">
      <c r="A418">
        <v>414</v>
      </c>
      <c r="B418">
        <f t="shared" si="39"/>
        <v>414</v>
      </c>
      <c r="C418" s="5">
        <f t="shared" si="36"/>
        <v>282219.51801082748</v>
      </c>
      <c r="D418" s="5">
        <f t="shared" si="41"/>
        <v>0</v>
      </c>
      <c r="E418" s="4">
        <f t="shared" si="40"/>
        <v>282219.51801082748</v>
      </c>
      <c r="F418" s="5">
        <f>IF(C418=0,0,IF(I417+G418&lt;=Summary!$D$20,'Loan Sch - Extra pay No Off'!I417+G418,Summary!$D$20))</f>
        <v>690.71560806781815</v>
      </c>
      <c r="G418" s="4">
        <f>IF(E418&lt;=0,0,E418*Summary!$B$7/Summary!$B$10)</f>
        <v>216.54920708907724</v>
      </c>
      <c r="H418" s="5">
        <f t="shared" si="37"/>
        <v>474.16640097874091</v>
      </c>
      <c r="I418" s="5">
        <f t="shared" si="38"/>
        <v>281745.35160984873</v>
      </c>
    </row>
    <row r="419" spans="1:9" x14ac:dyDescent="0.25">
      <c r="A419">
        <v>415</v>
      </c>
      <c r="B419">
        <f t="shared" si="39"/>
        <v>415</v>
      </c>
      <c r="C419" s="5">
        <f t="shared" si="36"/>
        <v>281745.35160984873</v>
      </c>
      <c r="D419" s="5">
        <f t="shared" si="41"/>
        <v>0</v>
      </c>
      <c r="E419" s="4">
        <f t="shared" si="40"/>
        <v>281745.35160984873</v>
      </c>
      <c r="F419" s="5">
        <f>IF(C419=0,0,IF(I418+G419&lt;=Summary!$D$20,'Loan Sch - Extra pay No Off'!I418+G419,Summary!$D$20))</f>
        <v>690.71560806781815</v>
      </c>
      <c r="G419" s="4">
        <f>IF(E419&lt;=0,0,E419*Summary!$B$7/Summary!$B$10)</f>
        <v>216.18537556217237</v>
      </c>
      <c r="H419" s="5">
        <f t="shared" si="37"/>
        <v>474.53023250564581</v>
      </c>
      <c r="I419" s="5">
        <f t="shared" si="38"/>
        <v>281270.82137734309</v>
      </c>
    </row>
    <row r="420" spans="1:9" x14ac:dyDescent="0.25">
      <c r="A420">
        <v>416</v>
      </c>
      <c r="B420">
        <f t="shared" si="39"/>
        <v>416</v>
      </c>
      <c r="C420" s="5">
        <f t="shared" si="36"/>
        <v>281270.82137734309</v>
      </c>
      <c r="D420" s="5">
        <f t="shared" si="41"/>
        <v>0</v>
      </c>
      <c r="E420" s="4">
        <f t="shared" si="40"/>
        <v>281270.82137734309</v>
      </c>
      <c r="F420" s="5">
        <f>IF(C420=0,0,IF(I419+G420&lt;=Summary!$D$20,'Loan Sch - Extra pay No Off'!I419+G420,Summary!$D$20))</f>
        <v>690.71560806781815</v>
      </c>
      <c r="G420" s="4">
        <f>IF(E420&lt;=0,0,E420*Summary!$B$7/Summary!$B$10)</f>
        <v>215.82126486453825</v>
      </c>
      <c r="H420" s="5">
        <f t="shared" si="37"/>
        <v>474.8943432032799</v>
      </c>
      <c r="I420" s="5">
        <f t="shared" si="38"/>
        <v>280795.92703413981</v>
      </c>
    </row>
    <row r="421" spans="1:9" x14ac:dyDescent="0.25">
      <c r="A421">
        <v>417</v>
      </c>
      <c r="B421">
        <f t="shared" si="39"/>
        <v>417</v>
      </c>
      <c r="C421" s="5">
        <f t="shared" si="36"/>
        <v>280795.92703413981</v>
      </c>
      <c r="D421" s="5">
        <f t="shared" si="41"/>
        <v>0</v>
      </c>
      <c r="E421" s="4">
        <f t="shared" si="40"/>
        <v>280795.92703413981</v>
      </c>
      <c r="F421" s="5">
        <f>IF(C421=0,0,IF(I420+G421&lt;=Summary!$D$20,'Loan Sch - Extra pay No Off'!I420+G421,Summary!$D$20))</f>
        <v>690.71560806781815</v>
      </c>
      <c r="G421" s="4">
        <f>IF(E421&lt;=0,0,E421*Summary!$B$7/Summary!$B$10)</f>
        <v>215.45687478196493</v>
      </c>
      <c r="H421" s="5">
        <f t="shared" si="37"/>
        <v>475.25873328585322</v>
      </c>
      <c r="I421" s="5">
        <f t="shared" si="38"/>
        <v>280320.66830085393</v>
      </c>
    </row>
    <row r="422" spans="1:9" x14ac:dyDescent="0.25">
      <c r="A422">
        <v>418</v>
      </c>
      <c r="B422">
        <f t="shared" si="39"/>
        <v>418</v>
      </c>
      <c r="C422" s="5">
        <f t="shared" si="36"/>
        <v>280320.66830085393</v>
      </c>
      <c r="D422" s="5">
        <f t="shared" si="41"/>
        <v>0</v>
      </c>
      <c r="E422" s="4">
        <f t="shared" si="40"/>
        <v>280320.66830085393</v>
      </c>
      <c r="F422" s="5">
        <f>IF(C422=0,0,IF(I421+G422&lt;=Summary!$D$20,'Loan Sch - Extra pay No Off'!I421+G422,Summary!$D$20))</f>
        <v>690.71560806781815</v>
      </c>
      <c r="G422" s="4">
        <f>IF(E422&lt;=0,0,E422*Summary!$B$7/Summary!$B$10)</f>
        <v>215.0922051000783</v>
      </c>
      <c r="H422" s="5">
        <f t="shared" si="37"/>
        <v>475.62340296773982</v>
      </c>
      <c r="I422" s="5">
        <f t="shared" si="38"/>
        <v>279845.04489788617</v>
      </c>
    </row>
    <row r="423" spans="1:9" x14ac:dyDescent="0.25">
      <c r="A423">
        <v>419</v>
      </c>
      <c r="B423">
        <f t="shared" si="39"/>
        <v>419</v>
      </c>
      <c r="C423" s="5">
        <f t="shared" si="36"/>
        <v>279845.04489788617</v>
      </c>
      <c r="D423" s="5">
        <f t="shared" si="41"/>
        <v>0</v>
      </c>
      <c r="E423" s="4">
        <f t="shared" si="40"/>
        <v>279845.04489788617</v>
      </c>
      <c r="F423" s="5">
        <f>IF(C423=0,0,IF(I422+G423&lt;=Summary!$D$20,'Loan Sch - Extra pay No Off'!I422+G423,Summary!$D$20))</f>
        <v>690.71560806781815</v>
      </c>
      <c r="G423" s="4">
        <f>IF(E423&lt;=0,0,E423*Summary!$B$7/Summary!$B$10)</f>
        <v>214.72725560433958</v>
      </c>
      <c r="H423" s="5">
        <f t="shared" si="37"/>
        <v>475.98835246347858</v>
      </c>
      <c r="I423" s="5">
        <f t="shared" si="38"/>
        <v>279369.0565454227</v>
      </c>
    </row>
    <row r="424" spans="1:9" x14ac:dyDescent="0.25">
      <c r="A424">
        <v>420</v>
      </c>
      <c r="B424">
        <f t="shared" si="39"/>
        <v>420</v>
      </c>
      <c r="C424" s="5">
        <f t="shared" si="36"/>
        <v>279369.0565454227</v>
      </c>
      <c r="D424" s="5">
        <f t="shared" si="41"/>
        <v>0</v>
      </c>
      <c r="E424" s="4">
        <f t="shared" si="40"/>
        <v>279369.0565454227</v>
      </c>
      <c r="F424" s="5">
        <f>IF(C424=0,0,IF(I423+G424&lt;=Summary!$D$20,'Loan Sch - Extra pay No Off'!I423+G424,Summary!$D$20))</f>
        <v>690.71560806781815</v>
      </c>
      <c r="G424" s="4">
        <f>IF(E424&lt;=0,0,E424*Summary!$B$7/Summary!$B$10)</f>
        <v>214.3620260800455</v>
      </c>
      <c r="H424" s="5">
        <f t="shared" si="37"/>
        <v>476.35358198777266</v>
      </c>
      <c r="I424" s="5">
        <f t="shared" si="38"/>
        <v>278892.70296343492</v>
      </c>
    </row>
    <row r="425" spans="1:9" x14ac:dyDescent="0.25">
      <c r="A425">
        <v>421</v>
      </c>
      <c r="B425">
        <f t="shared" si="39"/>
        <v>421</v>
      </c>
      <c r="C425" s="5">
        <f t="shared" si="36"/>
        <v>278892.70296343492</v>
      </c>
      <c r="D425" s="5">
        <f t="shared" si="41"/>
        <v>0</v>
      </c>
      <c r="E425" s="4">
        <f t="shared" si="40"/>
        <v>278892.70296343492</v>
      </c>
      <c r="F425" s="5">
        <f>IF(C425=0,0,IF(I424+G425&lt;=Summary!$D$20,'Loan Sch - Extra pay No Off'!I424+G425,Summary!$D$20))</f>
        <v>690.71560806781815</v>
      </c>
      <c r="G425" s="4">
        <f>IF(E425&lt;=0,0,E425*Summary!$B$7/Summary!$B$10)</f>
        <v>213.99651631232794</v>
      </c>
      <c r="H425" s="5">
        <f t="shared" si="37"/>
        <v>476.71909175549024</v>
      </c>
      <c r="I425" s="5">
        <f t="shared" si="38"/>
        <v>278415.9838716794</v>
      </c>
    </row>
    <row r="426" spans="1:9" x14ac:dyDescent="0.25">
      <c r="A426">
        <v>422</v>
      </c>
      <c r="B426">
        <f t="shared" si="39"/>
        <v>422</v>
      </c>
      <c r="C426" s="5">
        <f t="shared" si="36"/>
        <v>278415.9838716794</v>
      </c>
      <c r="D426" s="5">
        <f t="shared" si="41"/>
        <v>0</v>
      </c>
      <c r="E426" s="4">
        <f t="shared" si="40"/>
        <v>278415.9838716794</v>
      </c>
      <c r="F426" s="5">
        <f>IF(C426=0,0,IF(I425+G426&lt;=Summary!$D$20,'Loan Sch - Extra pay No Off'!I425+G426,Summary!$D$20))</f>
        <v>690.71560806781815</v>
      </c>
      <c r="G426" s="4">
        <f>IF(E426&lt;=0,0,E426*Summary!$B$7/Summary!$B$10)</f>
        <v>213.630726086154</v>
      </c>
      <c r="H426" s="5">
        <f t="shared" si="37"/>
        <v>477.08488198166413</v>
      </c>
      <c r="I426" s="5">
        <f t="shared" si="38"/>
        <v>277938.89898969774</v>
      </c>
    </row>
    <row r="427" spans="1:9" x14ac:dyDescent="0.25">
      <c r="A427">
        <v>423</v>
      </c>
      <c r="B427">
        <f t="shared" si="39"/>
        <v>423</v>
      </c>
      <c r="C427" s="5">
        <f t="shared" si="36"/>
        <v>277938.89898969774</v>
      </c>
      <c r="D427" s="5">
        <f t="shared" si="41"/>
        <v>0</v>
      </c>
      <c r="E427" s="4">
        <f t="shared" si="40"/>
        <v>277938.89898969774</v>
      </c>
      <c r="F427" s="5">
        <f>IF(C427=0,0,IF(I426+G427&lt;=Summary!$D$20,'Loan Sch - Extra pay No Off'!I426+G427,Summary!$D$20))</f>
        <v>690.71560806781815</v>
      </c>
      <c r="G427" s="4">
        <f>IF(E427&lt;=0,0,E427*Summary!$B$7/Summary!$B$10)</f>
        <v>213.26465518632574</v>
      </c>
      <c r="H427" s="5">
        <f t="shared" si="37"/>
        <v>477.45095288149241</v>
      </c>
      <c r="I427" s="5">
        <f t="shared" si="38"/>
        <v>277461.44803681626</v>
      </c>
    </row>
    <row r="428" spans="1:9" x14ac:dyDescent="0.25">
      <c r="A428">
        <v>424</v>
      </c>
      <c r="B428">
        <f t="shared" si="39"/>
        <v>424</v>
      </c>
      <c r="C428" s="5">
        <f t="shared" si="36"/>
        <v>277461.44803681626</v>
      </c>
      <c r="D428" s="5">
        <f t="shared" si="41"/>
        <v>0</v>
      </c>
      <c r="E428" s="4">
        <f t="shared" si="40"/>
        <v>277461.44803681626</v>
      </c>
      <c r="F428" s="5">
        <f>IF(C428=0,0,IF(I427+G428&lt;=Summary!$D$20,'Loan Sch - Extra pay No Off'!I427+G428,Summary!$D$20))</f>
        <v>690.71560806781815</v>
      </c>
      <c r="G428" s="4">
        <f>IF(E428&lt;=0,0,E428*Summary!$B$7/Summary!$B$10)</f>
        <v>212.89830339748016</v>
      </c>
      <c r="H428" s="5">
        <f t="shared" si="37"/>
        <v>477.81730467033799</v>
      </c>
      <c r="I428" s="5">
        <f t="shared" si="38"/>
        <v>276983.63073214592</v>
      </c>
    </row>
    <row r="429" spans="1:9" x14ac:dyDescent="0.25">
      <c r="A429">
        <v>425</v>
      </c>
      <c r="B429">
        <f t="shared" si="39"/>
        <v>425</v>
      </c>
      <c r="C429" s="5">
        <f t="shared" si="36"/>
        <v>276983.63073214592</v>
      </c>
      <c r="D429" s="5">
        <f t="shared" si="41"/>
        <v>0</v>
      </c>
      <c r="E429" s="4">
        <f t="shared" si="40"/>
        <v>276983.63073214592</v>
      </c>
      <c r="F429" s="5">
        <f>IF(C429=0,0,IF(I428+G429&lt;=Summary!$D$20,'Loan Sch - Extra pay No Off'!I428+G429,Summary!$D$20))</f>
        <v>690.71560806781815</v>
      </c>
      <c r="G429" s="4">
        <f>IF(E429&lt;=0,0,E429*Summary!$B$7/Summary!$B$10)</f>
        <v>212.53167050408885</v>
      </c>
      <c r="H429" s="5">
        <f t="shared" si="37"/>
        <v>478.18393756372927</v>
      </c>
      <c r="I429" s="5">
        <f t="shared" si="38"/>
        <v>276505.44679458218</v>
      </c>
    </row>
    <row r="430" spans="1:9" x14ac:dyDescent="0.25">
      <c r="A430">
        <v>426</v>
      </c>
      <c r="B430">
        <f t="shared" si="39"/>
        <v>426</v>
      </c>
      <c r="C430" s="5">
        <f t="shared" si="36"/>
        <v>276505.44679458218</v>
      </c>
      <c r="D430" s="5">
        <f t="shared" si="41"/>
        <v>0</v>
      </c>
      <c r="E430" s="4">
        <f t="shared" si="40"/>
        <v>276505.44679458218</v>
      </c>
      <c r="F430" s="5">
        <f>IF(C430=0,0,IF(I429+G430&lt;=Summary!$D$20,'Loan Sch - Extra pay No Off'!I429+G430,Summary!$D$20))</f>
        <v>690.71560806781815</v>
      </c>
      <c r="G430" s="4">
        <f>IF(E430&lt;=0,0,E430*Summary!$B$7/Summary!$B$10)</f>
        <v>212.16475629045823</v>
      </c>
      <c r="H430" s="5">
        <f t="shared" si="37"/>
        <v>478.55085177735992</v>
      </c>
      <c r="I430" s="5">
        <f t="shared" si="38"/>
        <v>276026.89594280481</v>
      </c>
    </row>
    <row r="431" spans="1:9" x14ac:dyDescent="0.25">
      <c r="A431">
        <v>427</v>
      </c>
      <c r="B431">
        <f t="shared" si="39"/>
        <v>427</v>
      </c>
      <c r="C431" s="5">
        <f t="shared" si="36"/>
        <v>276026.89594280481</v>
      </c>
      <c r="D431" s="5">
        <f t="shared" si="41"/>
        <v>0</v>
      </c>
      <c r="E431" s="4">
        <f t="shared" si="40"/>
        <v>276026.89594280481</v>
      </c>
      <c r="F431" s="5">
        <f>IF(C431=0,0,IF(I430+G431&lt;=Summary!$D$20,'Loan Sch - Extra pay No Off'!I430+G431,Summary!$D$20))</f>
        <v>690.71560806781815</v>
      </c>
      <c r="G431" s="4">
        <f>IF(E431&lt;=0,0,E431*Summary!$B$7/Summary!$B$10)</f>
        <v>211.79756054072908</v>
      </c>
      <c r="H431" s="5">
        <f t="shared" si="37"/>
        <v>478.91804752708907</v>
      </c>
      <c r="I431" s="5">
        <f t="shared" si="38"/>
        <v>275547.97789527773</v>
      </c>
    </row>
    <row r="432" spans="1:9" x14ac:dyDescent="0.25">
      <c r="A432">
        <v>428</v>
      </c>
      <c r="B432">
        <f t="shared" si="39"/>
        <v>428</v>
      </c>
      <c r="C432" s="5">
        <f t="shared" si="36"/>
        <v>275547.97789527773</v>
      </c>
      <c r="D432" s="5">
        <f t="shared" si="41"/>
        <v>0</v>
      </c>
      <c r="E432" s="4">
        <f t="shared" si="40"/>
        <v>275547.97789527773</v>
      </c>
      <c r="F432" s="5">
        <f>IF(C432=0,0,IF(I431+G432&lt;=Summary!$D$20,'Loan Sch - Extra pay No Off'!I431+G432,Summary!$D$20))</f>
        <v>690.71560806781815</v>
      </c>
      <c r="G432" s="4">
        <f>IF(E432&lt;=0,0,E432*Summary!$B$7/Summary!$B$10)</f>
        <v>211.43008303887655</v>
      </c>
      <c r="H432" s="5">
        <f t="shared" si="37"/>
        <v>479.28552502894161</v>
      </c>
      <c r="I432" s="5">
        <f t="shared" si="38"/>
        <v>275068.69237024878</v>
      </c>
    </row>
    <row r="433" spans="1:9" x14ac:dyDescent="0.25">
      <c r="A433">
        <v>429</v>
      </c>
      <c r="B433">
        <f t="shared" si="39"/>
        <v>429</v>
      </c>
      <c r="C433" s="5">
        <f t="shared" si="36"/>
        <v>275068.69237024878</v>
      </c>
      <c r="D433" s="5">
        <f t="shared" si="41"/>
        <v>0</v>
      </c>
      <c r="E433" s="4">
        <f t="shared" si="40"/>
        <v>275068.69237024878</v>
      </c>
      <c r="F433" s="5">
        <f>IF(C433=0,0,IF(I432+G433&lt;=Summary!$D$20,'Loan Sch - Extra pay No Off'!I432+G433,Summary!$D$20))</f>
        <v>690.71560806781815</v>
      </c>
      <c r="G433" s="4">
        <f>IF(E433&lt;=0,0,E433*Summary!$B$7/Summary!$B$10)</f>
        <v>211.06232356871013</v>
      </c>
      <c r="H433" s="5">
        <f t="shared" si="37"/>
        <v>479.65328449910805</v>
      </c>
      <c r="I433" s="5">
        <f t="shared" si="38"/>
        <v>274589.03908574965</v>
      </c>
    </row>
    <row r="434" spans="1:9" x14ac:dyDescent="0.25">
      <c r="A434">
        <v>430</v>
      </c>
      <c r="B434">
        <f t="shared" si="39"/>
        <v>430</v>
      </c>
      <c r="C434" s="5">
        <f t="shared" si="36"/>
        <v>274589.03908574965</v>
      </c>
      <c r="D434" s="5">
        <f t="shared" si="41"/>
        <v>0</v>
      </c>
      <c r="E434" s="4">
        <f t="shared" si="40"/>
        <v>274589.03908574965</v>
      </c>
      <c r="F434" s="5">
        <f>IF(C434=0,0,IF(I433+G434&lt;=Summary!$D$20,'Loan Sch - Extra pay No Off'!I433+G434,Summary!$D$20))</f>
        <v>690.71560806781815</v>
      </c>
      <c r="G434" s="4">
        <f>IF(E434&lt;=0,0,E434*Summary!$B$7/Summary!$B$10)</f>
        <v>210.69428191387325</v>
      </c>
      <c r="H434" s="5">
        <f t="shared" si="37"/>
        <v>480.02132615394487</v>
      </c>
      <c r="I434" s="5">
        <f t="shared" si="38"/>
        <v>274109.01775959571</v>
      </c>
    </row>
    <row r="435" spans="1:9" x14ac:dyDescent="0.25">
      <c r="A435">
        <v>431</v>
      </c>
      <c r="B435">
        <f t="shared" si="39"/>
        <v>431</v>
      </c>
      <c r="C435" s="5">
        <f t="shared" si="36"/>
        <v>274109.01775959571</v>
      </c>
      <c r="D435" s="5">
        <f t="shared" si="41"/>
        <v>0</v>
      </c>
      <c r="E435" s="4">
        <f t="shared" si="40"/>
        <v>274109.01775959571</v>
      </c>
      <c r="F435" s="5">
        <f>IF(C435=0,0,IF(I434+G435&lt;=Summary!$D$20,'Loan Sch - Extra pay No Off'!I434+G435,Summary!$D$20))</f>
        <v>690.71560806781815</v>
      </c>
      <c r="G435" s="4">
        <f>IF(E435&lt;=0,0,E435*Summary!$B$7/Summary!$B$10)</f>
        <v>210.3259578578436</v>
      </c>
      <c r="H435" s="5">
        <f t="shared" si="37"/>
        <v>480.38965020997455</v>
      </c>
      <c r="I435" s="5">
        <f t="shared" si="38"/>
        <v>273628.62810938573</v>
      </c>
    </row>
    <row r="436" spans="1:9" x14ac:dyDescent="0.25">
      <c r="A436">
        <v>432</v>
      </c>
      <c r="B436">
        <f t="shared" si="39"/>
        <v>432</v>
      </c>
      <c r="C436" s="5">
        <f t="shared" si="36"/>
        <v>273628.62810938573</v>
      </c>
      <c r="D436" s="5">
        <f t="shared" si="41"/>
        <v>0</v>
      </c>
      <c r="E436" s="4">
        <f t="shared" si="40"/>
        <v>273628.62810938573</v>
      </c>
      <c r="F436" s="5">
        <f>IF(C436=0,0,IF(I435+G436&lt;=Summary!$D$20,'Loan Sch - Extra pay No Off'!I435+G436,Summary!$D$20))</f>
        <v>690.71560806781815</v>
      </c>
      <c r="G436" s="4">
        <f>IF(E436&lt;=0,0,E436*Summary!$B$7/Summary!$B$10)</f>
        <v>209.95735118393247</v>
      </c>
      <c r="H436" s="5">
        <f t="shared" si="37"/>
        <v>480.75825688388568</v>
      </c>
      <c r="I436" s="5">
        <f t="shared" si="38"/>
        <v>273147.86985250184</v>
      </c>
    </row>
    <row r="437" spans="1:9" x14ac:dyDescent="0.25">
      <c r="A437">
        <v>433</v>
      </c>
      <c r="B437">
        <f t="shared" si="39"/>
        <v>433</v>
      </c>
      <c r="C437" s="5">
        <f t="shared" ref="C437:C500" si="42">I436</f>
        <v>273147.86985250184</v>
      </c>
      <c r="D437" s="5">
        <f t="shared" si="41"/>
        <v>0</v>
      </c>
      <c r="E437" s="4">
        <f t="shared" si="40"/>
        <v>273147.86985250184</v>
      </c>
      <c r="F437" s="5">
        <f>IF(C437=0,0,IF(I436+G437&lt;=Summary!$D$20,'Loan Sch - Extra pay No Off'!I436+G437,Summary!$D$20))</f>
        <v>690.71560806781815</v>
      </c>
      <c r="G437" s="4">
        <f>IF(E437&lt;=0,0,E437*Summary!$B$7/Summary!$B$10)</f>
        <v>209.58846167528506</v>
      </c>
      <c r="H437" s="5">
        <f t="shared" ref="H437:H500" si="43">F437-G437</f>
        <v>481.12714639253306</v>
      </c>
      <c r="I437" s="5">
        <f t="shared" ref="I437:I500" si="44">IF(ROUND(C437-H437,0)=0,0,C437-H437)</f>
        <v>272666.7427061093</v>
      </c>
    </row>
    <row r="438" spans="1:9" x14ac:dyDescent="0.25">
      <c r="A438">
        <v>434</v>
      </c>
      <c r="B438">
        <f t="shared" si="39"/>
        <v>434</v>
      </c>
      <c r="C438" s="5">
        <f t="shared" si="42"/>
        <v>272666.7427061093</v>
      </c>
      <c r="D438" s="5">
        <f t="shared" si="41"/>
        <v>0</v>
      </c>
      <c r="E438" s="4">
        <f t="shared" si="40"/>
        <v>272666.7427061093</v>
      </c>
      <c r="F438" s="5">
        <f>IF(C438=0,0,IF(I437+G438&lt;=Summary!$D$20,'Loan Sch - Extra pay No Off'!I437+G438,Summary!$D$20))</f>
        <v>690.71560806781815</v>
      </c>
      <c r="G438" s="4">
        <f>IF(E438&lt;=0,0,E438*Summary!$B$7/Summary!$B$10)</f>
        <v>209.21928911488001</v>
      </c>
      <c r="H438" s="5">
        <f t="shared" si="43"/>
        <v>481.49631895293817</v>
      </c>
      <c r="I438" s="5">
        <f t="shared" si="44"/>
        <v>272185.24638715637</v>
      </c>
    </row>
    <row r="439" spans="1:9" x14ac:dyDescent="0.25">
      <c r="A439">
        <v>435</v>
      </c>
      <c r="B439">
        <f t="shared" si="39"/>
        <v>435</v>
      </c>
      <c r="C439" s="5">
        <f t="shared" si="42"/>
        <v>272185.24638715637</v>
      </c>
      <c r="D439" s="5">
        <f t="shared" si="41"/>
        <v>0</v>
      </c>
      <c r="E439" s="4">
        <f t="shared" si="40"/>
        <v>272185.24638715637</v>
      </c>
      <c r="F439" s="5">
        <f>IF(C439=0,0,IF(I438+G439&lt;=Summary!$D$20,'Loan Sch - Extra pay No Off'!I438+G439,Summary!$D$20))</f>
        <v>690.71560806781815</v>
      </c>
      <c r="G439" s="4">
        <f>IF(E439&lt;=0,0,E439*Summary!$B$7/Summary!$B$10)</f>
        <v>208.84983328552957</v>
      </c>
      <c r="H439" s="5">
        <f t="shared" si="43"/>
        <v>481.86577478228855</v>
      </c>
      <c r="I439" s="5">
        <f t="shared" si="44"/>
        <v>271703.38061237405</v>
      </c>
    </row>
    <row r="440" spans="1:9" x14ac:dyDescent="0.25">
      <c r="A440">
        <v>436</v>
      </c>
      <c r="B440">
        <f t="shared" si="39"/>
        <v>436</v>
      </c>
      <c r="C440" s="5">
        <f t="shared" si="42"/>
        <v>271703.38061237405</v>
      </c>
      <c r="D440" s="5">
        <f t="shared" si="41"/>
        <v>0</v>
      </c>
      <c r="E440" s="4">
        <f t="shared" si="40"/>
        <v>271703.38061237405</v>
      </c>
      <c r="F440" s="5">
        <f>IF(C440=0,0,IF(I439+G440&lt;=Summary!$D$20,'Loan Sch - Extra pay No Off'!I439+G440,Summary!$D$20))</f>
        <v>690.71560806781815</v>
      </c>
      <c r="G440" s="4">
        <f>IF(E440&lt;=0,0,E440*Summary!$B$7/Summary!$B$10)</f>
        <v>208.48009396987931</v>
      </c>
      <c r="H440" s="5">
        <f t="shared" si="43"/>
        <v>482.23551409793885</v>
      </c>
      <c r="I440" s="5">
        <f t="shared" si="44"/>
        <v>271221.14509827609</v>
      </c>
    </row>
    <row r="441" spans="1:9" x14ac:dyDescent="0.25">
      <c r="A441">
        <v>437</v>
      </c>
      <c r="B441">
        <f t="shared" si="39"/>
        <v>437</v>
      </c>
      <c r="C441" s="5">
        <f t="shared" si="42"/>
        <v>271221.14509827609</v>
      </c>
      <c r="D441" s="5">
        <f t="shared" si="41"/>
        <v>0</v>
      </c>
      <c r="E441" s="4">
        <f t="shared" si="40"/>
        <v>271221.14509827609</v>
      </c>
      <c r="F441" s="5">
        <f>IF(C441=0,0,IF(I440+G441&lt;=Summary!$D$20,'Loan Sch - Extra pay No Off'!I440+G441,Summary!$D$20))</f>
        <v>690.71560806781815</v>
      </c>
      <c r="G441" s="4">
        <f>IF(E441&lt;=0,0,E441*Summary!$B$7/Summary!$B$10)</f>
        <v>208.11007095040799</v>
      </c>
      <c r="H441" s="5">
        <f t="shared" si="43"/>
        <v>482.60553711741017</v>
      </c>
      <c r="I441" s="5">
        <f t="shared" si="44"/>
        <v>270738.53956115869</v>
      </c>
    </row>
    <row r="442" spans="1:9" x14ac:dyDescent="0.25">
      <c r="A442">
        <v>438</v>
      </c>
      <c r="B442">
        <f t="shared" si="39"/>
        <v>438</v>
      </c>
      <c r="C442" s="5">
        <f t="shared" si="42"/>
        <v>270738.53956115869</v>
      </c>
      <c r="D442" s="5">
        <f t="shared" si="41"/>
        <v>0</v>
      </c>
      <c r="E442" s="4">
        <f t="shared" si="40"/>
        <v>270738.53956115869</v>
      </c>
      <c r="F442" s="5">
        <f>IF(C442=0,0,IF(I441+G442&lt;=Summary!$D$20,'Loan Sch - Extra pay No Off'!I441+G442,Summary!$D$20))</f>
        <v>690.71560806781815</v>
      </c>
      <c r="G442" s="4">
        <f>IF(E442&lt;=0,0,E442*Summary!$B$7/Summary!$B$10)</f>
        <v>207.73976400942755</v>
      </c>
      <c r="H442" s="5">
        <f t="shared" si="43"/>
        <v>482.97584405839063</v>
      </c>
      <c r="I442" s="5">
        <f t="shared" si="44"/>
        <v>270255.5637171003</v>
      </c>
    </row>
    <row r="443" spans="1:9" x14ac:dyDescent="0.25">
      <c r="A443">
        <v>439</v>
      </c>
      <c r="B443">
        <f t="shared" si="39"/>
        <v>439</v>
      </c>
      <c r="C443" s="5">
        <f t="shared" si="42"/>
        <v>270255.5637171003</v>
      </c>
      <c r="D443" s="5">
        <f t="shared" si="41"/>
        <v>0</v>
      </c>
      <c r="E443" s="4">
        <f t="shared" si="40"/>
        <v>270255.5637171003</v>
      </c>
      <c r="F443" s="5">
        <f>IF(C443=0,0,IF(I442+G443&lt;=Summary!$D$20,'Loan Sch - Extra pay No Off'!I442+G443,Summary!$D$20))</f>
        <v>690.71560806781815</v>
      </c>
      <c r="G443" s="4">
        <f>IF(E443&lt;=0,0,E443*Summary!$B$7/Summary!$B$10)</f>
        <v>207.36917292908271</v>
      </c>
      <c r="H443" s="5">
        <f t="shared" si="43"/>
        <v>483.34643513873544</v>
      </c>
      <c r="I443" s="5">
        <f t="shared" si="44"/>
        <v>269772.21728196158</v>
      </c>
    </row>
    <row r="444" spans="1:9" x14ac:dyDescent="0.25">
      <c r="A444">
        <v>440</v>
      </c>
      <c r="B444">
        <f t="shared" si="39"/>
        <v>440</v>
      </c>
      <c r="C444" s="5">
        <f t="shared" si="42"/>
        <v>269772.21728196158</v>
      </c>
      <c r="D444" s="5">
        <f t="shared" si="41"/>
        <v>0</v>
      </c>
      <c r="E444" s="4">
        <f t="shared" si="40"/>
        <v>269772.21728196158</v>
      </c>
      <c r="F444" s="5">
        <f>IF(C444=0,0,IF(I443+G444&lt;=Summary!$D$20,'Loan Sch - Extra pay No Off'!I443+G444,Summary!$D$20))</f>
        <v>690.71560806781815</v>
      </c>
      <c r="G444" s="4">
        <f>IF(E444&lt;=0,0,E444*Summary!$B$7/Summary!$B$10)</f>
        <v>206.99829749135128</v>
      </c>
      <c r="H444" s="5">
        <f t="shared" si="43"/>
        <v>483.71731057646684</v>
      </c>
      <c r="I444" s="5">
        <f t="shared" si="44"/>
        <v>269288.49997138511</v>
      </c>
    </row>
    <row r="445" spans="1:9" x14ac:dyDescent="0.25">
      <c r="A445">
        <v>441</v>
      </c>
      <c r="B445">
        <f t="shared" si="39"/>
        <v>441</v>
      </c>
      <c r="C445" s="5">
        <f t="shared" si="42"/>
        <v>269288.49997138511</v>
      </c>
      <c r="D445" s="5">
        <f t="shared" si="41"/>
        <v>0</v>
      </c>
      <c r="E445" s="4">
        <f t="shared" si="40"/>
        <v>269288.49997138511</v>
      </c>
      <c r="F445" s="5">
        <f>IF(C445=0,0,IF(I444+G445&lt;=Summary!$D$20,'Loan Sch - Extra pay No Off'!I444+G445,Summary!$D$20))</f>
        <v>690.71560806781815</v>
      </c>
      <c r="G445" s="4">
        <f>IF(E445&lt;=0,0,E445*Summary!$B$7/Summary!$B$10)</f>
        <v>206.62713747804355</v>
      </c>
      <c r="H445" s="5">
        <f t="shared" si="43"/>
        <v>484.0884705897746</v>
      </c>
      <c r="I445" s="5">
        <f t="shared" si="44"/>
        <v>268804.41150079534</v>
      </c>
    </row>
    <row r="446" spans="1:9" x14ac:dyDescent="0.25">
      <c r="A446">
        <v>442</v>
      </c>
      <c r="B446">
        <f t="shared" si="39"/>
        <v>442</v>
      </c>
      <c r="C446" s="5">
        <f t="shared" si="42"/>
        <v>268804.41150079534</v>
      </c>
      <c r="D446" s="5">
        <f t="shared" si="41"/>
        <v>0</v>
      </c>
      <c r="E446" s="4">
        <f t="shared" si="40"/>
        <v>268804.41150079534</v>
      </c>
      <c r="F446" s="5">
        <f>IF(C446=0,0,IF(I445+G446&lt;=Summary!$D$20,'Loan Sch - Extra pay No Off'!I445+G446,Summary!$D$20))</f>
        <v>690.71560806781815</v>
      </c>
      <c r="G446" s="4">
        <f>IF(E446&lt;=0,0,E446*Summary!$B$7/Summary!$B$10)</f>
        <v>206.25569267080257</v>
      </c>
      <c r="H446" s="5">
        <f t="shared" si="43"/>
        <v>484.45991539701561</v>
      </c>
      <c r="I446" s="5">
        <f t="shared" si="44"/>
        <v>268319.95158539835</v>
      </c>
    </row>
    <row r="447" spans="1:9" x14ac:dyDescent="0.25">
      <c r="A447">
        <v>443</v>
      </c>
      <c r="B447">
        <f t="shared" si="39"/>
        <v>443</v>
      </c>
      <c r="C447" s="5">
        <f t="shared" si="42"/>
        <v>268319.95158539835</v>
      </c>
      <c r="D447" s="5">
        <f t="shared" si="41"/>
        <v>0</v>
      </c>
      <c r="E447" s="4">
        <f t="shared" si="40"/>
        <v>268319.95158539835</v>
      </c>
      <c r="F447" s="5">
        <f>IF(C447=0,0,IF(I446+G447&lt;=Summary!$D$20,'Loan Sch - Extra pay No Off'!I446+G447,Summary!$D$20))</f>
        <v>690.71560806781815</v>
      </c>
      <c r="G447" s="4">
        <f>IF(E447&lt;=0,0,E447*Summary!$B$7/Summary!$B$10)</f>
        <v>205.88396285110372</v>
      </c>
      <c r="H447" s="5">
        <f t="shared" si="43"/>
        <v>484.83164521671443</v>
      </c>
      <c r="I447" s="5">
        <f t="shared" si="44"/>
        <v>267835.11994018161</v>
      </c>
    </row>
    <row r="448" spans="1:9" x14ac:dyDescent="0.25">
      <c r="A448">
        <v>444</v>
      </c>
      <c r="B448">
        <f t="shared" si="39"/>
        <v>444</v>
      </c>
      <c r="C448" s="5">
        <f t="shared" si="42"/>
        <v>267835.11994018161</v>
      </c>
      <c r="D448" s="5">
        <f t="shared" si="41"/>
        <v>0</v>
      </c>
      <c r="E448" s="4">
        <f t="shared" si="40"/>
        <v>267835.11994018161</v>
      </c>
      <c r="F448" s="5">
        <f>IF(C448=0,0,IF(I447+G448&lt;=Summary!$D$20,'Loan Sch - Extra pay No Off'!I447+G448,Summary!$D$20))</f>
        <v>690.71560806781815</v>
      </c>
      <c r="G448" s="4">
        <f>IF(E448&lt;=0,0,E448*Summary!$B$7/Summary!$B$10)</f>
        <v>205.51194780025475</v>
      </c>
      <c r="H448" s="5">
        <f t="shared" si="43"/>
        <v>485.20366026756341</v>
      </c>
      <c r="I448" s="5">
        <f t="shared" si="44"/>
        <v>267349.91627991403</v>
      </c>
    </row>
    <row r="449" spans="1:9" x14ac:dyDescent="0.25">
      <c r="A449">
        <v>445</v>
      </c>
      <c r="B449">
        <f t="shared" si="39"/>
        <v>445</v>
      </c>
      <c r="C449" s="5">
        <f t="shared" si="42"/>
        <v>267349.91627991403</v>
      </c>
      <c r="D449" s="5">
        <f t="shared" si="41"/>
        <v>0</v>
      </c>
      <c r="E449" s="4">
        <f t="shared" si="40"/>
        <v>267349.91627991403</v>
      </c>
      <c r="F449" s="5">
        <f>IF(C449=0,0,IF(I448+G449&lt;=Summary!$D$20,'Loan Sch - Extra pay No Off'!I448+G449,Summary!$D$20))</f>
        <v>690.71560806781815</v>
      </c>
      <c r="G449" s="4">
        <f>IF(E449&lt;=0,0,E449*Summary!$B$7/Summary!$B$10)</f>
        <v>205.13964729939556</v>
      </c>
      <c r="H449" s="5">
        <f t="shared" si="43"/>
        <v>485.57596076842259</v>
      </c>
      <c r="I449" s="5">
        <f t="shared" si="44"/>
        <v>266864.34031914559</v>
      </c>
    </row>
    <row r="450" spans="1:9" x14ac:dyDescent="0.25">
      <c r="A450">
        <v>446</v>
      </c>
      <c r="B450">
        <f t="shared" si="39"/>
        <v>446</v>
      </c>
      <c r="C450" s="5">
        <f t="shared" si="42"/>
        <v>266864.34031914559</v>
      </c>
      <c r="D450" s="5">
        <f t="shared" si="41"/>
        <v>0</v>
      </c>
      <c r="E450" s="4">
        <f t="shared" si="40"/>
        <v>266864.34031914559</v>
      </c>
      <c r="F450" s="5">
        <f>IF(C450=0,0,IF(I449+G450&lt;=Summary!$D$20,'Loan Sch - Extra pay No Off'!I449+G450,Summary!$D$20))</f>
        <v>690.71560806781815</v>
      </c>
      <c r="G450" s="4">
        <f>IF(E450&lt;=0,0,E450*Summary!$B$7/Summary!$B$10)</f>
        <v>204.76706112949825</v>
      </c>
      <c r="H450" s="5">
        <f t="shared" si="43"/>
        <v>485.94854693831991</v>
      </c>
      <c r="I450" s="5">
        <f t="shared" si="44"/>
        <v>266378.39177220728</v>
      </c>
    </row>
    <row r="451" spans="1:9" x14ac:dyDescent="0.25">
      <c r="A451">
        <v>447</v>
      </c>
      <c r="B451">
        <f t="shared" si="39"/>
        <v>447</v>
      </c>
      <c r="C451" s="5">
        <f t="shared" si="42"/>
        <v>266378.39177220728</v>
      </c>
      <c r="D451" s="5">
        <f t="shared" si="41"/>
        <v>0</v>
      </c>
      <c r="E451" s="4">
        <f t="shared" si="40"/>
        <v>266378.39177220728</v>
      </c>
      <c r="F451" s="5">
        <f>IF(C451=0,0,IF(I450+G451&lt;=Summary!$D$20,'Loan Sch - Extra pay No Off'!I450+G451,Summary!$D$20))</f>
        <v>690.71560806781815</v>
      </c>
      <c r="G451" s="4">
        <f>IF(E451&lt;=0,0,E451*Summary!$B$7/Summary!$B$10)</f>
        <v>204.39418907136675</v>
      </c>
      <c r="H451" s="5">
        <f t="shared" si="43"/>
        <v>486.32141899645137</v>
      </c>
      <c r="I451" s="5">
        <f t="shared" si="44"/>
        <v>265892.07035321085</v>
      </c>
    </row>
    <row r="452" spans="1:9" x14ac:dyDescent="0.25">
      <c r="A452">
        <v>448</v>
      </c>
      <c r="B452">
        <f t="shared" si="39"/>
        <v>448</v>
      </c>
      <c r="C452" s="5">
        <f t="shared" si="42"/>
        <v>265892.07035321085</v>
      </c>
      <c r="D452" s="5">
        <f t="shared" si="41"/>
        <v>0</v>
      </c>
      <c r="E452" s="4">
        <f t="shared" si="40"/>
        <v>265892.07035321085</v>
      </c>
      <c r="F452" s="5">
        <f>IF(C452=0,0,IF(I451+G452&lt;=Summary!$D$20,'Loan Sch - Extra pay No Off'!I451+G452,Summary!$D$20))</f>
        <v>690.71560806781815</v>
      </c>
      <c r="G452" s="4">
        <f>IF(E452&lt;=0,0,E452*Summary!$B$7/Summary!$B$10)</f>
        <v>204.02103090563679</v>
      </c>
      <c r="H452" s="5">
        <f t="shared" si="43"/>
        <v>486.69457716218136</v>
      </c>
      <c r="I452" s="5">
        <f t="shared" si="44"/>
        <v>265405.37577604869</v>
      </c>
    </row>
    <row r="453" spans="1:9" x14ac:dyDescent="0.25">
      <c r="A453">
        <v>449</v>
      </c>
      <c r="B453">
        <f t="shared" si="39"/>
        <v>449</v>
      </c>
      <c r="C453" s="5">
        <f t="shared" si="42"/>
        <v>265405.37577604869</v>
      </c>
      <c r="D453" s="5">
        <f t="shared" si="41"/>
        <v>0</v>
      </c>
      <c r="E453" s="4">
        <f t="shared" si="40"/>
        <v>265405.37577604869</v>
      </c>
      <c r="F453" s="5">
        <f>IF(C453=0,0,IF(I452+G453&lt;=Summary!$D$20,'Loan Sch - Extra pay No Off'!I452+G453,Summary!$D$20))</f>
        <v>690.71560806781815</v>
      </c>
      <c r="G453" s="4">
        <f>IF(E453&lt;=0,0,E453*Summary!$B$7/Summary!$B$10)</f>
        <v>203.64758641277584</v>
      </c>
      <c r="H453" s="5">
        <f t="shared" si="43"/>
        <v>487.06802165504234</v>
      </c>
      <c r="I453" s="5">
        <f t="shared" si="44"/>
        <v>264918.30775439367</v>
      </c>
    </row>
    <row r="454" spans="1:9" x14ac:dyDescent="0.25">
      <c r="A454">
        <v>450</v>
      </c>
      <c r="B454">
        <f t="shared" ref="B454:B517" si="45">IF(C454=0,0,A454)</f>
        <v>450</v>
      </c>
      <c r="C454" s="5">
        <f t="shared" si="42"/>
        <v>264918.30775439367</v>
      </c>
      <c r="D454" s="5">
        <f t="shared" si="41"/>
        <v>0</v>
      </c>
      <c r="E454" s="4">
        <f t="shared" ref="E454:E517" si="46">C454-D454</f>
        <v>264918.30775439367</v>
      </c>
      <c r="F454" s="5">
        <f>IF(C454=0,0,IF(I453+G454&lt;=Summary!$D$20,'Loan Sch - Extra pay No Off'!I453+G454,Summary!$D$20))</f>
        <v>690.71560806781815</v>
      </c>
      <c r="G454" s="4">
        <f>IF(E454&lt;=0,0,E454*Summary!$B$7/Summary!$B$10)</f>
        <v>203.27385537308282</v>
      </c>
      <c r="H454" s="5">
        <f t="shared" si="43"/>
        <v>487.44175269473533</v>
      </c>
      <c r="I454" s="5">
        <f t="shared" si="44"/>
        <v>264430.86600169895</v>
      </c>
    </row>
    <row r="455" spans="1:9" x14ac:dyDescent="0.25">
      <c r="A455">
        <v>451</v>
      </c>
      <c r="B455">
        <f t="shared" si="45"/>
        <v>451</v>
      </c>
      <c r="C455" s="5">
        <f t="shared" si="42"/>
        <v>264430.86600169895</v>
      </c>
      <c r="D455" s="5">
        <f t="shared" ref="D455:D518" si="47">IF(C455=0,0,D454)</f>
        <v>0</v>
      </c>
      <c r="E455" s="4">
        <f t="shared" si="46"/>
        <v>264430.86600169895</v>
      </c>
      <c r="F455" s="5">
        <f>IF(C455=0,0,IF(I454+G455&lt;=Summary!$D$20,'Loan Sch - Extra pay No Off'!I454+G455,Summary!$D$20))</f>
        <v>690.71560806781815</v>
      </c>
      <c r="G455" s="4">
        <f>IF(E455&lt;=0,0,E455*Summary!$B$7/Summary!$B$10)</f>
        <v>202.89983756668821</v>
      </c>
      <c r="H455" s="5">
        <f t="shared" si="43"/>
        <v>487.81577050112992</v>
      </c>
      <c r="I455" s="5">
        <f t="shared" si="44"/>
        <v>263943.05023119779</v>
      </c>
    </row>
    <row r="456" spans="1:9" x14ac:dyDescent="0.25">
      <c r="A456">
        <v>452</v>
      </c>
      <c r="B456">
        <f t="shared" si="45"/>
        <v>452</v>
      </c>
      <c r="C456" s="5">
        <f t="shared" si="42"/>
        <v>263943.05023119779</v>
      </c>
      <c r="D456" s="5">
        <f t="shared" si="47"/>
        <v>0</v>
      </c>
      <c r="E456" s="4">
        <f t="shared" si="46"/>
        <v>263943.05023119779</v>
      </c>
      <c r="F456" s="5">
        <f>IF(C456=0,0,IF(I455+G456&lt;=Summary!$D$20,'Loan Sch - Extra pay No Off'!I455+G456,Summary!$D$20))</f>
        <v>690.71560806781815</v>
      </c>
      <c r="G456" s="4">
        <f>IF(E456&lt;=0,0,E456*Summary!$B$7/Summary!$B$10)</f>
        <v>202.52553277355369</v>
      </c>
      <c r="H456" s="5">
        <f t="shared" si="43"/>
        <v>488.19007529426449</v>
      </c>
      <c r="I456" s="5">
        <f t="shared" si="44"/>
        <v>263454.8601559035</v>
      </c>
    </row>
    <row r="457" spans="1:9" x14ac:dyDescent="0.25">
      <c r="A457">
        <v>453</v>
      </c>
      <c r="B457">
        <f t="shared" si="45"/>
        <v>453</v>
      </c>
      <c r="C457" s="5">
        <f t="shared" si="42"/>
        <v>263454.8601559035</v>
      </c>
      <c r="D457" s="5">
        <f t="shared" si="47"/>
        <v>0</v>
      </c>
      <c r="E457" s="4">
        <f t="shared" si="46"/>
        <v>263454.8601559035</v>
      </c>
      <c r="F457" s="5">
        <f>IF(C457=0,0,IF(I456+G457&lt;=Summary!$D$20,'Loan Sch - Extra pay No Off'!I456+G457,Summary!$D$20))</f>
        <v>690.71560806781815</v>
      </c>
      <c r="G457" s="4">
        <f>IF(E457&lt;=0,0,E457*Summary!$B$7/Summary!$B$10)</f>
        <v>202.15094077347209</v>
      </c>
      <c r="H457" s="5">
        <f t="shared" si="43"/>
        <v>488.56466729434607</v>
      </c>
      <c r="I457" s="5">
        <f t="shared" si="44"/>
        <v>262966.29548860918</v>
      </c>
    </row>
    <row r="458" spans="1:9" x14ac:dyDescent="0.25">
      <c r="A458">
        <v>454</v>
      </c>
      <c r="B458">
        <f t="shared" si="45"/>
        <v>454</v>
      </c>
      <c r="C458" s="5">
        <f t="shared" si="42"/>
        <v>262966.29548860918</v>
      </c>
      <c r="D458" s="5">
        <f t="shared" si="47"/>
        <v>0</v>
      </c>
      <c r="E458" s="4">
        <f t="shared" si="46"/>
        <v>262966.29548860918</v>
      </c>
      <c r="F458" s="5">
        <f>IF(C458=0,0,IF(I457+G458&lt;=Summary!$D$20,'Loan Sch - Extra pay No Off'!I457+G458,Summary!$D$20))</f>
        <v>690.71560806781815</v>
      </c>
      <c r="G458" s="4">
        <f>IF(E458&lt;=0,0,E458*Summary!$B$7/Summary!$B$10)</f>
        <v>201.77606134606742</v>
      </c>
      <c r="H458" s="5">
        <f t="shared" si="43"/>
        <v>488.93954672175073</v>
      </c>
      <c r="I458" s="5">
        <f t="shared" si="44"/>
        <v>262477.35594188742</v>
      </c>
    </row>
    <row r="459" spans="1:9" x14ac:dyDescent="0.25">
      <c r="A459">
        <v>455</v>
      </c>
      <c r="B459">
        <f t="shared" si="45"/>
        <v>455</v>
      </c>
      <c r="C459" s="5">
        <f t="shared" si="42"/>
        <v>262477.35594188742</v>
      </c>
      <c r="D459" s="5">
        <f t="shared" si="47"/>
        <v>0</v>
      </c>
      <c r="E459" s="4">
        <f t="shared" si="46"/>
        <v>262477.35594188742</v>
      </c>
      <c r="F459" s="5">
        <f>IF(C459=0,0,IF(I458+G459&lt;=Summary!$D$20,'Loan Sch - Extra pay No Off'!I458+G459,Summary!$D$20))</f>
        <v>690.71560806781815</v>
      </c>
      <c r="G459" s="4">
        <f>IF(E459&lt;=0,0,E459*Summary!$B$7/Summary!$B$10)</f>
        <v>201.40089427079437</v>
      </c>
      <c r="H459" s="5">
        <f t="shared" si="43"/>
        <v>489.31471379702378</v>
      </c>
      <c r="I459" s="5">
        <f t="shared" si="44"/>
        <v>261988.04122809038</v>
      </c>
    </row>
    <row r="460" spans="1:9" x14ac:dyDescent="0.25">
      <c r="A460">
        <v>456</v>
      </c>
      <c r="B460">
        <f t="shared" si="45"/>
        <v>456</v>
      </c>
      <c r="C460" s="5">
        <f t="shared" si="42"/>
        <v>261988.04122809038</v>
      </c>
      <c r="D460" s="5">
        <f t="shared" si="47"/>
        <v>0</v>
      </c>
      <c r="E460" s="4">
        <f t="shared" si="46"/>
        <v>261988.04122809038</v>
      </c>
      <c r="F460" s="5">
        <f>IF(C460=0,0,IF(I459+G460&lt;=Summary!$D$20,'Loan Sch - Extra pay No Off'!I459+G460,Summary!$D$20))</f>
        <v>690.71560806781815</v>
      </c>
      <c r="G460" s="4">
        <f>IF(E460&lt;=0,0,E460*Summary!$B$7/Summary!$B$10)</f>
        <v>201.0254393269386</v>
      </c>
      <c r="H460" s="5">
        <f t="shared" si="43"/>
        <v>489.69016874087959</v>
      </c>
      <c r="I460" s="5">
        <f t="shared" si="44"/>
        <v>261498.35105934952</v>
      </c>
    </row>
    <row r="461" spans="1:9" x14ac:dyDescent="0.25">
      <c r="A461">
        <v>457</v>
      </c>
      <c r="B461">
        <f t="shared" si="45"/>
        <v>457</v>
      </c>
      <c r="C461" s="5">
        <f t="shared" si="42"/>
        <v>261498.35105934952</v>
      </c>
      <c r="D461" s="5">
        <f t="shared" si="47"/>
        <v>0</v>
      </c>
      <c r="E461" s="4">
        <f t="shared" si="46"/>
        <v>261498.35105934952</v>
      </c>
      <c r="F461" s="5">
        <f>IF(C461=0,0,IF(I460+G461&lt;=Summary!$D$20,'Loan Sch - Extra pay No Off'!I460+G461,Summary!$D$20))</f>
        <v>690.71560806781815</v>
      </c>
      <c r="G461" s="4">
        <f>IF(E461&lt;=0,0,E461*Summary!$B$7/Summary!$B$10)</f>
        <v>200.64969629361624</v>
      </c>
      <c r="H461" s="5">
        <f t="shared" si="43"/>
        <v>490.06591177420194</v>
      </c>
      <c r="I461" s="5">
        <f t="shared" si="44"/>
        <v>261008.28514757531</v>
      </c>
    </row>
    <row r="462" spans="1:9" x14ac:dyDescent="0.25">
      <c r="A462">
        <v>458</v>
      </c>
      <c r="B462">
        <f t="shared" si="45"/>
        <v>458</v>
      </c>
      <c r="C462" s="5">
        <f t="shared" si="42"/>
        <v>261008.28514757531</v>
      </c>
      <c r="D462" s="5">
        <f t="shared" si="47"/>
        <v>0</v>
      </c>
      <c r="E462" s="4">
        <f t="shared" si="46"/>
        <v>261008.28514757531</v>
      </c>
      <c r="F462" s="5">
        <f>IF(C462=0,0,IF(I461+G462&lt;=Summary!$D$20,'Loan Sch - Extra pay No Off'!I461+G462,Summary!$D$20))</f>
        <v>690.71560806781815</v>
      </c>
      <c r="G462" s="4">
        <f>IF(E462&lt;=0,0,E462*Summary!$B$7/Summary!$B$10)</f>
        <v>200.27366494977412</v>
      </c>
      <c r="H462" s="5">
        <f t="shared" si="43"/>
        <v>490.44194311804404</v>
      </c>
      <c r="I462" s="5">
        <f t="shared" si="44"/>
        <v>260517.84320445725</v>
      </c>
    </row>
    <row r="463" spans="1:9" x14ac:dyDescent="0.25">
      <c r="A463">
        <v>459</v>
      </c>
      <c r="B463">
        <f t="shared" si="45"/>
        <v>459</v>
      </c>
      <c r="C463" s="5">
        <f t="shared" si="42"/>
        <v>260517.84320445725</v>
      </c>
      <c r="D463" s="5">
        <f t="shared" si="47"/>
        <v>0</v>
      </c>
      <c r="E463" s="4">
        <f t="shared" si="46"/>
        <v>260517.84320445725</v>
      </c>
      <c r="F463" s="5">
        <f>IF(C463=0,0,IF(I462+G463&lt;=Summary!$D$20,'Loan Sch - Extra pay No Off'!I462+G463,Summary!$D$20))</f>
        <v>690.71560806781815</v>
      </c>
      <c r="G463" s="4">
        <f>IF(E463&lt;=0,0,E463*Summary!$B$7/Summary!$B$10)</f>
        <v>199.8973450741893</v>
      </c>
      <c r="H463" s="5">
        <f t="shared" si="43"/>
        <v>490.81826299362888</v>
      </c>
      <c r="I463" s="5">
        <f t="shared" si="44"/>
        <v>260027.02494146363</v>
      </c>
    </row>
    <row r="464" spans="1:9" x14ac:dyDescent="0.25">
      <c r="A464">
        <v>460</v>
      </c>
      <c r="B464">
        <f t="shared" si="45"/>
        <v>460</v>
      </c>
      <c r="C464" s="5">
        <f t="shared" si="42"/>
        <v>260027.02494146363</v>
      </c>
      <c r="D464" s="5">
        <f t="shared" si="47"/>
        <v>0</v>
      </c>
      <c r="E464" s="4">
        <f t="shared" si="46"/>
        <v>260027.02494146363</v>
      </c>
      <c r="F464" s="5">
        <f>IF(C464=0,0,IF(I463+G464&lt;=Summary!$D$20,'Loan Sch - Extra pay No Off'!I463+G464,Summary!$D$20))</f>
        <v>690.71560806781815</v>
      </c>
      <c r="G464" s="4">
        <f>IF(E464&lt;=0,0,E464*Summary!$B$7/Summary!$B$10)</f>
        <v>199.5207364454692</v>
      </c>
      <c r="H464" s="5">
        <f t="shared" si="43"/>
        <v>491.19487162234896</v>
      </c>
      <c r="I464" s="5">
        <f t="shared" si="44"/>
        <v>259535.83006984129</v>
      </c>
    </row>
    <row r="465" spans="1:9" x14ac:dyDescent="0.25">
      <c r="A465">
        <v>461</v>
      </c>
      <c r="B465">
        <f t="shared" si="45"/>
        <v>461</v>
      </c>
      <c r="C465" s="5">
        <f t="shared" si="42"/>
        <v>259535.83006984129</v>
      </c>
      <c r="D465" s="5">
        <f t="shared" si="47"/>
        <v>0</v>
      </c>
      <c r="E465" s="4">
        <f t="shared" si="46"/>
        <v>259535.83006984129</v>
      </c>
      <c r="F465" s="5">
        <f>IF(C465=0,0,IF(I464+G465&lt;=Summary!$D$20,'Loan Sch - Extra pay No Off'!I464+G465,Summary!$D$20))</f>
        <v>690.71560806781815</v>
      </c>
      <c r="G465" s="4">
        <f>IF(E465&lt;=0,0,E465*Summary!$B$7/Summary!$B$10)</f>
        <v>199.14383884205128</v>
      </c>
      <c r="H465" s="5">
        <f t="shared" si="43"/>
        <v>491.57176922576684</v>
      </c>
      <c r="I465" s="5">
        <f t="shared" si="44"/>
        <v>259044.25830061553</v>
      </c>
    </row>
    <row r="466" spans="1:9" x14ac:dyDescent="0.25">
      <c r="A466">
        <v>462</v>
      </c>
      <c r="B466">
        <f t="shared" si="45"/>
        <v>462</v>
      </c>
      <c r="C466" s="5">
        <f t="shared" si="42"/>
        <v>259044.25830061553</v>
      </c>
      <c r="D466" s="5">
        <f t="shared" si="47"/>
        <v>0</v>
      </c>
      <c r="E466" s="4">
        <f t="shared" si="46"/>
        <v>259044.25830061553</v>
      </c>
      <c r="F466" s="5">
        <f>IF(C466=0,0,IF(I465+G466&lt;=Summary!$D$20,'Loan Sch - Extra pay No Off'!I465+G466,Summary!$D$20))</f>
        <v>690.71560806781815</v>
      </c>
      <c r="G466" s="4">
        <f>IF(E466&lt;=0,0,E466*Summary!$B$7/Summary!$B$10)</f>
        <v>198.76665204220308</v>
      </c>
      <c r="H466" s="5">
        <f t="shared" si="43"/>
        <v>491.94895602561508</v>
      </c>
      <c r="I466" s="5">
        <f t="shared" si="44"/>
        <v>258552.30934458991</v>
      </c>
    </row>
    <row r="467" spans="1:9" x14ac:dyDescent="0.25">
      <c r="A467">
        <v>463</v>
      </c>
      <c r="B467">
        <f t="shared" si="45"/>
        <v>463</v>
      </c>
      <c r="C467" s="5">
        <f t="shared" si="42"/>
        <v>258552.30934458991</v>
      </c>
      <c r="D467" s="5">
        <f t="shared" si="47"/>
        <v>0</v>
      </c>
      <c r="E467" s="4">
        <f t="shared" si="46"/>
        <v>258552.30934458991</v>
      </c>
      <c r="F467" s="5">
        <f>IF(C467=0,0,IF(I466+G467&lt;=Summary!$D$20,'Loan Sch - Extra pay No Off'!I466+G467,Summary!$D$20))</f>
        <v>690.71560806781815</v>
      </c>
      <c r="G467" s="4">
        <f>IF(E467&lt;=0,0,E467*Summary!$B$7/Summary!$B$10)</f>
        <v>198.38917582402186</v>
      </c>
      <c r="H467" s="5">
        <f t="shared" si="43"/>
        <v>492.32643224379626</v>
      </c>
      <c r="I467" s="5">
        <f t="shared" si="44"/>
        <v>258059.98291234611</v>
      </c>
    </row>
    <row r="468" spans="1:9" x14ac:dyDescent="0.25">
      <c r="A468">
        <v>464</v>
      </c>
      <c r="B468">
        <f t="shared" si="45"/>
        <v>464</v>
      </c>
      <c r="C468" s="5">
        <f t="shared" si="42"/>
        <v>258059.98291234611</v>
      </c>
      <c r="D468" s="5">
        <f t="shared" si="47"/>
        <v>0</v>
      </c>
      <c r="E468" s="4">
        <f t="shared" si="46"/>
        <v>258059.98291234611</v>
      </c>
      <c r="F468" s="5">
        <f>IF(C468=0,0,IF(I467+G468&lt;=Summary!$D$20,'Loan Sch - Extra pay No Off'!I467+G468,Summary!$D$20))</f>
        <v>690.71560806781815</v>
      </c>
      <c r="G468" s="4">
        <f>IF(E468&lt;=0,0,E468*Summary!$B$7/Summary!$B$10)</f>
        <v>198.01140996543478</v>
      </c>
      <c r="H468" s="5">
        <f t="shared" si="43"/>
        <v>492.70419810238337</v>
      </c>
      <c r="I468" s="5">
        <f t="shared" si="44"/>
        <v>257567.27871424373</v>
      </c>
    </row>
    <row r="469" spans="1:9" x14ac:dyDescent="0.25">
      <c r="A469">
        <v>465</v>
      </c>
      <c r="B469">
        <f t="shared" si="45"/>
        <v>465</v>
      </c>
      <c r="C469" s="5">
        <f t="shared" si="42"/>
        <v>257567.27871424373</v>
      </c>
      <c r="D469" s="5">
        <f t="shared" si="47"/>
        <v>0</v>
      </c>
      <c r="E469" s="4">
        <f t="shared" si="46"/>
        <v>257567.27871424373</v>
      </c>
      <c r="F469" s="5">
        <f>IF(C469=0,0,IF(I468+G469&lt;=Summary!$D$20,'Loan Sch - Extra pay No Off'!I468+G469,Summary!$D$20))</f>
        <v>690.71560806781815</v>
      </c>
      <c r="G469" s="4">
        <f>IF(E469&lt;=0,0,E469*Summary!$B$7/Summary!$B$10)</f>
        <v>197.63335424419853</v>
      </c>
      <c r="H469" s="5">
        <f t="shared" si="43"/>
        <v>493.08225382361962</v>
      </c>
      <c r="I469" s="5">
        <f t="shared" si="44"/>
        <v>257074.19646042012</v>
      </c>
    </row>
    <row r="470" spans="1:9" x14ac:dyDescent="0.25">
      <c r="A470">
        <v>466</v>
      </c>
      <c r="B470">
        <f t="shared" si="45"/>
        <v>466</v>
      </c>
      <c r="C470" s="5">
        <f t="shared" si="42"/>
        <v>257074.19646042012</v>
      </c>
      <c r="D470" s="5">
        <f t="shared" si="47"/>
        <v>0</v>
      </c>
      <c r="E470" s="4">
        <f t="shared" si="46"/>
        <v>257074.19646042012</v>
      </c>
      <c r="F470" s="5">
        <f>IF(C470=0,0,IF(I469+G470&lt;=Summary!$D$20,'Loan Sch - Extra pay No Off'!I469+G470,Summary!$D$20))</f>
        <v>690.71560806781815</v>
      </c>
      <c r="G470" s="4">
        <f>IF(E470&lt;=0,0,E470*Summary!$B$7/Summary!$B$10)</f>
        <v>197.25500843789925</v>
      </c>
      <c r="H470" s="5">
        <f t="shared" si="43"/>
        <v>493.46059962991887</v>
      </c>
      <c r="I470" s="5">
        <f t="shared" si="44"/>
        <v>256580.73586079021</v>
      </c>
    </row>
    <row r="471" spans="1:9" x14ac:dyDescent="0.25">
      <c r="A471">
        <v>467</v>
      </c>
      <c r="B471">
        <f t="shared" si="45"/>
        <v>467</v>
      </c>
      <c r="C471" s="5">
        <f t="shared" si="42"/>
        <v>256580.73586079021</v>
      </c>
      <c r="D471" s="5">
        <f t="shared" si="47"/>
        <v>0</v>
      </c>
      <c r="E471" s="4">
        <f t="shared" si="46"/>
        <v>256580.73586079021</v>
      </c>
      <c r="F471" s="5">
        <f>IF(C471=0,0,IF(I470+G471&lt;=Summary!$D$20,'Loan Sch - Extra pay No Off'!I470+G471,Summary!$D$20))</f>
        <v>690.71560806781815</v>
      </c>
      <c r="G471" s="4">
        <f>IF(E471&lt;=0,0,E471*Summary!$B$7/Summary!$B$10)</f>
        <v>196.87637232395249</v>
      </c>
      <c r="H471" s="5">
        <f t="shared" si="43"/>
        <v>493.83923574386563</v>
      </c>
      <c r="I471" s="5">
        <f t="shared" si="44"/>
        <v>256086.89662504636</v>
      </c>
    </row>
    <row r="472" spans="1:9" x14ac:dyDescent="0.25">
      <c r="A472">
        <v>468</v>
      </c>
      <c r="B472">
        <f t="shared" si="45"/>
        <v>468</v>
      </c>
      <c r="C472" s="5">
        <f t="shared" si="42"/>
        <v>256086.89662504636</v>
      </c>
      <c r="D472" s="5">
        <f t="shared" si="47"/>
        <v>0</v>
      </c>
      <c r="E472" s="4">
        <f t="shared" si="46"/>
        <v>256086.89662504636</v>
      </c>
      <c r="F472" s="5">
        <f>IF(C472=0,0,IF(I471+G472&lt;=Summary!$D$20,'Loan Sch - Extra pay No Off'!I471+G472,Summary!$D$20))</f>
        <v>690.71560806781815</v>
      </c>
      <c r="G472" s="4">
        <f>IF(E472&lt;=0,0,E472*Summary!$B$7/Summary!$B$10)</f>
        <v>196.49744567960286</v>
      </c>
      <c r="H472" s="5">
        <f t="shared" si="43"/>
        <v>494.21816238821532</v>
      </c>
      <c r="I472" s="5">
        <f t="shared" si="44"/>
        <v>255592.67846265814</v>
      </c>
    </row>
    <row r="473" spans="1:9" x14ac:dyDescent="0.25">
      <c r="A473">
        <v>469</v>
      </c>
      <c r="B473">
        <f t="shared" si="45"/>
        <v>469</v>
      </c>
      <c r="C473" s="5">
        <f t="shared" si="42"/>
        <v>255592.67846265814</v>
      </c>
      <c r="D473" s="5">
        <f t="shared" si="47"/>
        <v>0</v>
      </c>
      <c r="E473" s="4">
        <f t="shared" si="46"/>
        <v>255592.67846265814</v>
      </c>
      <c r="F473" s="5">
        <f>IF(C473=0,0,IF(I472+G473&lt;=Summary!$D$20,'Loan Sch - Extra pay No Off'!I472+G473,Summary!$D$20))</f>
        <v>690.71560806781815</v>
      </c>
      <c r="G473" s="4">
        <f>IF(E473&lt;=0,0,E473*Summary!$B$7/Summary!$B$10)</f>
        <v>196.11822828192422</v>
      </c>
      <c r="H473" s="5">
        <f t="shared" si="43"/>
        <v>494.59737978589396</v>
      </c>
      <c r="I473" s="5">
        <f t="shared" si="44"/>
        <v>255098.08108287223</v>
      </c>
    </row>
    <row r="474" spans="1:9" x14ac:dyDescent="0.25">
      <c r="A474">
        <v>470</v>
      </c>
      <c r="B474">
        <f t="shared" si="45"/>
        <v>470</v>
      </c>
      <c r="C474" s="5">
        <f t="shared" si="42"/>
        <v>255098.08108287223</v>
      </c>
      <c r="D474" s="5">
        <f t="shared" si="47"/>
        <v>0</v>
      </c>
      <c r="E474" s="4">
        <f t="shared" si="46"/>
        <v>255098.08108287223</v>
      </c>
      <c r="F474" s="5">
        <f>IF(C474=0,0,IF(I473+G474&lt;=Summary!$D$20,'Loan Sch - Extra pay No Off'!I473+G474,Summary!$D$20))</f>
        <v>690.71560806781815</v>
      </c>
      <c r="G474" s="4">
        <f>IF(E474&lt;=0,0,E474*Summary!$B$7/Summary!$B$10)</f>
        <v>195.73871990781925</v>
      </c>
      <c r="H474" s="5">
        <f t="shared" si="43"/>
        <v>494.97688815999891</v>
      </c>
      <c r="I474" s="5">
        <f t="shared" si="44"/>
        <v>254603.10419471224</v>
      </c>
    </row>
    <row r="475" spans="1:9" x14ac:dyDescent="0.25">
      <c r="A475">
        <v>471</v>
      </c>
      <c r="B475">
        <f t="shared" si="45"/>
        <v>471</v>
      </c>
      <c r="C475" s="5">
        <f t="shared" si="42"/>
        <v>254603.10419471224</v>
      </c>
      <c r="D475" s="5">
        <f t="shared" si="47"/>
        <v>0</v>
      </c>
      <c r="E475" s="4">
        <f t="shared" si="46"/>
        <v>254603.10419471224</v>
      </c>
      <c r="F475" s="5">
        <f>IF(C475=0,0,IF(I474+G475&lt;=Summary!$D$20,'Loan Sch - Extra pay No Off'!I474+G475,Summary!$D$20))</f>
        <v>690.71560806781815</v>
      </c>
      <c r="G475" s="4">
        <f>IF(E475&lt;=0,0,E475*Summary!$B$7/Summary!$B$10)</f>
        <v>195.35892033401959</v>
      </c>
      <c r="H475" s="5">
        <f t="shared" si="43"/>
        <v>495.35668773379859</v>
      </c>
      <c r="I475" s="5">
        <f t="shared" si="44"/>
        <v>254107.74750697846</v>
      </c>
    </row>
    <row r="476" spans="1:9" x14ac:dyDescent="0.25">
      <c r="A476">
        <v>472</v>
      </c>
      <c r="B476">
        <f t="shared" si="45"/>
        <v>472</v>
      </c>
      <c r="C476" s="5">
        <f t="shared" si="42"/>
        <v>254107.74750697846</v>
      </c>
      <c r="D476" s="5">
        <f t="shared" si="47"/>
        <v>0</v>
      </c>
      <c r="E476" s="4">
        <f t="shared" si="46"/>
        <v>254107.74750697846</v>
      </c>
      <c r="F476" s="5">
        <f>IF(C476=0,0,IF(I475+G476&lt;=Summary!$D$20,'Loan Sch - Extra pay No Off'!I475+G476,Summary!$D$20))</f>
        <v>690.71560806781815</v>
      </c>
      <c r="G476" s="4">
        <f>IF(E476&lt;=0,0,E476*Summary!$B$7/Summary!$B$10)</f>
        <v>194.97882933708539</v>
      </c>
      <c r="H476" s="5">
        <f t="shared" si="43"/>
        <v>495.73677873073279</v>
      </c>
      <c r="I476" s="5">
        <f t="shared" si="44"/>
        <v>253612.01072824773</v>
      </c>
    </row>
    <row r="477" spans="1:9" x14ac:dyDescent="0.25">
      <c r="A477">
        <v>473</v>
      </c>
      <c r="B477">
        <f t="shared" si="45"/>
        <v>473</v>
      </c>
      <c r="C477" s="5">
        <f t="shared" si="42"/>
        <v>253612.01072824773</v>
      </c>
      <c r="D477" s="5">
        <f t="shared" si="47"/>
        <v>0</v>
      </c>
      <c r="E477" s="4">
        <f t="shared" si="46"/>
        <v>253612.01072824773</v>
      </c>
      <c r="F477" s="5">
        <f>IF(C477=0,0,IF(I476+G477&lt;=Summary!$D$20,'Loan Sch - Extra pay No Off'!I476+G477,Summary!$D$20))</f>
        <v>690.71560806781815</v>
      </c>
      <c r="G477" s="4">
        <f>IF(E477&lt;=0,0,E477*Summary!$B$7/Summary!$B$10)</f>
        <v>194.59844669340544</v>
      </c>
      <c r="H477" s="5">
        <f t="shared" si="43"/>
        <v>496.11716137441272</v>
      </c>
      <c r="I477" s="5">
        <f t="shared" si="44"/>
        <v>253115.8935668733</v>
      </c>
    </row>
    <row r="478" spans="1:9" x14ac:dyDescent="0.25">
      <c r="A478">
        <v>474</v>
      </c>
      <c r="B478">
        <f t="shared" si="45"/>
        <v>474</v>
      </c>
      <c r="C478" s="5">
        <f t="shared" si="42"/>
        <v>253115.8935668733</v>
      </c>
      <c r="D478" s="5">
        <f t="shared" si="47"/>
        <v>0</v>
      </c>
      <c r="E478" s="4">
        <f t="shared" si="46"/>
        <v>253115.8935668733</v>
      </c>
      <c r="F478" s="5">
        <f>IF(C478=0,0,IF(I477+G478&lt;=Summary!$D$20,'Loan Sch - Extra pay No Off'!I477+G478,Summary!$D$20))</f>
        <v>690.71560806781815</v>
      </c>
      <c r="G478" s="4">
        <f>IF(E478&lt;=0,0,E478*Summary!$B$7/Summary!$B$10)</f>
        <v>194.217772179197</v>
      </c>
      <c r="H478" s="5">
        <f t="shared" si="43"/>
        <v>496.49783588862113</v>
      </c>
      <c r="I478" s="5">
        <f t="shared" si="44"/>
        <v>252619.39573098469</v>
      </c>
    </row>
    <row r="479" spans="1:9" x14ac:dyDescent="0.25">
      <c r="A479">
        <v>475</v>
      </c>
      <c r="B479">
        <f t="shared" si="45"/>
        <v>475</v>
      </c>
      <c r="C479" s="5">
        <f t="shared" si="42"/>
        <v>252619.39573098469</v>
      </c>
      <c r="D479" s="5">
        <f t="shared" si="47"/>
        <v>0</v>
      </c>
      <c r="E479" s="4">
        <f t="shared" si="46"/>
        <v>252619.39573098469</v>
      </c>
      <c r="F479" s="5">
        <f>IF(C479=0,0,IF(I478+G479&lt;=Summary!$D$20,'Loan Sch - Extra pay No Off'!I478+G479,Summary!$D$20))</f>
        <v>690.71560806781815</v>
      </c>
      <c r="G479" s="4">
        <f>IF(E479&lt;=0,0,E479*Summary!$B$7/Summary!$B$10)</f>
        <v>193.83680557050553</v>
      </c>
      <c r="H479" s="5">
        <f t="shared" si="43"/>
        <v>496.87880249731262</v>
      </c>
      <c r="I479" s="5">
        <f t="shared" si="44"/>
        <v>252122.51692848737</v>
      </c>
    </row>
    <row r="480" spans="1:9" x14ac:dyDescent="0.25">
      <c r="A480">
        <v>476</v>
      </c>
      <c r="B480">
        <f t="shared" si="45"/>
        <v>476</v>
      </c>
      <c r="C480" s="5">
        <f t="shared" si="42"/>
        <v>252122.51692848737</v>
      </c>
      <c r="D480" s="5">
        <f t="shared" si="47"/>
        <v>0</v>
      </c>
      <c r="E480" s="4">
        <f t="shared" si="46"/>
        <v>252122.51692848737</v>
      </c>
      <c r="F480" s="5">
        <f>IF(C480=0,0,IF(I479+G480&lt;=Summary!$D$20,'Loan Sch - Extra pay No Off'!I479+G480,Summary!$D$20))</f>
        <v>690.71560806781815</v>
      </c>
      <c r="G480" s="4">
        <f>IF(E480&lt;=0,0,E480*Summary!$B$7/Summary!$B$10)</f>
        <v>193.45554664320474</v>
      </c>
      <c r="H480" s="5">
        <f t="shared" si="43"/>
        <v>497.26006142461341</v>
      </c>
      <c r="I480" s="5">
        <f t="shared" si="44"/>
        <v>251625.25686706277</v>
      </c>
    </row>
    <row r="481" spans="1:9" x14ac:dyDescent="0.25">
      <c r="A481">
        <v>477</v>
      </c>
      <c r="B481">
        <f t="shared" si="45"/>
        <v>477</v>
      </c>
      <c r="C481" s="5">
        <f t="shared" si="42"/>
        <v>251625.25686706277</v>
      </c>
      <c r="D481" s="5">
        <f t="shared" si="47"/>
        <v>0</v>
      </c>
      <c r="E481" s="4">
        <f t="shared" si="46"/>
        <v>251625.25686706277</v>
      </c>
      <c r="F481" s="5">
        <f>IF(C481=0,0,IF(I480+G481&lt;=Summary!$D$20,'Loan Sch - Extra pay No Off'!I480+G481,Summary!$D$20))</f>
        <v>690.71560806781815</v>
      </c>
      <c r="G481" s="4">
        <f>IF(E481&lt;=0,0,E481*Summary!$B$7/Summary!$B$10)</f>
        <v>193.07399517299623</v>
      </c>
      <c r="H481" s="5">
        <f t="shared" si="43"/>
        <v>497.64161289482195</v>
      </c>
      <c r="I481" s="5">
        <f t="shared" si="44"/>
        <v>251127.61525416793</v>
      </c>
    </row>
    <row r="482" spans="1:9" x14ac:dyDescent="0.25">
      <c r="A482">
        <v>478</v>
      </c>
      <c r="B482">
        <f t="shared" si="45"/>
        <v>478</v>
      </c>
      <c r="C482" s="5">
        <f t="shared" si="42"/>
        <v>251127.61525416793</v>
      </c>
      <c r="D482" s="5">
        <f t="shared" si="47"/>
        <v>0</v>
      </c>
      <c r="E482" s="4">
        <f t="shared" si="46"/>
        <v>251127.61525416793</v>
      </c>
      <c r="F482" s="5">
        <f>IF(C482=0,0,IF(I481+G482&lt;=Summary!$D$20,'Loan Sch - Extra pay No Off'!I481+G482,Summary!$D$20))</f>
        <v>690.71560806781815</v>
      </c>
      <c r="G482" s="4">
        <f>IF(E482&lt;=0,0,E482*Summary!$B$7/Summary!$B$10)</f>
        <v>192.69215093540964</v>
      </c>
      <c r="H482" s="5">
        <f t="shared" si="43"/>
        <v>498.02345713240851</v>
      </c>
      <c r="I482" s="5">
        <f t="shared" si="44"/>
        <v>250629.59179703554</v>
      </c>
    </row>
    <row r="483" spans="1:9" x14ac:dyDescent="0.25">
      <c r="A483">
        <v>479</v>
      </c>
      <c r="B483">
        <f t="shared" si="45"/>
        <v>479</v>
      </c>
      <c r="C483" s="5">
        <f t="shared" si="42"/>
        <v>250629.59179703554</v>
      </c>
      <c r="D483" s="5">
        <f t="shared" si="47"/>
        <v>0</v>
      </c>
      <c r="E483" s="4">
        <f t="shared" si="46"/>
        <v>250629.59179703554</v>
      </c>
      <c r="F483" s="5">
        <f>IF(C483=0,0,IF(I482+G483&lt;=Summary!$D$20,'Loan Sch - Extra pay No Off'!I482+G483,Summary!$D$20))</f>
        <v>690.71560806781815</v>
      </c>
      <c r="G483" s="4">
        <f>IF(E483&lt;=0,0,E483*Summary!$B$7/Summary!$B$10)</f>
        <v>192.31001370580225</v>
      </c>
      <c r="H483" s="5">
        <f t="shared" si="43"/>
        <v>498.4055943620159</v>
      </c>
      <c r="I483" s="5">
        <f t="shared" si="44"/>
        <v>250131.18620267353</v>
      </c>
    </row>
    <row r="484" spans="1:9" x14ac:dyDescent="0.25">
      <c r="A484">
        <v>480</v>
      </c>
      <c r="B484">
        <f t="shared" si="45"/>
        <v>480</v>
      </c>
      <c r="C484" s="5">
        <f t="shared" si="42"/>
        <v>250131.18620267353</v>
      </c>
      <c r="D484" s="5">
        <f t="shared" si="47"/>
        <v>0</v>
      </c>
      <c r="E484" s="4">
        <f t="shared" si="46"/>
        <v>250131.18620267353</v>
      </c>
      <c r="F484" s="5">
        <f>IF(C484=0,0,IF(I483+G484&lt;=Summary!$D$20,'Loan Sch - Extra pay No Off'!I483+G484,Summary!$D$20))</f>
        <v>690.71560806781815</v>
      </c>
      <c r="G484" s="4">
        <f>IF(E484&lt;=0,0,E484*Summary!$B$7/Summary!$B$10)</f>
        <v>191.9275832593591</v>
      </c>
      <c r="H484" s="5">
        <f t="shared" si="43"/>
        <v>498.78802480845906</v>
      </c>
      <c r="I484" s="5">
        <f t="shared" si="44"/>
        <v>249632.39817786508</v>
      </c>
    </row>
    <row r="485" spans="1:9" x14ac:dyDescent="0.25">
      <c r="A485">
        <v>481</v>
      </c>
      <c r="B485">
        <f t="shared" si="45"/>
        <v>481</v>
      </c>
      <c r="C485" s="5">
        <f t="shared" si="42"/>
        <v>249632.39817786508</v>
      </c>
      <c r="D485" s="5">
        <f t="shared" si="47"/>
        <v>0</v>
      </c>
      <c r="E485" s="4">
        <f t="shared" si="46"/>
        <v>249632.39817786508</v>
      </c>
      <c r="F485" s="5">
        <f>IF(C485=0,0,IF(I484+G485&lt;=Summary!$D$20,'Loan Sch - Extra pay No Off'!I484+G485,Summary!$D$20))</f>
        <v>690.71560806781815</v>
      </c>
      <c r="G485" s="4">
        <f>IF(E485&lt;=0,0,E485*Summary!$B$7/Summary!$B$10)</f>
        <v>191.5448593710926</v>
      </c>
      <c r="H485" s="5">
        <f t="shared" si="43"/>
        <v>499.17074869672558</v>
      </c>
      <c r="I485" s="5">
        <f t="shared" si="44"/>
        <v>249133.22742916836</v>
      </c>
    </row>
    <row r="486" spans="1:9" x14ac:dyDescent="0.25">
      <c r="A486">
        <v>482</v>
      </c>
      <c r="B486">
        <f t="shared" si="45"/>
        <v>482</v>
      </c>
      <c r="C486" s="5">
        <f t="shared" si="42"/>
        <v>249133.22742916836</v>
      </c>
      <c r="D486" s="5">
        <f t="shared" si="47"/>
        <v>0</v>
      </c>
      <c r="E486" s="4">
        <f t="shared" si="46"/>
        <v>249133.22742916836</v>
      </c>
      <c r="F486" s="5">
        <f>IF(C486=0,0,IF(I485+G486&lt;=Summary!$D$20,'Loan Sch - Extra pay No Off'!I485+G486,Summary!$D$20))</f>
        <v>690.71560806781815</v>
      </c>
      <c r="G486" s="4">
        <f>IF(E486&lt;=0,0,E486*Summary!$B$7/Summary!$B$10)</f>
        <v>191.16184181584262</v>
      </c>
      <c r="H486" s="5">
        <f t="shared" si="43"/>
        <v>499.5537662519755</v>
      </c>
      <c r="I486" s="5">
        <f t="shared" si="44"/>
        <v>248633.67366291638</v>
      </c>
    </row>
    <row r="487" spans="1:9" x14ac:dyDescent="0.25">
      <c r="A487">
        <v>483</v>
      </c>
      <c r="B487">
        <f t="shared" si="45"/>
        <v>483</v>
      </c>
      <c r="C487" s="5">
        <f t="shared" si="42"/>
        <v>248633.67366291638</v>
      </c>
      <c r="D487" s="5">
        <f t="shared" si="47"/>
        <v>0</v>
      </c>
      <c r="E487" s="4">
        <f t="shared" si="46"/>
        <v>248633.67366291638</v>
      </c>
      <c r="F487" s="5">
        <f>IF(C487=0,0,IF(I486+G487&lt;=Summary!$D$20,'Loan Sch - Extra pay No Off'!I486+G487,Summary!$D$20))</f>
        <v>690.71560806781815</v>
      </c>
      <c r="G487" s="4">
        <f>IF(E487&lt;=0,0,E487*Summary!$B$7/Summary!$B$10)</f>
        <v>190.77853036827622</v>
      </c>
      <c r="H487" s="5">
        <f t="shared" si="43"/>
        <v>499.93707769954193</v>
      </c>
      <c r="I487" s="5">
        <f t="shared" si="44"/>
        <v>248133.73658521683</v>
      </c>
    </row>
    <row r="488" spans="1:9" x14ac:dyDescent="0.25">
      <c r="A488">
        <v>484</v>
      </c>
      <c r="B488">
        <f t="shared" si="45"/>
        <v>484</v>
      </c>
      <c r="C488" s="5">
        <f t="shared" si="42"/>
        <v>248133.73658521683</v>
      </c>
      <c r="D488" s="5">
        <f t="shared" si="47"/>
        <v>0</v>
      </c>
      <c r="E488" s="4">
        <f t="shared" si="46"/>
        <v>248133.73658521683</v>
      </c>
      <c r="F488" s="5">
        <f>IF(C488=0,0,IF(I487+G488&lt;=Summary!$D$20,'Loan Sch - Extra pay No Off'!I487+G488,Summary!$D$20))</f>
        <v>690.71560806781815</v>
      </c>
      <c r="G488" s="4">
        <f>IF(E488&lt;=0,0,E488*Summary!$B$7/Summary!$B$10)</f>
        <v>190.39492480288752</v>
      </c>
      <c r="H488" s="5">
        <f t="shared" si="43"/>
        <v>500.32068326493061</v>
      </c>
      <c r="I488" s="5">
        <f t="shared" si="44"/>
        <v>247633.4159019519</v>
      </c>
    </row>
    <row r="489" spans="1:9" x14ac:dyDescent="0.25">
      <c r="A489">
        <v>485</v>
      </c>
      <c r="B489">
        <f t="shared" si="45"/>
        <v>485</v>
      </c>
      <c r="C489" s="5">
        <f t="shared" si="42"/>
        <v>247633.4159019519</v>
      </c>
      <c r="D489" s="5">
        <f t="shared" si="47"/>
        <v>0</v>
      </c>
      <c r="E489" s="4">
        <f t="shared" si="46"/>
        <v>247633.4159019519</v>
      </c>
      <c r="F489" s="5">
        <f>IF(C489=0,0,IF(I488+G489&lt;=Summary!$D$20,'Loan Sch - Extra pay No Off'!I488+G489,Summary!$D$20))</f>
        <v>690.71560806781815</v>
      </c>
      <c r="G489" s="4">
        <f>IF(E489&lt;=0,0,E489*Summary!$B$7/Summary!$B$10)</f>
        <v>190.0110248939977</v>
      </c>
      <c r="H489" s="5">
        <f t="shared" si="43"/>
        <v>500.70458317382042</v>
      </c>
      <c r="I489" s="5">
        <f t="shared" si="44"/>
        <v>247132.71131877808</v>
      </c>
    </row>
    <row r="490" spans="1:9" x14ac:dyDescent="0.25">
      <c r="A490">
        <v>486</v>
      </c>
      <c r="B490">
        <f t="shared" si="45"/>
        <v>486</v>
      </c>
      <c r="C490" s="5">
        <f t="shared" si="42"/>
        <v>247132.71131877808</v>
      </c>
      <c r="D490" s="5">
        <f t="shared" si="47"/>
        <v>0</v>
      </c>
      <c r="E490" s="4">
        <f t="shared" si="46"/>
        <v>247132.71131877808</v>
      </c>
      <c r="F490" s="5">
        <f>IF(C490=0,0,IF(I489+G490&lt;=Summary!$D$20,'Loan Sch - Extra pay No Off'!I489+G490,Summary!$D$20))</f>
        <v>690.71560806781815</v>
      </c>
      <c r="G490" s="4">
        <f>IF(E490&lt;=0,0,E490*Summary!$B$7/Summary!$B$10)</f>
        <v>189.62683041575471</v>
      </c>
      <c r="H490" s="5">
        <f t="shared" si="43"/>
        <v>501.08877765206341</v>
      </c>
      <c r="I490" s="5">
        <f t="shared" si="44"/>
        <v>246631.62254112601</v>
      </c>
    </row>
    <row r="491" spans="1:9" x14ac:dyDescent="0.25">
      <c r="A491">
        <v>487</v>
      </c>
      <c r="B491">
        <f t="shared" si="45"/>
        <v>487</v>
      </c>
      <c r="C491" s="5">
        <f t="shared" si="42"/>
        <v>246631.62254112601</v>
      </c>
      <c r="D491" s="5">
        <f t="shared" si="47"/>
        <v>0</v>
      </c>
      <c r="E491" s="4">
        <f t="shared" si="46"/>
        <v>246631.62254112601</v>
      </c>
      <c r="F491" s="5">
        <f>IF(C491=0,0,IF(I490+G491&lt;=Summary!$D$20,'Loan Sch - Extra pay No Off'!I490+G491,Summary!$D$20))</f>
        <v>690.71560806781815</v>
      </c>
      <c r="G491" s="4">
        <f>IF(E491&lt;=0,0,E491*Summary!$B$7/Summary!$B$10)</f>
        <v>189.24234114213323</v>
      </c>
      <c r="H491" s="5">
        <f t="shared" si="43"/>
        <v>501.47326692568492</v>
      </c>
      <c r="I491" s="5">
        <f t="shared" si="44"/>
        <v>246130.14927420032</v>
      </c>
    </row>
    <row r="492" spans="1:9" x14ac:dyDescent="0.25">
      <c r="A492">
        <v>488</v>
      </c>
      <c r="B492">
        <f t="shared" si="45"/>
        <v>488</v>
      </c>
      <c r="C492" s="5">
        <f t="shared" si="42"/>
        <v>246130.14927420032</v>
      </c>
      <c r="D492" s="5">
        <f t="shared" si="47"/>
        <v>0</v>
      </c>
      <c r="E492" s="4">
        <f t="shared" si="46"/>
        <v>246130.14927420032</v>
      </c>
      <c r="F492" s="5">
        <f>IF(C492=0,0,IF(I491+G492&lt;=Summary!$D$20,'Loan Sch - Extra pay No Off'!I491+G492,Summary!$D$20))</f>
        <v>690.71560806781815</v>
      </c>
      <c r="G492" s="4">
        <f>IF(E492&lt;=0,0,E492*Summary!$B$7/Summary!$B$10)</f>
        <v>188.85755684693447</v>
      </c>
      <c r="H492" s="5">
        <f t="shared" si="43"/>
        <v>501.85805122088368</v>
      </c>
      <c r="I492" s="5">
        <f t="shared" si="44"/>
        <v>245628.29122297943</v>
      </c>
    </row>
    <row r="493" spans="1:9" x14ac:dyDescent="0.25">
      <c r="A493">
        <v>489</v>
      </c>
      <c r="B493">
        <f t="shared" si="45"/>
        <v>489</v>
      </c>
      <c r="C493" s="5">
        <f t="shared" si="42"/>
        <v>245628.29122297943</v>
      </c>
      <c r="D493" s="5">
        <f t="shared" si="47"/>
        <v>0</v>
      </c>
      <c r="E493" s="4">
        <f t="shared" si="46"/>
        <v>245628.29122297943</v>
      </c>
      <c r="F493" s="5">
        <f>IF(C493=0,0,IF(I492+G493&lt;=Summary!$D$20,'Loan Sch - Extra pay No Off'!I492+G493,Summary!$D$20))</f>
        <v>690.71560806781815</v>
      </c>
      <c r="G493" s="4">
        <f>IF(E493&lt;=0,0,E493*Summary!$B$7/Summary!$B$10)</f>
        <v>188.47247730378615</v>
      </c>
      <c r="H493" s="5">
        <f t="shared" si="43"/>
        <v>502.243130764032</v>
      </c>
      <c r="I493" s="5">
        <f t="shared" si="44"/>
        <v>245126.04809221541</v>
      </c>
    </row>
    <row r="494" spans="1:9" x14ac:dyDescent="0.25">
      <c r="A494">
        <v>490</v>
      </c>
      <c r="B494">
        <f t="shared" si="45"/>
        <v>490</v>
      </c>
      <c r="C494" s="5">
        <f t="shared" si="42"/>
        <v>245126.04809221541</v>
      </c>
      <c r="D494" s="5">
        <f t="shared" si="47"/>
        <v>0</v>
      </c>
      <c r="E494" s="4">
        <f t="shared" si="46"/>
        <v>245126.04809221541</v>
      </c>
      <c r="F494" s="5">
        <f>IF(C494=0,0,IF(I493+G494&lt;=Summary!$D$20,'Loan Sch - Extra pay No Off'!I493+G494,Summary!$D$20))</f>
        <v>690.71560806781815</v>
      </c>
      <c r="G494" s="4">
        <f>IF(E494&lt;=0,0,E494*Summary!$B$7/Summary!$B$10)</f>
        <v>188.0871022861422</v>
      </c>
      <c r="H494" s="5">
        <f t="shared" si="43"/>
        <v>502.62850578167593</v>
      </c>
      <c r="I494" s="5">
        <f t="shared" si="44"/>
        <v>244623.41958643374</v>
      </c>
    </row>
    <row r="495" spans="1:9" x14ac:dyDescent="0.25">
      <c r="A495">
        <v>491</v>
      </c>
      <c r="B495">
        <f t="shared" si="45"/>
        <v>491</v>
      </c>
      <c r="C495" s="5">
        <f t="shared" si="42"/>
        <v>244623.41958643374</v>
      </c>
      <c r="D495" s="5">
        <f t="shared" si="47"/>
        <v>0</v>
      </c>
      <c r="E495" s="4">
        <f t="shared" si="46"/>
        <v>244623.41958643374</v>
      </c>
      <c r="F495" s="5">
        <f>IF(C495=0,0,IF(I494+G495&lt;=Summary!$D$20,'Loan Sch - Extra pay No Off'!I494+G495,Summary!$D$20))</f>
        <v>690.71560806781815</v>
      </c>
      <c r="G495" s="4">
        <f>IF(E495&lt;=0,0,E495*Summary!$B$7/Summary!$B$10)</f>
        <v>187.70143156728278</v>
      </c>
      <c r="H495" s="5">
        <f t="shared" si="43"/>
        <v>503.01417650053537</v>
      </c>
      <c r="I495" s="5">
        <f t="shared" si="44"/>
        <v>244120.40540993321</v>
      </c>
    </row>
    <row r="496" spans="1:9" x14ac:dyDescent="0.25">
      <c r="A496">
        <v>492</v>
      </c>
      <c r="B496">
        <f t="shared" si="45"/>
        <v>492</v>
      </c>
      <c r="C496" s="5">
        <f t="shared" si="42"/>
        <v>244120.40540993321</v>
      </c>
      <c r="D496" s="5">
        <f t="shared" si="47"/>
        <v>0</v>
      </c>
      <c r="E496" s="4">
        <f t="shared" si="46"/>
        <v>244120.40540993321</v>
      </c>
      <c r="F496" s="5">
        <f>IF(C496=0,0,IF(I495+G496&lt;=Summary!$D$20,'Loan Sch - Extra pay No Off'!I495+G496,Summary!$D$20))</f>
        <v>690.71560806781815</v>
      </c>
      <c r="G496" s="4">
        <f>IF(E496&lt;=0,0,E496*Summary!$B$7/Summary!$B$10)</f>
        <v>187.31546492031413</v>
      </c>
      <c r="H496" s="5">
        <f t="shared" si="43"/>
        <v>503.40014314750402</v>
      </c>
      <c r="I496" s="5">
        <f t="shared" si="44"/>
        <v>243617.00526678571</v>
      </c>
    </row>
    <row r="497" spans="1:9" x14ac:dyDescent="0.25">
      <c r="A497">
        <v>493</v>
      </c>
      <c r="B497">
        <f t="shared" si="45"/>
        <v>493</v>
      </c>
      <c r="C497" s="5">
        <f t="shared" si="42"/>
        <v>243617.00526678571</v>
      </c>
      <c r="D497" s="5">
        <f t="shared" si="47"/>
        <v>0</v>
      </c>
      <c r="E497" s="4">
        <f t="shared" si="46"/>
        <v>243617.00526678571</v>
      </c>
      <c r="F497" s="5">
        <f>IF(C497=0,0,IF(I496+G497&lt;=Summary!$D$20,'Loan Sch - Extra pay No Off'!I496+G497,Summary!$D$20))</f>
        <v>690.71560806781815</v>
      </c>
      <c r="G497" s="4">
        <f>IF(E497&lt;=0,0,E497*Summary!$B$7/Summary!$B$10)</f>
        <v>186.92920211816823</v>
      </c>
      <c r="H497" s="5">
        <f t="shared" si="43"/>
        <v>503.78640594964992</v>
      </c>
      <c r="I497" s="5">
        <f t="shared" si="44"/>
        <v>243113.21886083606</v>
      </c>
    </row>
    <row r="498" spans="1:9" x14ac:dyDescent="0.25">
      <c r="A498">
        <v>494</v>
      </c>
      <c r="B498">
        <f t="shared" si="45"/>
        <v>494</v>
      </c>
      <c r="C498" s="5">
        <f t="shared" si="42"/>
        <v>243113.21886083606</v>
      </c>
      <c r="D498" s="5">
        <f t="shared" si="47"/>
        <v>0</v>
      </c>
      <c r="E498" s="4">
        <f t="shared" si="46"/>
        <v>243113.21886083606</v>
      </c>
      <c r="F498" s="5">
        <f>IF(C498=0,0,IF(I497+G498&lt;=Summary!$D$20,'Loan Sch - Extra pay No Off'!I497+G498,Summary!$D$20))</f>
        <v>690.71560806781815</v>
      </c>
      <c r="G498" s="4">
        <f>IF(E498&lt;=0,0,E498*Summary!$B$7/Summary!$B$10)</f>
        <v>186.54264293360305</v>
      </c>
      <c r="H498" s="5">
        <f t="shared" si="43"/>
        <v>504.17296513421513</v>
      </c>
      <c r="I498" s="5">
        <f t="shared" si="44"/>
        <v>242609.04589570186</v>
      </c>
    </row>
    <row r="499" spans="1:9" x14ac:dyDescent="0.25">
      <c r="A499">
        <v>495</v>
      </c>
      <c r="B499">
        <f t="shared" si="45"/>
        <v>495</v>
      </c>
      <c r="C499" s="5">
        <f t="shared" si="42"/>
        <v>242609.04589570186</v>
      </c>
      <c r="D499" s="5">
        <f t="shared" si="47"/>
        <v>0</v>
      </c>
      <c r="E499" s="4">
        <f t="shared" si="46"/>
        <v>242609.04589570186</v>
      </c>
      <c r="F499" s="5">
        <f>IF(C499=0,0,IF(I498+G499&lt;=Summary!$D$20,'Loan Sch - Extra pay No Off'!I498+G499,Summary!$D$20))</f>
        <v>690.71560806781815</v>
      </c>
      <c r="G499" s="4">
        <f>IF(E499&lt;=0,0,E499*Summary!$B$7/Summary!$B$10)</f>
        <v>186.15578713920198</v>
      </c>
      <c r="H499" s="5">
        <f t="shared" si="43"/>
        <v>504.5598209286162</v>
      </c>
      <c r="I499" s="5">
        <f t="shared" si="44"/>
        <v>242104.48607477325</v>
      </c>
    </row>
    <row r="500" spans="1:9" x14ac:dyDescent="0.25">
      <c r="A500">
        <v>496</v>
      </c>
      <c r="B500">
        <f t="shared" si="45"/>
        <v>496</v>
      </c>
      <c r="C500" s="5">
        <f t="shared" si="42"/>
        <v>242104.48607477325</v>
      </c>
      <c r="D500" s="5">
        <f t="shared" si="47"/>
        <v>0</v>
      </c>
      <c r="E500" s="4">
        <f t="shared" si="46"/>
        <v>242104.48607477325</v>
      </c>
      <c r="F500" s="5">
        <f>IF(C500=0,0,IF(I499+G500&lt;=Summary!$D$20,'Loan Sch - Extra pay No Off'!I499+G500,Summary!$D$20))</f>
        <v>690.71560806781815</v>
      </c>
      <c r="G500" s="4">
        <f>IF(E500&lt;=0,0,E500*Summary!$B$7/Summary!$B$10)</f>
        <v>185.76863450737409</v>
      </c>
      <c r="H500" s="5">
        <f t="shared" si="43"/>
        <v>504.94697356044406</v>
      </c>
      <c r="I500" s="5">
        <f t="shared" si="44"/>
        <v>241599.53910121281</v>
      </c>
    </row>
    <row r="501" spans="1:9" x14ac:dyDescent="0.25">
      <c r="A501">
        <v>497</v>
      </c>
      <c r="B501">
        <f t="shared" si="45"/>
        <v>497</v>
      </c>
      <c r="C501" s="5">
        <f t="shared" ref="C501:C564" si="48">I500</f>
        <v>241599.53910121281</v>
      </c>
      <c r="D501" s="5">
        <f t="shared" si="47"/>
        <v>0</v>
      </c>
      <c r="E501" s="4">
        <f t="shared" si="46"/>
        <v>241599.53910121281</v>
      </c>
      <c r="F501" s="5">
        <f>IF(C501=0,0,IF(I500+G501&lt;=Summary!$D$20,'Loan Sch - Extra pay No Off'!I500+G501,Summary!$D$20))</f>
        <v>690.71560806781815</v>
      </c>
      <c r="G501" s="4">
        <f>IF(E501&lt;=0,0,E501*Summary!$B$7/Summary!$B$10)</f>
        <v>185.38118481035369</v>
      </c>
      <c r="H501" s="5">
        <f t="shared" ref="H501:H564" si="49">F501-G501</f>
        <v>505.33442325746444</v>
      </c>
      <c r="I501" s="5">
        <f t="shared" ref="I501:I564" si="50">IF(ROUND(C501-H501,0)=0,0,C501-H501)</f>
        <v>241094.20467795533</v>
      </c>
    </row>
    <row r="502" spans="1:9" x14ac:dyDescent="0.25">
      <c r="A502">
        <v>498</v>
      </c>
      <c r="B502">
        <f t="shared" si="45"/>
        <v>498</v>
      </c>
      <c r="C502" s="5">
        <f t="shared" si="48"/>
        <v>241094.20467795533</v>
      </c>
      <c r="D502" s="5">
        <f t="shared" si="47"/>
        <v>0</v>
      </c>
      <c r="E502" s="4">
        <f t="shared" si="46"/>
        <v>241094.20467795533</v>
      </c>
      <c r="F502" s="5">
        <f>IF(C502=0,0,IF(I501+G502&lt;=Summary!$D$20,'Loan Sch - Extra pay No Off'!I501+G502,Summary!$D$20))</f>
        <v>690.71560806781815</v>
      </c>
      <c r="G502" s="4">
        <f>IF(E502&lt;=0,0,E502*Summary!$B$7/Summary!$B$10)</f>
        <v>184.99343782020031</v>
      </c>
      <c r="H502" s="5">
        <f t="shared" si="49"/>
        <v>505.72217024761784</v>
      </c>
      <c r="I502" s="5">
        <f t="shared" si="50"/>
        <v>240588.48250770773</v>
      </c>
    </row>
    <row r="503" spans="1:9" x14ac:dyDescent="0.25">
      <c r="A503">
        <v>499</v>
      </c>
      <c r="B503">
        <f t="shared" si="45"/>
        <v>499</v>
      </c>
      <c r="C503" s="5">
        <f t="shared" si="48"/>
        <v>240588.48250770773</v>
      </c>
      <c r="D503" s="5">
        <f t="shared" si="47"/>
        <v>0</v>
      </c>
      <c r="E503" s="4">
        <f t="shared" si="46"/>
        <v>240588.48250770773</v>
      </c>
      <c r="F503" s="5">
        <f>IF(C503=0,0,IF(I502+G503&lt;=Summary!$D$20,'Loan Sch - Extra pay No Off'!I502+G503,Summary!$D$20))</f>
        <v>690.71560806781815</v>
      </c>
      <c r="G503" s="4">
        <f>IF(E503&lt;=0,0,E503*Summary!$B$7/Summary!$B$10)</f>
        <v>184.6053933087988</v>
      </c>
      <c r="H503" s="5">
        <f t="shared" si="49"/>
        <v>506.11021475901936</v>
      </c>
      <c r="I503" s="5">
        <f t="shared" si="50"/>
        <v>240082.37229294871</v>
      </c>
    </row>
    <row r="504" spans="1:9" x14ac:dyDescent="0.25">
      <c r="A504">
        <v>500</v>
      </c>
      <c r="B504">
        <f t="shared" si="45"/>
        <v>500</v>
      </c>
      <c r="C504" s="5">
        <f t="shared" si="48"/>
        <v>240082.37229294871</v>
      </c>
      <c r="D504" s="5">
        <f t="shared" si="47"/>
        <v>0</v>
      </c>
      <c r="E504" s="4">
        <f t="shared" si="46"/>
        <v>240082.37229294871</v>
      </c>
      <c r="F504" s="5">
        <f>IF(C504=0,0,IF(I503+G504&lt;=Summary!$D$20,'Loan Sch - Extra pay No Off'!I503+G504,Summary!$D$20))</f>
        <v>690.71560806781815</v>
      </c>
      <c r="G504" s="4">
        <f>IF(E504&lt;=0,0,E504*Summary!$B$7/Summary!$B$10)</f>
        <v>184.21705104785872</v>
      </c>
      <c r="H504" s="5">
        <f t="shared" si="49"/>
        <v>506.49855701995943</v>
      </c>
      <c r="I504" s="5">
        <f t="shared" si="50"/>
        <v>239575.87373592876</v>
      </c>
    </row>
    <row r="505" spans="1:9" x14ac:dyDescent="0.25">
      <c r="A505">
        <v>501</v>
      </c>
      <c r="B505">
        <f t="shared" si="45"/>
        <v>501</v>
      </c>
      <c r="C505" s="5">
        <f t="shared" si="48"/>
        <v>239575.87373592876</v>
      </c>
      <c r="D505" s="5">
        <f t="shared" si="47"/>
        <v>0</v>
      </c>
      <c r="E505" s="4">
        <f t="shared" si="46"/>
        <v>239575.87373592876</v>
      </c>
      <c r="F505" s="5">
        <f>IF(C505=0,0,IF(I504+G505&lt;=Summary!$D$20,'Loan Sch - Extra pay No Off'!I504+G505,Summary!$D$20))</f>
        <v>690.71560806781815</v>
      </c>
      <c r="G505" s="4">
        <f>IF(E505&lt;=0,0,E505*Summary!$B$7/Summary!$B$10)</f>
        <v>183.82841080891455</v>
      </c>
      <c r="H505" s="5">
        <f t="shared" si="49"/>
        <v>506.8871972589036</v>
      </c>
      <c r="I505" s="5">
        <f t="shared" si="50"/>
        <v>239068.98653866985</v>
      </c>
    </row>
    <row r="506" spans="1:9" x14ac:dyDescent="0.25">
      <c r="A506">
        <v>502</v>
      </c>
      <c r="B506">
        <f t="shared" si="45"/>
        <v>502</v>
      </c>
      <c r="C506" s="5">
        <f t="shared" si="48"/>
        <v>239068.98653866985</v>
      </c>
      <c r="D506" s="5">
        <f t="shared" si="47"/>
        <v>0</v>
      </c>
      <c r="E506" s="4">
        <f t="shared" si="46"/>
        <v>239068.98653866985</v>
      </c>
      <c r="F506" s="5">
        <f>IF(C506=0,0,IF(I505+G506&lt;=Summary!$D$20,'Loan Sch - Extra pay No Off'!I505+G506,Summary!$D$20))</f>
        <v>690.71560806781815</v>
      </c>
      <c r="G506" s="4">
        <f>IF(E506&lt;=0,0,E506*Summary!$B$7/Summary!$B$10)</f>
        <v>183.43947236332554</v>
      </c>
      <c r="H506" s="5">
        <f t="shared" si="49"/>
        <v>507.27613570449262</v>
      </c>
      <c r="I506" s="5">
        <f t="shared" si="50"/>
        <v>238561.71040296537</v>
      </c>
    </row>
    <row r="507" spans="1:9" x14ac:dyDescent="0.25">
      <c r="A507">
        <v>503</v>
      </c>
      <c r="B507">
        <f t="shared" si="45"/>
        <v>503</v>
      </c>
      <c r="C507" s="5">
        <f t="shared" si="48"/>
        <v>238561.71040296537</v>
      </c>
      <c r="D507" s="5">
        <f t="shared" si="47"/>
        <v>0</v>
      </c>
      <c r="E507" s="4">
        <f t="shared" si="46"/>
        <v>238561.71040296537</v>
      </c>
      <c r="F507" s="5">
        <f>IF(C507=0,0,IF(I506+G507&lt;=Summary!$D$20,'Loan Sch - Extra pay No Off'!I506+G507,Summary!$D$20))</f>
        <v>690.71560806781815</v>
      </c>
      <c r="G507" s="4">
        <f>IF(E507&lt;=0,0,E507*Summary!$B$7/Summary!$B$10)</f>
        <v>183.05023548227535</v>
      </c>
      <c r="H507" s="5">
        <f t="shared" si="49"/>
        <v>507.6653725855428</v>
      </c>
      <c r="I507" s="5">
        <f t="shared" si="50"/>
        <v>238054.04503037984</v>
      </c>
    </row>
    <row r="508" spans="1:9" x14ac:dyDescent="0.25">
      <c r="A508">
        <v>504</v>
      </c>
      <c r="B508">
        <f t="shared" si="45"/>
        <v>504</v>
      </c>
      <c r="C508" s="5">
        <f t="shared" si="48"/>
        <v>238054.04503037984</v>
      </c>
      <c r="D508" s="5">
        <f t="shared" si="47"/>
        <v>0</v>
      </c>
      <c r="E508" s="4">
        <f t="shared" si="46"/>
        <v>238054.04503037984</v>
      </c>
      <c r="F508" s="5">
        <f>IF(C508=0,0,IF(I507+G508&lt;=Summary!$D$20,'Loan Sch - Extra pay No Off'!I507+G508,Summary!$D$20))</f>
        <v>690.71560806781815</v>
      </c>
      <c r="G508" s="4">
        <f>IF(E508&lt;=0,0,E508*Summary!$B$7/Summary!$B$10)</f>
        <v>182.66069993677223</v>
      </c>
      <c r="H508" s="5">
        <f t="shared" si="49"/>
        <v>508.05490813104592</v>
      </c>
      <c r="I508" s="5">
        <f t="shared" si="50"/>
        <v>237545.9901222488</v>
      </c>
    </row>
    <row r="509" spans="1:9" x14ac:dyDescent="0.25">
      <c r="A509">
        <v>505</v>
      </c>
      <c r="B509">
        <f t="shared" si="45"/>
        <v>505</v>
      </c>
      <c r="C509" s="5">
        <f t="shared" si="48"/>
        <v>237545.9901222488</v>
      </c>
      <c r="D509" s="5">
        <f t="shared" si="47"/>
        <v>0</v>
      </c>
      <c r="E509" s="4">
        <f t="shared" si="46"/>
        <v>237545.9901222488</v>
      </c>
      <c r="F509" s="5">
        <f>IF(C509=0,0,IF(I508+G509&lt;=Summary!$D$20,'Loan Sch - Extra pay No Off'!I508+G509,Summary!$D$20))</f>
        <v>690.71560806781815</v>
      </c>
      <c r="G509" s="4">
        <f>IF(E509&lt;=0,0,E509*Summary!$B$7/Summary!$B$10)</f>
        <v>182.2708654976486</v>
      </c>
      <c r="H509" s="5">
        <f t="shared" si="49"/>
        <v>508.44474257016952</v>
      </c>
      <c r="I509" s="5">
        <f t="shared" si="50"/>
        <v>237037.54537967863</v>
      </c>
    </row>
    <row r="510" spans="1:9" x14ac:dyDescent="0.25">
      <c r="A510">
        <v>506</v>
      </c>
      <c r="B510">
        <f t="shared" si="45"/>
        <v>506</v>
      </c>
      <c r="C510" s="5">
        <f t="shared" si="48"/>
        <v>237037.54537967863</v>
      </c>
      <c r="D510" s="5">
        <f t="shared" si="47"/>
        <v>0</v>
      </c>
      <c r="E510" s="4">
        <f t="shared" si="46"/>
        <v>237037.54537967863</v>
      </c>
      <c r="F510" s="5">
        <f>IF(C510=0,0,IF(I509+G510&lt;=Summary!$D$20,'Loan Sch - Extra pay No Off'!I509+G510,Summary!$D$20))</f>
        <v>690.71560806781815</v>
      </c>
      <c r="G510" s="4">
        <f>IF(E510&lt;=0,0,E510*Summary!$B$7/Summary!$B$10)</f>
        <v>181.88073193556107</v>
      </c>
      <c r="H510" s="5">
        <f t="shared" si="49"/>
        <v>508.83487613225708</v>
      </c>
      <c r="I510" s="5">
        <f t="shared" si="50"/>
        <v>236528.71050354638</v>
      </c>
    </row>
    <row r="511" spans="1:9" x14ac:dyDescent="0.25">
      <c r="A511">
        <v>507</v>
      </c>
      <c r="B511">
        <f t="shared" si="45"/>
        <v>507</v>
      </c>
      <c r="C511" s="5">
        <f t="shared" si="48"/>
        <v>236528.71050354638</v>
      </c>
      <c r="D511" s="5">
        <f t="shared" si="47"/>
        <v>0</v>
      </c>
      <c r="E511" s="4">
        <f t="shared" si="46"/>
        <v>236528.71050354638</v>
      </c>
      <c r="F511" s="5">
        <f>IF(C511=0,0,IF(I510+G511&lt;=Summary!$D$20,'Loan Sch - Extra pay No Off'!I510+G511,Summary!$D$20))</f>
        <v>690.71560806781815</v>
      </c>
      <c r="G511" s="4">
        <f>IF(E511&lt;=0,0,E511*Summary!$B$7/Summary!$B$10)</f>
        <v>181.49029902099039</v>
      </c>
      <c r="H511" s="5">
        <f t="shared" si="49"/>
        <v>509.22530904682776</v>
      </c>
      <c r="I511" s="5">
        <f t="shared" si="50"/>
        <v>236019.48519449955</v>
      </c>
    </row>
    <row r="512" spans="1:9" x14ac:dyDescent="0.25">
      <c r="A512">
        <v>508</v>
      </c>
      <c r="B512">
        <f t="shared" si="45"/>
        <v>508</v>
      </c>
      <c r="C512" s="5">
        <f t="shared" si="48"/>
        <v>236019.48519449955</v>
      </c>
      <c r="D512" s="5">
        <f t="shared" si="47"/>
        <v>0</v>
      </c>
      <c r="E512" s="4">
        <f t="shared" si="46"/>
        <v>236019.48519449955</v>
      </c>
      <c r="F512" s="5">
        <f>IF(C512=0,0,IF(I511+G512&lt;=Summary!$D$20,'Loan Sch - Extra pay No Off'!I511+G512,Summary!$D$20))</f>
        <v>690.71560806781815</v>
      </c>
      <c r="G512" s="4">
        <f>IF(E512&lt;=0,0,E512*Summary!$B$7/Summary!$B$10)</f>
        <v>181.09956652424097</v>
      </c>
      <c r="H512" s="5">
        <f t="shared" si="49"/>
        <v>509.61604154357718</v>
      </c>
      <c r="I512" s="5">
        <f t="shared" si="50"/>
        <v>235509.86915295597</v>
      </c>
    </row>
    <row r="513" spans="1:9" x14ac:dyDescent="0.25">
      <c r="A513">
        <v>509</v>
      </c>
      <c r="B513">
        <f t="shared" si="45"/>
        <v>509</v>
      </c>
      <c r="C513" s="5">
        <f t="shared" si="48"/>
        <v>235509.86915295597</v>
      </c>
      <c r="D513" s="5">
        <f t="shared" si="47"/>
        <v>0</v>
      </c>
      <c r="E513" s="4">
        <f t="shared" si="46"/>
        <v>235509.86915295597</v>
      </c>
      <c r="F513" s="5">
        <f>IF(C513=0,0,IF(I512+G513&lt;=Summary!$D$20,'Loan Sch - Extra pay No Off'!I512+G513,Summary!$D$20))</f>
        <v>690.71560806781815</v>
      </c>
      <c r="G513" s="4">
        <f>IF(E513&lt;=0,0,E513*Summary!$B$7/Summary!$B$10)</f>
        <v>180.70853421544123</v>
      </c>
      <c r="H513" s="5">
        <f t="shared" si="49"/>
        <v>510.00707385237695</v>
      </c>
      <c r="I513" s="5">
        <f t="shared" si="50"/>
        <v>234999.86207910359</v>
      </c>
    </row>
    <row r="514" spans="1:9" x14ac:dyDescent="0.25">
      <c r="A514">
        <v>510</v>
      </c>
      <c r="B514">
        <f t="shared" si="45"/>
        <v>510</v>
      </c>
      <c r="C514" s="5">
        <f t="shared" si="48"/>
        <v>234999.86207910359</v>
      </c>
      <c r="D514" s="5">
        <f t="shared" si="47"/>
        <v>0</v>
      </c>
      <c r="E514" s="4">
        <f t="shared" si="46"/>
        <v>234999.86207910359</v>
      </c>
      <c r="F514" s="5">
        <f>IF(C514=0,0,IF(I513+G514&lt;=Summary!$D$20,'Loan Sch - Extra pay No Off'!I513+G514,Summary!$D$20))</f>
        <v>690.71560806781815</v>
      </c>
      <c r="G514" s="4">
        <f>IF(E514&lt;=0,0,E514*Summary!$B$7/Summary!$B$10)</f>
        <v>180.31720186454294</v>
      </c>
      <c r="H514" s="5">
        <f t="shared" si="49"/>
        <v>510.39840620327521</v>
      </c>
      <c r="I514" s="5">
        <f t="shared" si="50"/>
        <v>234489.46367290031</v>
      </c>
    </row>
    <row r="515" spans="1:9" x14ac:dyDescent="0.25">
      <c r="A515">
        <v>511</v>
      </c>
      <c r="B515">
        <f t="shared" si="45"/>
        <v>511</v>
      </c>
      <c r="C515" s="5">
        <f t="shared" si="48"/>
        <v>234489.46367290031</v>
      </c>
      <c r="D515" s="5">
        <f t="shared" si="47"/>
        <v>0</v>
      </c>
      <c r="E515" s="4">
        <f t="shared" si="46"/>
        <v>234489.46367290031</v>
      </c>
      <c r="F515" s="5">
        <f>IF(C515=0,0,IF(I514+G515&lt;=Summary!$D$20,'Loan Sch - Extra pay No Off'!I514+G515,Summary!$D$20))</f>
        <v>690.71560806781815</v>
      </c>
      <c r="G515" s="4">
        <f>IF(E515&lt;=0,0,E515*Summary!$B$7/Summary!$B$10)</f>
        <v>179.92556924132157</v>
      </c>
      <c r="H515" s="5">
        <f t="shared" si="49"/>
        <v>510.79003882649658</v>
      </c>
      <c r="I515" s="5">
        <f t="shared" si="50"/>
        <v>233978.67363407381</v>
      </c>
    </row>
    <row r="516" spans="1:9" x14ac:dyDescent="0.25">
      <c r="A516">
        <v>512</v>
      </c>
      <c r="B516">
        <f t="shared" si="45"/>
        <v>512</v>
      </c>
      <c r="C516" s="5">
        <f t="shared" si="48"/>
        <v>233978.67363407381</v>
      </c>
      <c r="D516" s="5">
        <f t="shared" si="47"/>
        <v>0</v>
      </c>
      <c r="E516" s="4">
        <f t="shared" si="46"/>
        <v>233978.67363407381</v>
      </c>
      <c r="F516" s="5">
        <f>IF(C516=0,0,IF(I515+G516&lt;=Summary!$D$20,'Loan Sch - Extra pay No Off'!I515+G516,Summary!$D$20))</f>
        <v>690.71560806781815</v>
      </c>
      <c r="G516" s="4">
        <f>IF(E516&lt;=0,0,E516*Summary!$B$7/Summary!$B$10)</f>
        <v>179.53363611537586</v>
      </c>
      <c r="H516" s="5">
        <f t="shared" si="49"/>
        <v>511.18197195244227</v>
      </c>
      <c r="I516" s="5">
        <f t="shared" si="50"/>
        <v>233467.49166212138</v>
      </c>
    </row>
    <row r="517" spans="1:9" x14ac:dyDescent="0.25">
      <c r="A517">
        <v>513</v>
      </c>
      <c r="B517">
        <f t="shared" si="45"/>
        <v>513</v>
      </c>
      <c r="C517" s="5">
        <f t="shared" si="48"/>
        <v>233467.49166212138</v>
      </c>
      <c r="D517" s="5">
        <f t="shared" si="47"/>
        <v>0</v>
      </c>
      <c r="E517" s="4">
        <f t="shared" si="46"/>
        <v>233467.49166212138</v>
      </c>
      <c r="F517" s="5">
        <f>IF(C517=0,0,IF(I516+G517&lt;=Summary!$D$20,'Loan Sch - Extra pay No Off'!I516+G517,Summary!$D$20))</f>
        <v>690.71560806781815</v>
      </c>
      <c r="G517" s="4">
        <f>IF(E517&lt;=0,0,E517*Summary!$B$7/Summary!$B$10)</f>
        <v>179.14140225612772</v>
      </c>
      <c r="H517" s="5">
        <f t="shared" si="49"/>
        <v>511.57420581169043</v>
      </c>
      <c r="I517" s="5">
        <f t="shared" si="50"/>
        <v>232955.91745630969</v>
      </c>
    </row>
    <row r="518" spans="1:9" x14ac:dyDescent="0.25">
      <c r="A518">
        <v>514</v>
      </c>
      <c r="B518">
        <f t="shared" ref="B518:B581" si="51">IF(C518=0,0,A518)</f>
        <v>514</v>
      </c>
      <c r="C518" s="5">
        <f t="shared" si="48"/>
        <v>232955.91745630969</v>
      </c>
      <c r="D518" s="5">
        <f t="shared" si="47"/>
        <v>0</v>
      </c>
      <c r="E518" s="4">
        <f t="shared" ref="E518:E581" si="52">C518-D518</f>
        <v>232955.91745630969</v>
      </c>
      <c r="F518" s="5">
        <f>IF(C518=0,0,IF(I517+G518&lt;=Summary!$D$20,'Loan Sch - Extra pay No Off'!I517+G518,Summary!$D$20))</f>
        <v>690.71560806781815</v>
      </c>
      <c r="G518" s="4">
        <f>IF(E518&lt;=0,0,E518*Summary!$B$7/Summary!$B$10)</f>
        <v>178.74886743282224</v>
      </c>
      <c r="H518" s="5">
        <f t="shared" si="49"/>
        <v>511.96674063499592</v>
      </c>
      <c r="I518" s="5">
        <f t="shared" si="50"/>
        <v>232443.9507156747</v>
      </c>
    </row>
    <row r="519" spans="1:9" x14ac:dyDescent="0.25">
      <c r="A519">
        <v>515</v>
      </c>
      <c r="B519">
        <f t="shared" si="51"/>
        <v>515</v>
      </c>
      <c r="C519" s="5">
        <f t="shared" si="48"/>
        <v>232443.9507156747</v>
      </c>
      <c r="D519" s="5">
        <f t="shared" ref="D519:D582" si="53">IF(C519=0,0,D518)</f>
        <v>0</v>
      </c>
      <c r="E519" s="4">
        <f t="shared" si="52"/>
        <v>232443.9507156747</v>
      </c>
      <c r="F519" s="5">
        <f>IF(C519=0,0,IF(I518+G519&lt;=Summary!$D$20,'Loan Sch - Extra pay No Off'!I518+G519,Summary!$D$20))</f>
        <v>690.71560806781815</v>
      </c>
      <c r="G519" s="4">
        <f>IF(E519&lt;=0,0,E519*Summary!$B$7/Summary!$B$10)</f>
        <v>178.35603141452731</v>
      </c>
      <c r="H519" s="5">
        <f t="shared" si="49"/>
        <v>512.35957665329079</v>
      </c>
      <c r="I519" s="5">
        <f t="shared" si="50"/>
        <v>231931.59113902142</v>
      </c>
    </row>
    <row r="520" spans="1:9" x14ac:dyDescent="0.25">
      <c r="A520">
        <v>516</v>
      </c>
      <c r="B520">
        <f t="shared" si="51"/>
        <v>516</v>
      </c>
      <c r="C520" s="5">
        <f t="shared" si="48"/>
        <v>231931.59113902142</v>
      </c>
      <c r="D520" s="5">
        <f t="shared" si="53"/>
        <v>0</v>
      </c>
      <c r="E520" s="4">
        <f t="shared" si="52"/>
        <v>231931.59113902142</v>
      </c>
      <c r="F520" s="5">
        <f>IF(C520=0,0,IF(I519+G520&lt;=Summary!$D$20,'Loan Sch - Extra pay No Off'!I519+G520,Summary!$D$20))</f>
        <v>690.71560806781815</v>
      </c>
      <c r="G520" s="4">
        <f>IF(E520&lt;=0,0,E520*Summary!$B$7/Summary!$B$10)</f>
        <v>177.96289397013373</v>
      </c>
      <c r="H520" s="5">
        <f t="shared" si="49"/>
        <v>512.75271409768447</v>
      </c>
      <c r="I520" s="5">
        <f t="shared" si="50"/>
        <v>231418.83842492374</v>
      </c>
    </row>
    <row r="521" spans="1:9" x14ac:dyDescent="0.25">
      <c r="A521">
        <v>517</v>
      </c>
      <c r="B521">
        <f t="shared" si="51"/>
        <v>517</v>
      </c>
      <c r="C521" s="5">
        <f t="shared" si="48"/>
        <v>231418.83842492374</v>
      </c>
      <c r="D521" s="5">
        <f t="shared" si="53"/>
        <v>0</v>
      </c>
      <c r="E521" s="4">
        <f t="shared" si="52"/>
        <v>231418.83842492374</v>
      </c>
      <c r="F521" s="5">
        <f>IF(C521=0,0,IF(I520+G521&lt;=Summary!$D$20,'Loan Sch - Extra pay No Off'!I520+G521,Summary!$D$20))</f>
        <v>690.71560806781815</v>
      </c>
      <c r="G521" s="4">
        <f>IF(E521&lt;=0,0,E521*Summary!$B$7/Summary!$B$10)</f>
        <v>177.56945486835497</v>
      </c>
      <c r="H521" s="5">
        <f t="shared" si="49"/>
        <v>513.14615319946324</v>
      </c>
      <c r="I521" s="5">
        <f t="shared" si="50"/>
        <v>230905.69227172429</v>
      </c>
    </row>
    <row r="522" spans="1:9" x14ac:dyDescent="0.25">
      <c r="A522">
        <v>518</v>
      </c>
      <c r="B522">
        <f t="shared" si="51"/>
        <v>518</v>
      </c>
      <c r="C522" s="5">
        <f t="shared" si="48"/>
        <v>230905.69227172429</v>
      </c>
      <c r="D522" s="5">
        <f t="shared" si="53"/>
        <v>0</v>
      </c>
      <c r="E522" s="4">
        <f t="shared" si="52"/>
        <v>230905.69227172429</v>
      </c>
      <c r="F522" s="5">
        <f>IF(C522=0,0,IF(I521+G522&lt;=Summary!$D$20,'Loan Sch - Extra pay No Off'!I521+G522,Summary!$D$20))</f>
        <v>690.71560806781815</v>
      </c>
      <c r="G522" s="4">
        <f>IF(E522&lt;=0,0,E522*Summary!$B$7/Summary!$B$10)</f>
        <v>177.17571387772691</v>
      </c>
      <c r="H522" s="5">
        <f t="shared" si="49"/>
        <v>513.53989419009122</v>
      </c>
      <c r="I522" s="5">
        <f t="shared" si="50"/>
        <v>230392.15237753419</v>
      </c>
    </row>
    <row r="523" spans="1:9" x14ac:dyDescent="0.25">
      <c r="A523">
        <v>519</v>
      </c>
      <c r="B523">
        <f t="shared" si="51"/>
        <v>519</v>
      </c>
      <c r="C523" s="5">
        <f t="shared" si="48"/>
        <v>230392.15237753419</v>
      </c>
      <c r="D523" s="5">
        <f t="shared" si="53"/>
        <v>0</v>
      </c>
      <c r="E523" s="4">
        <f t="shared" si="52"/>
        <v>230392.15237753419</v>
      </c>
      <c r="F523" s="5">
        <f>IF(C523=0,0,IF(I522+G523&lt;=Summary!$D$20,'Loan Sch - Extra pay No Off'!I522+G523,Summary!$D$20))</f>
        <v>690.71560806781815</v>
      </c>
      <c r="G523" s="4">
        <f>IF(E523&lt;=0,0,E523*Summary!$B$7/Summary!$B$10)</f>
        <v>176.78167076660796</v>
      </c>
      <c r="H523" s="5">
        <f t="shared" si="49"/>
        <v>513.93393730121022</v>
      </c>
      <c r="I523" s="5">
        <f t="shared" si="50"/>
        <v>229878.21844023297</v>
      </c>
    </row>
    <row r="524" spans="1:9" x14ac:dyDescent="0.25">
      <c r="A524">
        <v>520</v>
      </c>
      <c r="B524">
        <f t="shared" si="51"/>
        <v>520</v>
      </c>
      <c r="C524" s="5">
        <f t="shared" si="48"/>
        <v>229878.21844023297</v>
      </c>
      <c r="D524" s="5">
        <f t="shared" si="53"/>
        <v>0</v>
      </c>
      <c r="E524" s="4">
        <f t="shared" si="52"/>
        <v>229878.21844023297</v>
      </c>
      <c r="F524" s="5">
        <f>IF(C524=0,0,IF(I523+G524&lt;=Summary!$D$20,'Loan Sch - Extra pay No Off'!I523+G524,Summary!$D$20))</f>
        <v>690.71560806781815</v>
      </c>
      <c r="G524" s="4">
        <f>IF(E524&lt;=0,0,E524*Summary!$B$7/Summary!$B$10)</f>
        <v>176.38732530317873</v>
      </c>
      <c r="H524" s="5">
        <f t="shared" si="49"/>
        <v>514.32828276463943</v>
      </c>
      <c r="I524" s="5">
        <f t="shared" si="50"/>
        <v>229363.89015746833</v>
      </c>
    </row>
    <row r="525" spans="1:9" x14ac:dyDescent="0.25">
      <c r="A525">
        <v>521</v>
      </c>
      <c r="B525">
        <f t="shared" si="51"/>
        <v>521</v>
      </c>
      <c r="C525" s="5">
        <f t="shared" si="48"/>
        <v>229363.89015746833</v>
      </c>
      <c r="D525" s="5">
        <f t="shared" si="53"/>
        <v>0</v>
      </c>
      <c r="E525" s="4">
        <f t="shared" si="52"/>
        <v>229363.89015746833</v>
      </c>
      <c r="F525" s="5">
        <f>IF(C525=0,0,IF(I524+G525&lt;=Summary!$D$20,'Loan Sch - Extra pay No Off'!I524+G525,Summary!$D$20))</f>
        <v>690.71560806781815</v>
      </c>
      <c r="G525" s="4">
        <f>IF(E525&lt;=0,0,E525*Summary!$B$7/Summary!$B$10)</f>
        <v>175.99267725544203</v>
      </c>
      <c r="H525" s="5">
        <f t="shared" si="49"/>
        <v>514.72293081237615</v>
      </c>
      <c r="I525" s="5">
        <f t="shared" si="50"/>
        <v>228849.16722665596</v>
      </c>
    </row>
    <row r="526" spans="1:9" x14ac:dyDescent="0.25">
      <c r="A526">
        <v>522</v>
      </c>
      <c r="B526">
        <f t="shared" si="51"/>
        <v>522</v>
      </c>
      <c r="C526" s="5">
        <f t="shared" si="48"/>
        <v>228849.16722665596</v>
      </c>
      <c r="D526" s="5">
        <f t="shared" si="53"/>
        <v>0</v>
      </c>
      <c r="E526" s="4">
        <f t="shared" si="52"/>
        <v>228849.16722665596</v>
      </c>
      <c r="F526" s="5">
        <f>IF(C526=0,0,IF(I525+G526&lt;=Summary!$D$20,'Loan Sch - Extra pay No Off'!I525+G526,Summary!$D$20))</f>
        <v>690.71560806781815</v>
      </c>
      <c r="G526" s="4">
        <f>IF(E526&lt;=0,0,E526*Summary!$B$7/Summary!$B$10)</f>
        <v>175.59772639122255</v>
      </c>
      <c r="H526" s="5">
        <f t="shared" si="49"/>
        <v>515.11788167659563</v>
      </c>
      <c r="I526" s="5">
        <f t="shared" si="50"/>
        <v>228334.04934497937</v>
      </c>
    </row>
    <row r="527" spans="1:9" x14ac:dyDescent="0.25">
      <c r="A527">
        <v>523</v>
      </c>
      <c r="B527">
        <f t="shared" si="51"/>
        <v>523</v>
      </c>
      <c r="C527" s="5">
        <f t="shared" si="48"/>
        <v>228334.04934497937</v>
      </c>
      <c r="D527" s="5">
        <f t="shared" si="53"/>
        <v>0</v>
      </c>
      <c r="E527" s="4">
        <f t="shared" si="52"/>
        <v>228334.04934497937</v>
      </c>
      <c r="F527" s="5">
        <f>IF(C527=0,0,IF(I526+G527&lt;=Summary!$D$20,'Loan Sch - Extra pay No Off'!I526+G527,Summary!$D$20))</f>
        <v>690.71560806781815</v>
      </c>
      <c r="G527" s="4">
        <f>IF(E527&lt;=0,0,E527*Summary!$B$7/Summary!$B$10)</f>
        <v>175.20247247816684</v>
      </c>
      <c r="H527" s="5">
        <f t="shared" si="49"/>
        <v>515.51313558965126</v>
      </c>
      <c r="I527" s="5">
        <f t="shared" si="50"/>
        <v>227818.53620938971</v>
      </c>
    </row>
    <row r="528" spans="1:9" x14ac:dyDescent="0.25">
      <c r="A528">
        <v>524</v>
      </c>
      <c r="B528">
        <f t="shared" si="51"/>
        <v>524</v>
      </c>
      <c r="C528" s="5">
        <f t="shared" si="48"/>
        <v>227818.53620938971</v>
      </c>
      <c r="D528" s="5">
        <f t="shared" si="53"/>
        <v>0</v>
      </c>
      <c r="E528" s="4">
        <f t="shared" si="52"/>
        <v>227818.53620938971</v>
      </c>
      <c r="F528" s="5">
        <f>IF(C528=0,0,IF(I527+G528&lt;=Summary!$D$20,'Loan Sch - Extra pay No Off'!I527+G528,Summary!$D$20))</f>
        <v>690.71560806781815</v>
      </c>
      <c r="G528" s="4">
        <f>IF(E528&lt;=0,0,E528*Summary!$B$7/Summary!$B$10)</f>
        <v>174.80691528374325</v>
      </c>
      <c r="H528" s="5">
        <f t="shared" si="49"/>
        <v>515.9086927840749</v>
      </c>
      <c r="I528" s="5">
        <f t="shared" si="50"/>
        <v>227302.62751660563</v>
      </c>
    </row>
    <row r="529" spans="1:9" x14ac:dyDescent="0.25">
      <c r="A529">
        <v>525</v>
      </c>
      <c r="B529">
        <f t="shared" si="51"/>
        <v>525</v>
      </c>
      <c r="C529" s="5">
        <f t="shared" si="48"/>
        <v>227302.62751660563</v>
      </c>
      <c r="D529" s="5">
        <f t="shared" si="53"/>
        <v>0</v>
      </c>
      <c r="E529" s="4">
        <f t="shared" si="52"/>
        <v>227302.62751660563</v>
      </c>
      <c r="F529" s="5">
        <f>IF(C529=0,0,IF(I528+G529&lt;=Summary!$D$20,'Loan Sch - Extra pay No Off'!I528+G529,Summary!$D$20))</f>
        <v>690.71560806781815</v>
      </c>
      <c r="G529" s="4">
        <f>IF(E529&lt;=0,0,E529*Summary!$B$7/Summary!$B$10)</f>
        <v>174.41105457524162</v>
      </c>
      <c r="H529" s="5">
        <f t="shared" si="49"/>
        <v>516.30455349257659</v>
      </c>
      <c r="I529" s="5">
        <f t="shared" si="50"/>
        <v>226786.32296311305</v>
      </c>
    </row>
    <row r="530" spans="1:9" x14ac:dyDescent="0.25">
      <c r="A530">
        <v>526</v>
      </c>
      <c r="B530">
        <f t="shared" si="51"/>
        <v>526</v>
      </c>
      <c r="C530" s="5">
        <f t="shared" si="48"/>
        <v>226786.32296311305</v>
      </c>
      <c r="D530" s="5">
        <f t="shared" si="53"/>
        <v>0</v>
      </c>
      <c r="E530" s="4">
        <f t="shared" si="52"/>
        <v>226786.32296311305</v>
      </c>
      <c r="F530" s="5">
        <f>IF(C530=0,0,IF(I529+G530&lt;=Summary!$D$20,'Loan Sch - Extra pay No Off'!I529+G530,Summary!$D$20))</f>
        <v>690.71560806781815</v>
      </c>
      <c r="G530" s="4">
        <f>IF(E530&lt;=0,0,E530*Summary!$B$7/Summary!$B$10)</f>
        <v>174.01489011977327</v>
      </c>
      <c r="H530" s="5">
        <f t="shared" si="49"/>
        <v>516.70071794804494</v>
      </c>
      <c r="I530" s="5">
        <f t="shared" si="50"/>
        <v>226269.622245165</v>
      </c>
    </row>
    <row r="531" spans="1:9" x14ac:dyDescent="0.25">
      <c r="A531">
        <v>527</v>
      </c>
      <c r="B531">
        <f t="shared" si="51"/>
        <v>527</v>
      </c>
      <c r="C531" s="5">
        <f t="shared" si="48"/>
        <v>226269.622245165</v>
      </c>
      <c r="D531" s="5">
        <f t="shared" si="53"/>
        <v>0</v>
      </c>
      <c r="E531" s="4">
        <f t="shared" si="52"/>
        <v>226269.622245165</v>
      </c>
      <c r="F531" s="5">
        <f>IF(C531=0,0,IF(I530+G531&lt;=Summary!$D$20,'Loan Sch - Extra pay No Off'!I530+G531,Summary!$D$20))</f>
        <v>690.71560806781815</v>
      </c>
      <c r="G531" s="4">
        <f>IF(E531&lt;=0,0,E531*Summary!$B$7/Summary!$B$10)</f>
        <v>173.6184216842708</v>
      </c>
      <c r="H531" s="5">
        <f t="shared" si="49"/>
        <v>517.0971863835473</v>
      </c>
      <c r="I531" s="5">
        <f t="shared" si="50"/>
        <v>225752.52505878144</v>
      </c>
    </row>
    <row r="532" spans="1:9" x14ac:dyDescent="0.25">
      <c r="A532">
        <v>528</v>
      </c>
      <c r="B532">
        <f t="shared" si="51"/>
        <v>528</v>
      </c>
      <c r="C532" s="5">
        <f t="shared" si="48"/>
        <v>225752.52505878144</v>
      </c>
      <c r="D532" s="5">
        <f t="shared" si="53"/>
        <v>0</v>
      </c>
      <c r="E532" s="4">
        <f t="shared" si="52"/>
        <v>225752.52505878144</v>
      </c>
      <c r="F532" s="5">
        <f>IF(C532=0,0,IF(I531+G532&lt;=Summary!$D$20,'Loan Sch - Extra pay No Off'!I531+G532,Summary!$D$20))</f>
        <v>690.71560806781815</v>
      </c>
      <c r="G532" s="4">
        <f>IF(E532&lt;=0,0,E532*Summary!$B$7/Summary!$B$10)</f>
        <v>173.22164903548807</v>
      </c>
      <c r="H532" s="5">
        <f t="shared" si="49"/>
        <v>517.49395903233005</v>
      </c>
      <c r="I532" s="5">
        <f t="shared" si="50"/>
        <v>225235.03109974912</v>
      </c>
    </row>
    <row r="533" spans="1:9" x14ac:dyDescent="0.25">
      <c r="A533">
        <v>529</v>
      </c>
      <c r="B533">
        <f t="shared" si="51"/>
        <v>529</v>
      </c>
      <c r="C533" s="5">
        <f t="shared" si="48"/>
        <v>225235.03109974912</v>
      </c>
      <c r="D533" s="5">
        <f t="shared" si="53"/>
        <v>0</v>
      </c>
      <c r="E533" s="4">
        <f t="shared" si="52"/>
        <v>225235.03109974912</v>
      </c>
      <c r="F533" s="5">
        <f>IF(C533=0,0,IF(I532+G533&lt;=Summary!$D$20,'Loan Sch - Extra pay No Off'!I532+G533,Summary!$D$20))</f>
        <v>690.71560806781815</v>
      </c>
      <c r="G533" s="4">
        <f>IF(E533&lt;=0,0,E533*Summary!$B$7/Summary!$B$10)</f>
        <v>172.82457193999977</v>
      </c>
      <c r="H533" s="5">
        <f t="shared" si="49"/>
        <v>517.89103612781832</v>
      </c>
      <c r="I533" s="5">
        <f t="shared" si="50"/>
        <v>224717.14006362131</v>
      </c>
    </row>
    <row r="534" spans="1:9" x14ac:dyDescent="0.25">
      <c r="A534">
        <v>530</v>
      </c>
      <c r="B534">
        <f t="shared" si="51"/>
        <v>530</v>
      </c>
      <c r="C534" s="5">
        <f t="shared" si="48"/>
        <v>224717.14006362131</v>
      </c>
      <c r="D534" s="5">
        <f t="shared" si="53"/>
        <v>0</v>
      </c>
      <c r="E534" s="4">
        <f t="shared" si="52"/>
        <v>224717.14006362131</v>
      </c>
      <c r="F534" s="5">
        <f>IF(C534=0,0,IF(I533+G534&lt;=Summary!$D$20,'Loan Sch - Extra pay No Off'!I533+G534,Summary!$D$20))</f>
        <v>690.71560806781815</v>
      </c>
      <c r="G534" s="4">
        <f>IF(E534&lt;=0,0,E534*Summary!$B$7/Summary!$B$10)</f>
        <v>172.42719016420173</v>
      </c>
      <c r="H534" s="5">
        <f t="shared" si="49"/>
        <v>518.28841790361639</v>
      </c>
      <c r="I534" s="5">
        <f t="shared" si="50"/>
        <v>224198.85164571769</v>
      </c>
    </row>
    <row r="535" spans="1:9" x14ac:dyDescent="0.25">
      <c r="A535">
        <v>531</v>
      </c>
      <c r="B535">
        <f t="shared" si="51"/>
        <v>531</v>
      </c>
      <c r="C535" s="5">
        <f t="shared" si="48"/>
        <v>224198.85164571769</v>
      </c>
      <c r="D535" s="5">
        <f t="shared" si="53"/>
        <v>0</v>
      </c>
      <c r="E535" s="4">
        <f t="shared" si="52"/>
        <v>224198.85164571769</v>
      </c>
      <c r="F535" s="5">
        <f>IF(C535=0,0,IF(I534+G535&lt;=Summary!$D$20,'Loan Sch - Extra pay No Off'!I534+G535,Summary!$D$20))</f>
        <v>690.71560806781815</v>
      </c>
      <c r="G535" s="4">
        <f>IF(E535&lt;=0,0,E535*Summary!$B$7/Summary!$B$10)</f>
        <v>172.0295034743103</v>
      </c>
      <c r="H535" s="5">
        <f t="shared" si="49"/>
        <v>518.68610459350782</v>
      </c>
      <c r="I535" s="5">
        <f t="shared" si="50"/>
        <v>223680.16554112418</v>
      </c>
    </row>
    <row r="536" spans="1:9" x14ac:dyDescent="0.25">
      <c r="A536">
        <v>532</v>
      </c>
      <c r="B536">
        <f t="shared" si="51"/>
        <v>532</v>
      </c>
      <c r="C536" s="5">
        <f t="shared" si="48"/>
        <v>223680.16554112418</v>
      </c>
      <c r="D536" s="5">
        <f t="shared" si="53"/>
        <v>0</v>
      </c>
      <c r="E536" s="4">
        <f t="shared" si="52"/>
        <v>223680.16554112418</v>
      </c>
      <c r="F536" s="5">
        <f>IF(C536=0,0,IF(I535+G536&lt;=Summary!$D$20,'Loan Sch - Extra pay No Off'!I535+G536,Summary!$D$20))</f>
        <v>690.71560806781815</v>
      </c>
      <c r="G536" s="4">
        <f>IF(E536&lt;=0,0,E536*Summary!$B$7/Summary!$B$10)</f>
        <v>171.63151163636257</v>
      </c>
      <c r="H536" s="5">
        <f t="shared" si="49"/>
        <v>519.08409643145558</v>
      </c>
      <c r="I536" s="5">
        <f t="shared" si="50"/>
        <v>223161.08144469274</v>
      </c>
    </row>
    <row r="537" spans="1:9" x14ac:dyDescent="0.25">
      <c r="A537">
        <v>533</v>
      </c>
      <c r="B537">
        <f t="shared" si="51"/>
        <v>533</v>
      </c>
      <c r="C537" s="5">
        <f t="shared" si="48"/>
        <v>223161.08144469274</v>
      </c>
      <c r="D537" s="5">
        <f t="shared" si="53"/>
        <v>0</v>
      </c>
      <c r="E537" s="4">
        <f t="shared" si="52"/>
        <v>223161.08144469274</v>
      </c>
      <c r="F537" s="5">
        <f>IF(C537=0,0,IF(I536+G537&lt;=Summary!$D$20,'Loan Sch - Extra pay No Off'!I536+G537,Summary!$D$20))</f>
        <v>690.71560806781815</v>
      </c>
      <c r="G537" s="4">
        <f>IF(E537&lt;=0,0,E537*Summary!$B$7/Summary!$B$10)</f>
        <v>171.23321441621616</v>
      </c>
      <c r="H537" s="5">
        <f t="shared" si="49"/>
        <v>519.48239365160202</v>
      </c>
      <c r="I537" s="5">
        <f t="shared" si="50"/>
        <v>222641.59905104115</v>
      </c>
    </row>
    <row r="538" spans="1:9" x14ac:dyDescent="0.25">
      <c r="A538">
        <v>534</v>
      </c>
      <c r="B538">
        <f t="shared" si="51"/>
        <v>534</v>
      </c>
      <c r="C538" s="5">
        <f t="shared" si="48"/>
        <v>222641.59905104115</v>
      </c>
      <c r="D538" s="5">
        <f t="shared" si="53"/>
        <v>0</v>
      </c>
      <c r="E538" s="4">
        <f t="shared" si="52"/>
        <v>222641.59905104115</v>
      </c>
      <c r="F538" s="5">
        <f>IF(C538=0,0,IF(I537+G538&lt;=Summary!$D$20,'Loan Sch - Extra pay No Off'!I537+G538,Summary!$D$20))</f>
        <v>690.71560806781815</v>
      </c>
      <c r="G538" s="4">
        <f>IF(E538&lt;=0,0,E538*Summary!$B$7/Summary!$B$10)</f>
        <v>170.83461157954889</v>
      </c>
      <c r="H538" s="5">
        <f t="shared" si="49"/>
        <v>519.88099648826926</v>
      </c>
      <c r="I538" s="5">
        <f t="shared" si="50"/>
        <v>222121.71805455288</v>
      </c>
    </row>
    <row r="539" spans="1:9" x14ac:dyDescent="0.25">
      <c r="A539">
        <v>535</v>
      </c>
      <c r="B539">
        <f t="shared" si="51"/>
        <v>535</v>
      </c>
      <c r="C539" s="5">
        <f t="shared" si="48"/>
        <v>222121.71805455288</v>
      </c>
      <c r="D539" s="5">
        <f t="shared" si="53"/>
        <v>0</v>
      </c>
      <c r="E539" s="4">
        <f t="shared" si="52"/>
        <v>222121.71805455288</v>
      </c>
      <c r="F539" s="5">
        <f>IF(C539=0,0,IF(I538+G539&lt;=Summary!$D$20,'Loan Sch - Extra pay No Off'!I538+G539,Summary!$D$20))</f>
        <v>690.71560806781815</v>
      </c>
      <c r="G539" s="4">
        <f>IF(E539&lt;=0,0,E539*Summary!$B$7/Summary!$B$10)</f>
        <v>170.43570289185885</v>
      </c>
      <c r="H539" s="5">
        <f t="shared" si="49"/>
        <v>520.27990517595936</v>
      </c>
      <c r="I539" s="5">
        <f t="shared" si="50"/>
        <v>221601.43814937692</v>
      </c>
    </row>
    <row r="540" spans="1:9" x14ac:dyDescent="0.25">
      <c r="A540">
        <v>536</v>
      </c>
      <c r="B540">
        <f t="shared" si="51"/>
        <v>536</v>
      </c>
      <c r="C540" s="5">
        <f t="shared" si="48"/>
        <v>221601.43814937692</v>
      </c>
      <c r="D540" s="5">
        <f t="shared" si="53"/>
        <v>0</v>
      </c>
      <c r="E540" s="4">
        <f t="shared" si="52"/>
        <v>221601.43814937692</v>
      </c>
      <c r="F540" s="5">
        <f>IF(C540=0,0,IF(I539+G540&lt;=Summary!$D$20,'Loan Sch - Extra pay No Off'!I539+G540,Summary!$D$20))</f>
        <v>690.71560806781815</v>
      </c>
      <c r="G540" s="4">
        <f>IF(E540&lt;=0,0,E540*Summary!$B$7/Summary!$B$10)</f>
        <v>170.03648811846421</v>
      </c>
      <c r="H540" s="5">
        <f t="shared" si="49"/>
        <v>520.67911994935389</v>
      </c>
      <c r="I540" s="5">
        <f t="shared" si="50"/>
        <v>221080.75902942757</v>
      </c>
    </row>
    <row r="541" spans="1:9" x14ac:dyDescent="0.25">
      <c r="A541">
        <v>537</v>
      </c>
      <c r="B541">
        <f t="shared" si="51"/>
        <v>537</v>
      </c>
      <c r="C541" s="5">
        <f t="shared" si="48"/>
        <v>221080.75902942757</v>
      </c>
      <c r="D541" s="5">
        <f t="shared" si="53"/>
        <v>0</v>
      </c>
      <c r="E541" s="4">
        <f t="shared" si="52"/>
        <v>221080.75902942757</v>
      </c>
      <c r="F541" s="5">
        <f>IF(C541=0,0,IF(I540+G541&lt;=Summary!$D$20,'Loan Sch - Extra pay No Off'!I540+G541,Summary!$D$20))</f>
        <v>690.71560806781815</v>
      </c>
      <c r="G541" s="4">
        <f>IF(E541&lt;=0,0,E541*Summary!$B$7/Summary!$B$10)</f>
        <v>169.63696702450306</v>
      </c>
      <c r="H541" s="5">
        <f t="shared" si="49"/>
        <v>521.07864104331509</v>
      </c>
      <c r="I541" s="5">
        <f t="shared" si="50"/>
        <v>220559.68038838427</v>
      </c>
    </row>
    <row r="542" spans="1:9" x14ac:dyDescent="0.25">
      <c r="A542">
        <v>538</v>
      </c>
      <c r="B542">
        <f t="shared" si="51"/>
        <v>538</v>
      </c>
      <c r="C542" s="5">
        <f t="shared" si="48"/>
        <v>220559.68038838427</v>
      </c>
      <c r="D542" s="5">
        <f t="shared" si="53"/>
        <v>0</v>
      </c>
      <c r="E542" s="4">
        <f t="shared" si="52"/>
        <v>220559.68038838427</v>
      </c>
      <c r="F542" s="5">
        <f>IF(C542=0,0,IF(I541+G542&lt;=Summary!$D$20,'Loan Sch - Extra pay No Off'!I541+G542,Summary!$D$20))</f>
        <v>690.71560806781815</v>
      </c>
      <c r="G542" s="4">
        <f>IF(E542&lt;=0,0,E542*Summary!$B$7/Summary!$B$10)</f>
        <v>169.23713937493329</v>
      </c>
      <c r="H542" s="5">
        <f t="shared" si="49"/>
        <v>521.47846869288492</v>
      </c>
      <c r="I542" s="5">
        <f t="shared" si="50"/>
        <v>220038.20191969138</v>
      </c>
    </row>
    <row r="543" spans="1:9" x14ac:dyDescent="0.25">
      <c r="A543">
        <v>539</v>
      </c>
      <c r="B543">
        <f t="shared" si="51"/>
        <v>539</v>
      </c>
      <c r="C543" s="5">
        <f t="shared" si="48"/>
        <v>220038.20191969138</v>
      </c>
      <c r="D543" s="5">
        <f t="shared" si="53"/>
        <v>0</v>
      </c>
      <c r="E543" s="4">
        <f t="shared" si="52"/>
        <v>220038.20191969138</v>
      </c>
      <c r="F543" s="5">
        <f>IF(C543=0,0,IF(I542+G543&lt;=Summary!$D$20,'Loan Sch - Extra pay No Off'!I542+G543,Summary!$D$20))</f>
        <v>690.71560806781815</v>
      </c>
      <c r="G543" s="4">
        <f>IF(E543&lt;=0,0,E543*Summary!$B$7/Summary!$B$10)</f>
        <v>168.83700493453242</v>
      </c>
      <c r="H543" s="5">
        <f t="shared" si="49"/>
        <v>521.87860313328576</v>
      </c>
      <c r="I543" s="5">
        <f t="shared" si="50"/>
        <v>219516.32331655809</v>
      </c>
    </row>
    <row r="544" spans="1:9" x14ac:dyDescent="0.25">
      <c r="A544">
        <v>540</v>
      </c>
      <c r="B544">
        <f t="shared" si="51"/>
        <v>540</v>
      </c>
      <c r="C544" s="5">
        <f t="shared" si="48"/>
        <v>219516.32331655809</v>
      </c>
      <c r="D544" s="5">
        <f t="shared" si="53"/>
        <v>0</v>
      </c>
      <c r="E544" s="4">
        <f t="shared" si="52"/>
        <v>219516.32331655809</v>
      </c>
      <c r="F544" s="5">
        <f>IF(C544=0,0,IF(I543+G544&lt;=Summary!$D$20,'Loan Sch - Extra pay No Off'!I543+G544,Summary!$D$20))</f>
        <v>690.71560806781815</v>
      </c>
      <c r="G544" s="4">
        <f>IF(E544&lt;=0,0,E544*Summary!$B$7/Summary!$B$10)</f>
        <v>168.43656346789746</v>
      </c>
      <c r="H544" s="5">
        <f t="shared" si="49"/>
        <v>522.27904459992067</v>
      </c>
      <c r="I544" s="5">
        <f t="shared" si="50"/>
        <v>218994.04427195818</v>
      </c>
    </row>
    <row r="545" spans="1:9" x14ac:dyDescent="0.25">
      <c r="A545">
        <v>541</v>
      </c>
      <c r="B545">
        <f t="shared" si="51"/>
        <v>541</v>
      </c>
      <c r="C545" s="5">
        <f t="shared" si="48"/>
        <v>218994.04427195818</v>
      </c>
      <c r="D545" s="5">
        <f t="shared" si="53"/>
        <v>0</v>
      </c>
      <c r="E545" s="4">
        <f t="shared" si="52"/>
        <v>218994.04427195818</v>
      </c>
      <c r="F545" s="5">
        <f>IF(C545=0,0,IF(I544+G545&lt;=Summary!$D$20,'Loan Sch - Extra pay No Off'!I544+G545,Summary!$D$20))</f>
        <v>690.71560806781815</v>
      </c>
      <c r="G545" s="4">
        <f>IF(E545&lt;=0,0,E545*Summary!$B$7/Summary!$B$10)</f>
        <v>168.03581473944482</v>
      </c>
      <c r="H545" s="5">
        <f t="shared" si="49"/>
        <v>522.67979332837331</v>
      </c>
      <c r="I545" s="5">
        <f t="shared" si="50"/>
        <v>218471.36447862981</v>
      </c>
    </row>
    <row r="546" spans="1:9" x14ac:dyDescent="0.25">
      <c r="A546">
        <v>542</v>
      </c>
      <c r="B546">
        <f t="shared" si="51"/>
        <v>542</v>
      </c>
      <c r="C546" s="5">
        <f t="shared" si="48"/>
        <v>218471.36447862981</v>
      </c>
      <c r="D546" s="5">
        <f t="shared" si="53"/>
        <v>0</v>
      </c>
      <c r="E546" s="4">
        <f t="shared" si="52"/>
        <v>218471.36447862981</v>
      </c>
      <c r="F546" s="5">
        <f>IF(C546=0,0,IF(I545+G546&lt;=Summary!$D$20,'Loan Sch - Extra pay No Off'!I545+G546,Summary!$D$20))</f>
        <v>690.71560806781815</v>
      </c>
      <c r="G546" s="4">
        <f>IF(E546&lt;=0,0,E546*Summary!$B$7/Summary!$B$10)</f>
        <v>167.63475851341019</v>
      </c>
      <c r="H546" s="5">
        <f t="shared" si="49"/>
        <v>523.08084955440791</v>
      </c>
      <c r="I546" s="5">
        <f t="shared" si="50"/>
        <v>217948.28362907539</v>
      </c>
    </row>
    <row r="547" spans="1:9" x14ac:dyDescent="0.25">
      <c r="A547">
        <v>543</v>
      </c>
      <c r="B547">
        <f t="shared" si="51"/>
        <v>543</v>
      </c>
      <c r="C547" s="5">
        <f t="shared" si="48"/>
        <v>217948.28362907539</v>
      </c>
      <c r="D547" s="5">
        <f t="shared" si="53"/>
        <v>0</v>
      </c>
      <c r="E547" s="4">
        <f t="shared" si="52"/>
        <v>217948.28362907539</v>
      </c>
      <c r="F547" s="5">
        <f>IF(C547=0,0,IF(I546+G547&lt;=Summary!$D$20,'Loan Sch - Extra pay No Off'!I546+G547,Summary!$D$20))</f>
        <v>690.71560806781815</v>
      </c>
      <c r="G547" s="4">
        <f>IF(E547&lt;=0,0,E547*Summary!$B$7/Summary!$B$10)</f>
        <v>167.23339455384823</v>
      </c>
      <c r="H547" s="5">
        <f t="shared" si="49"/>
        <v>523.4822135139699</v>
      </c>
      <c r="I547" s="5">
        <f t="shared" si="50"/>
        <v>217424.80141556141</v>
      </c>
    </row>
    <row r="548" spans="1:9" x14ac:dyDescent="0.25">
      <c r="A548">
        <v>544</v>
      </c>
      <c r="B548">
        <f t="shared" si="51"/>
        <v>544</v>
      </c>
      <c r="C548" s="5">
        <f t="shared" si="48"/>
        <v>217424.80141556141</v>
      </c>
      <c r="D548" s="5">
        <f t="shared" si="53"/>
        <v>0</v>
      </c>
      <c r="E548" s="4">
        <f t="shared" si="52"/>
        <v>217424.80141556141</v>
      </c>
      <c r="F548" s="5">
        <f>IF(C548=0,0,IF(I547+G548&lt;=Summary!$D$20,'Loan Sch - Extra pay No Off'!I547+G548,Summary!$D$20))</f>
        <v>690.71560806781815</v>
      </c>
      <c r="G548" s="4">
        <f>IF(E548&lt;=0,0,E548*Summary!$B$7/Summary!$B$10)</f>
        <v>166.83172262463268</v>
      </c>
      <c r="H548" s="5">
        <f t="shared" si="49"/>
        <v>523.88388544318548</v>
      </c>
      <c r="I548" s="5">
        <f t="shared" si="50"/>
        <v>216900.91753011823</v>
      </c>
    </row>
    <row r="549" spans="1:9" x14ac:dyDescent="0.25">
      <c r="A549">
        <v>545</v>
      </c>
      <c r="B549">
        <f t="shared" si="51"/>
        <v>545</v>
      </c>
      <c r="C549" s="5">
        <f t="shared" si="48"/>
        <v>216900.91753011823</v>
      </c>
      <c r="D549" s="5">
        <f t="shared" si="53"/>
        <v>0</v>
      </c>
      <c r="E549" s="4">
        <f t="shared" si="52"/>
        <v>216900.91753011823</v>
      </c>
      <c r="F549" s="5">
        <f>IF(C549=0,0,IF(I548+G549&lt;=Summary!$D$20,'Loan Sch - Extra pay No Off'!I548+G549,Summary!$D$20))</f>
        <v>690.71560806781815</v>
      </c>
      <c r="G549" s="4">
        <f>IF(E549&lt;=0,0,E549*Summary!$B$7/Summary!$B$10)</f>
        <v>166.42974248945609</v>
      </c>
      <c r="H549" s="5">
        <f t="shared" si="49"/>
        <v>524.28586557836206</v>
      </c>
      <c r="I549" s="5">
        <f t="shared" si="50"/>
        <v>216376.63166453986</v>
      </c>
    </row>
    <row r="550" spans="1:9" x14ac:dyDescent="0.25">
      <c r="A550">
        <v>546</v>
      </c>
      <c r="B550">
        <f t="shared" si="51"/>
        <v>546</v>
      </c>
      <c r="C550" s="5">
        <f t="shared" si="48"/>
        <v>216376.63166453986</v>
      </c>
      <c r="D550" s="5">
        <f t="shared" si="53"/>
        <v>0</v>
      </c>
      <c r="E550" s="4">
        <f t="shared" si="52"/>
        <v>216376.63166453986</v>
      </c>
      <c r="F550" s="5">
        <f>IF(C550=0,0,IF(I549+G550&lt;=Summary!$D$20,'Loan Sch - Extra pay No Off'!I549+G550,Summary!$D$20))</f>
        <v>690.71560806781815</v>
      </c>
      <c r="G550" s="4">
        <f>IF(E550&lt;=0,0,E550*Summary!$B$7/Summary!$B$10)</f>
        <v>166.02745391182964</v>
      </c>
      <c r="H550" s="5">
        <f t="shared" si="49"/>
        <v>524.68815415598851</v>
      </c>
      <c r="I550" s="5">
        <f t="shared" si="50"/>
        <v>215851.94351038386</v>
      </c>
    </row>
    <row r="551" spans="1:9" x14ac:dyDescent="0.25">
      <c r="A551">
        <v>547</v>
      </c>
      <c r="B551">
        <f t="shared" si="51"/>
        <v>547</v>
      </c>
      <c r="C551" s="5">
        <f t="shared" si="48"/>
        <v>215851.94351038386</v>
      </c>
      <c r="D551" s="5">
        <f t="shared" si="53"/>
        <v>0</v>
      </c>
      <c r="E551" s="4">
        <f t="shared" si="52"/>
        <v>215851.94351038386</v>
      </c>
      <c r="F551" s="5">
        <f>IF(C551=0,0,IF(I550+G551&lt;=Summary!$D$20,'Loan Sch - Extra pay No Off'!I550+G551,Summary!$D$20))</f>
        <v>690.71560806781815</v>
      </c>
      <c r="G551" s="4">
        <f>IF(E551&lt;=0,0,E551*Summary!$B$7/Summary!$B$10)</f>
        <v>165.62485665508299</v>
      </c>
      <c r="H551" s="5">
        <f t="shared" si="49"/>
        <v>525.09075141273513</v>
      </c>
      <c r="I551" s="5">
        <f t="shared" si="50"/>
        <v>215326.85275897113</v>
      </c>
    </row>
    <row r="552" spans="1:9" x14ac:dyDescent="0.25">
      <c r="A552">
        <v>548</v>
      </c>
      <c r="B552">
        <f t="shared" si="51"/>
        <v>548</v>
      </c>
      <c r="C552" s="5">
        <f t="shared" si="48"/>
        <v>215326.85275897113</v>
      </c>
      <c r="D552" s="5">
        <f t="shared" si="53"/>
        <v>0</v>
      </c>
      <c r="E552" s="4">
        <f t="shared" si="52"/>
        <v>215326.85275897113</v>
      </c>
      <c r="F552" s="5">
        <f>IF(C552=0,0,IF(I551+G552&lt;=Summary!$D$20,'Loan Sch - Extra pay No Off'!I551+G552,Summary!$D$20))</f>
        <v>690.71560806781815</v>
      </c>
      <c r="G552" s="4">
        <f>IF(E552&lt;=0,0,E552*Summary!$B$7/Summary!$B$10)</f>
        <v>165.22195048236438</v>
      </c>
      <c r="H552" s="5">
        <f t="shared" si="49"/>
        <v>525.49365758545378</v>
      </c>
      <c r="I552" s="5">
        <f t="shared" si="50"/>
        <v>214801.35910138566</v>
      </c>
    </row>
    <row r="553" spans="1:9" x14ac:dyDescent="0.25">
      <c r="A553">
        <v>549</v>
      </c>
      <c r="B553">
        <f t="shared" si="51"/>
        <v>549</v>
      </c>
      <c r="C553" s="5">
        <f t="shared" si="48"/>
        <v>214801.35910138566</v>
      </c>
      <c r="D553" s="5">
        <f t="shared" si="53"/>
        <v>0</v>
      </c>
      <c r="E553" s="4">
        <f t="shared" si="52"/>
        <v>214801.35910138566</v>
      </c>
      <c r="F553" s="5">
        <f>IF(C553=0,0,IF(I552+G553&lt;=Summary!$D$20,'Loan Sch - Extra pay No Off'!I552+G553,Summary!$D$20))</f>
        <v>690.71560806781815</v>
      </c>
      <c r="G553" s="4">
        <f>IF(E553&lt;=0,0,E553*Summary!$B$7/Summary!$B$10)</f>
        <v>164.81873515664014</v>
      </c>
      <c r="H553" s="5">
        <f t="shared" si="49"/>
        <v>525.89687291117798</v>
      </c>
      <c r="I553" s="5">
        <f t="shared" si="50"/>
        <v>214275.4622284745</v>
      </c>
    </row>
    <row r="554" spans="1:9" x14ac:dyDescent="0.25">
      <c r="A554">
        <v>550</v>
      </c>
      <c r="B554">
        <f t="shared" si="51"/>
        <v>550</v>
      </c>
      <c r="C554" s="5">
        <f t="shared" si="48"/>
        <v>214275.4622284745</v>
      </c>
      <c r="D554" s="5">
        <f t="shared" si="53"/>
        <v>0</v>
      </c>
      <c r="E554" s="4">
        <f t="shared" si="52"/>
        <v>214275.4622284745</v>
      </c>
      <c r="F554" s="5">
        <f>IF(C554=0,0,IF(I553+G554&lt;=Summary!$D$20,'Loan Sch - Extra pay No Off'!I553+G554,Summary!$D$20))</f>
        <v>690.71560806781815</v>
      </c>
      <c r="G554" s="4">
        <f>IF(E554&lt;=0,0,E554*Summary!$B$7/Summary!$B$10)</f>
        <v>164.41521044069486</v>
      </c>
      <c r="H554" s="5">
        <f t="shared" si="49"/>
        <v>526.30039762712329</v>
      </c>
      <c r="I554" s="5">
        <f t="shared" si="50"/>
        <v>213749.16183084738</v>
      </c>
    </row>
    <row r="555" spans="1:9" x14ac:dyDescent="0.25">
      <c r="A555">
        <v>551</v>
      </c>
      <c r="B555">
        <f t="shared" si="51"/>
        <v>551</v>
      </c>
      <c r="C555" s="5">
        <f t="shared" si="48"/>
        <v>213749.16183084738</v>
      </c>
      <c r="D555" s="5">
        <f t="shared" si="53"/>
        <v>0</v>
      </c>
      <c r="E555" s="4">
        <f t="shared" si="52"/>
        <v>213749.16183084738</v>
      </c>
      <c r="F555" s="5">
        <f>IF(C555=0,0,IF(I554+G555&lt;=Summary!$D$20,'Loan Sch - Extra pay No Off'!I554+G555,Summary!$D$20))</f>
        <v>690.71560806781815</v>
      </c>
      <c r="G555" s="4">
        <f>IF(E555&lt;=0,0,E555*Summary!$B$7/Summary!$B$10)</f>
        <v>164.01137609713095</v>
      </c>
      <c r="H555" s="5">
        <f t="shared" si="49"/>
        <v>526.70423197068726</v>
      </c>
      <c r="I555" s="5">
        <f t="shared" si="50"/>
        <v>213222.4575988767</v>
      </c>
    </row>
    <row r="556" spans="1:9" x14ac:dyDescent="0.25">
      <c r="A556">
        <v>552</v>
      </c>
      <c r="B556">
        <f t="shared" si="51"/>
        <v>552</v>
      </c>
      <c r="C556" s="5">
        <f t="shared" si="48"/>
        <v>213222.4575988767</v>
      </c>
      <c r="D556" s="5">
        <f t="shared" si="53"/>
        <v>0</v>
      </c>
      <c r="E556" s="4">
        <f t="shared" si="52"/>
        <v>213222.4575988767</v>
      </c>
      <c r="F556" s="5">
        <f>IF(C556=0,0,IF(I555+G556&lt;=Summary!$D$20,'Loan Sch - Extra pay No Off'!I555+G556,Summary!$D$20))</f>
        <v>690.71560806781815</v>
      </c>
      <c r="G556" s="4">
        <f>IF(E556&lt;=0,0,E556*Summary!$B$7/Summary!$B$10)</f>
        <v>163.60723188836886</v>
      </c>
      <c r="H556" s="5">
        <f t="shared" si="49"/>
        <v>527.10837617944935</v>
      </c>
      <c r="I556" s="5">
        <f t="shared" si="50"/>
        <v>212695.34922269726</v>
      </c>
    </row>
    <row r="557" spans="1:9" x14ac:dyDescent="0.25">
      <c r="A557">
        <v>553</v>
      </c>
      <c r="B557">
        <f t="shared" si="51"/>
        <v>553</v>
      </c>
      <c r="C557" s="5">
        <f t="shared" si="48"/>
        <v>212695.34922269726</v>
      </c>
      <c r="D557" s="5">
        <f t="shared" si="53"/>
        <v>0</v>
      </c>
      <c r="E557" s="4">
        <f t="shared" si="52"/>
        <v>212695.34922269726</v>
      </c>
      <c r="F557" s="5">
        <f>IF(C557=0,0,IF(I556+G557&lt;=Summary!$D$20,'Loan Sch - Extra pay No Off'!I556+G557,Summary!$D$20))</f>
        <v>690.71560806781815</v>
      </c>
      <c r="G557" s="4">
        <f>IF(E557&lt;=0,0,E557*Summary!$B$7/Summary!$B$10)</f>
        <v>163.20277757664655</v>
      </c>
      <c r="H557" s="5">
        <f t="shared" si="49"/>
        <v>527.5128304911716</v>
      </c>
      <c r="I557" s="5">
        <f t="shared" si="50"/>
        <v>212167.83639220608</v>
      </c>
    </row>
    <row r="558" spans="1:9" x14ac:dyDescent="0.25">
      <c r="A558">
        <v>554</v>
      </c>
      <c r="B558">
        <f t="shared" si="51"/>
        <v>554</v>
      </c>
      <c r="C558" s="5">
        <f t="shared" si="48"/>
        <v>212167.83639220608</v>
      </c>
      <c r="D558" s="5">
        <f t="shared" si="53"/>
        <v>0</v>
      </c>
      <c r="E558" s="4">
        <f t="shared" si="52"/>
        <v>212167.83639220608</v>
      </c>
      <c r="F558" s="5">
        <f>IF(C558=0,0,IF(I557+G558&lt;=Summary!$D$20,'Loan Sch - Extra pay No Off'!I557+G558,Summary!$D$20))</f>
        <v>690.71560806781815</v>
      </c>
      <c r="G558" s="4">
        <f>IF(E558&lt;=0,0,E558*Summary!$B$7/Summary!$B$10)</f>
        <v>162.79801292401967</v>
      </c>
      <c r="H558" s="5">
        <f t="shared" si="49"/>
        <v>527.91759514379851</v>
      </c>
      <c r="I558" s="5">
        <f t="shared" si="50"/>
        <v>211639.91879706227</v>
      </c>
    </row>
    <row r="559" spans="1:9" x14ac:dyDescent="0.25">
      <c r="A559">
        <v>555</v>
      </c>
      <c r="B559">
        <f t="shared" si="51"/>
        <v>555</v>
      </c>
      <c r="C559" s="5">
        <f t="shared" si="48"/>
        <v>211639.91879706227</v>
      </c>
      <c r="D559" s="5">
        <f t="shared" si="53"/>
        <v>0</v>
      </c>
      <c r="E559" s="4">
        <f t="shared" si="52"/>
        <v>211639.91879706227</v>
      </c>
      <c r="F559" s="5">
        <f>IF(C559=0,0,IF(I558+G559&lt;=Summary!$D$20,'Loan Sch - Extra pay No Off'!I558+G559,Summary!$D$20))</f>
        <v>690.71560806781815</v>
      </c>
      <c r="G559" s="4">
        <f>IF(E559&lt;=0,0,E559*Summary!$B$7/Summary!$B$10)</f>
        <v>162.39293769236124</v>
      </c>
      <c r="H559" s="5">
        <f t="shared" si="49"/>
        <v>528.32267037545694</v>
      </c>
      <c r="I559" s="5">
        <f t="shared" si="50"/>
        <v>211111.59612668681</v>
      </c>
    </row>
    <row r="560" spans="1:9" x14ac:dyDescent="0.25">
      <c r="A560">
        <v>556</v>
      </c>
      <c r="B560">
        <f t="shared" si="51"/>
        <v>556</v>
      </c>
      <c r="C560" s="5">
        <f t="shared" si="48"/>
        <v>211111.59612668681</v>
      </c>
      <c r="D560" s="5">
        <f t="shared" si="53"/>
        <v>0</v>
      </c>
      <c r="E560" s="4">
        <f t="shared" si="52"/>
        <v>211111.59612668681</v>
      </c>
      <c r="F560" s="5">
        <f>IF(C560=0,0,IF(I559+G560&lt;=Summary!$D$20,'Loan Sch - Extra pay No Off'!I559+G560,Summary!$D$20))</f>
        <v>690.71560806781815</v>
      </c>
      <c r="G560" s="4">
        <f>IF(E560&lt;=0,0,E560*Summary!$B$7/Summary!$B$10)</f>
        <v>161.9875516433616</v>
      </c>
      <c r="H560" s="5">
        <f t="shared" si="49"/>
        <v>528.72805642445655</v>
      </c>
      <c r="I560" s="5">
        <f t="shared" si="50"/>
        <v>210582.86807026237</v>
      </c>
    </row>
    <row r="561" spans="1:9" x14ac:dyDescent="0.25">
      <c r="A561">
        <v>557</v>
      </c>
      <c r="B561">
        <f t="shared" si="51"/>
        <v>557</v>
      </c>
      <c r="C561" s="5">
        <f t="shared" si="48"/>
        <v>210582.86807026237</v>
      </c>
      <c r="D561" s="5">
        <f t="shared" si="53"/>
        <v>0</v>
      </c>
      <c r="E561" s="4">
        <f t="shared" si="52"/>
        <v>210582.86807026237</v>
      </c>
      <c r="F561" s="5">
        <f>IF(C561=0,0,IF(I560+G561&lt;=Summary!$D$20,'Loan Sch - Extra pay No Off'!I560+G561,Summary!$D$20))</f>
        <v>690.71560806781815</v>
      </c>
      <c r="G561" s="4">
        <f>IF(E561&lt;=0,0,E561*Summary!$B$7/Summary!$B$10)</f>
        <v>161.58185453852823</v>
      </c>
      <c r="H561" s="5">
        <f t="shared" si="49"/>
        <v>529.13375352928995</v>
      </c>
      <c r="I561" s="5">
        <f t="shared" si="50"/>
        <v>210053.73431673308</v>
      </c>
    </row>
    <row r="562" spans="1:9" x14ac:dyDescent="0.25">
      <c r="A562">
        <v>558</v>
      </c>
      <c r="B562">
        <f t="shared" si="51"/>
        <v>558</v>
      </c>
      <c r="C562" s="5">
        <f t="shared" si="48"/>
        <v>210053.73431673308</v>
      </c>
      <c r="D562" s="5">
        <f t="shared" si="53"/>
        <v>0</v>
      </c>
      <c r="E562" s="4">
        <f t="shared" si="52"/>
        <v>210053.73431673308</v>
      </c>
      <c r="F562" s="5">
        <f>IF(C562=0,0,IF(I561+G562&lt;=Summary!$D$20,'Loan Sch - Extra pay No Off'!I561+G562,Summary!$D$20))</f>
        <v>690.71560806781815</v>
      </c>
      <c r="G562" s="4">
        <f>IF(E562&lt;=0,0,E562*Summary!$B$7/Summary!$B$10)</f>
        <v>161.17584613918555</v>
      </c>
      <c r="H562" s="5">
        <f t="shared" si="49"/>
        <v>529.53976192863263</v>
      </c>
      <c r="I562" s="5">
        <f t="shared" si="50"/>
        <v>209524.19455480445</v>
      </c>
    </row>
    <row r="563" spans="1:9" x14ac:dyDescent="0.25">
      <c r="A563">
        <v>559</v>
      </c>
      <c r="B563">
        <f t="shared" si="51"/>
        <v>559</v>
      </c>
      <c r="C563" s="5">
        <f t="shared" si="48"/>
        <v>209524.19455480445</v>
      </c>
      <c r="D563" s="5">
        <f t="shared" si="53"/>
        <v>0</v>
      </c>
      <c r="E563" s="4">
        <f t="shared" si="52"/>
        <v>209524.19455480445</v>
      </c>
      <c r="F563" s="5">
        <f>IF(C563=0,0,IF(I562+G563&lt;=Summary!$D$20,'Loan Sch - Extra pay No Off'!I562+G563,Summary!$D$20))</f>
        <v>690.71560806781815</v>
      </c>
      <c r="G563" s="4">
        <f>IF(E563&lt;=0,0,E563*Summary!$B$7/Summary!$B$10)</f>
        <v>160.76952620647492</v>
      </c>
      <c r="H563" s="5">
        <f t="shared" si="49"/>
        <v>529.94608186134326</v>
      </c>
      <c r="I563" s="5">
        <f t="shared" si="50"/>
        <v>208994.24847294312</v>
      </c>
    </row>
    <row r="564" spans="1:9" x14ac:dyDescent="0.25">
      <c r="A564">
        <v>560</v>
      </c>
      <c r="B564">
        <f t="shared" si="51"/>
        <v>560</v>
      </c>
      <c r="C564" s="5">
        <f t="shared" si="48"/>
        <v>208994.24847294312</v>
      </c>
      <c r="D564" s="5">
        <f t="shared" si="53"/>
        <v>0</v>
      </c>
      <c r="E564" s="4">
        <f t="shared" si="52"/>
        <v>208994.24847294312</v>
      </c>
      <c r="F564" s="5">
        <f>IF(C564=0,0,IF(I563+G564&lt;=Summary!$D$20,'Loan Sch - Extra pay No Off'!I563+G564,Summary!$D$20))</f>
        <v>690.71560806781815</v>
      </c>
      <c r="G564" s="4">
        <f>IF(E564&lt;=0,0,E564*Summary!$B$7/Summary!$B$10)</f>
        <v>160.36289450135442</v>
      </c>
      <c r="H564" s="5">
        <f t="shared" si="49"/>
        <v>530.35271356646376</v>
      </c>
      <c r="I564" s="5">
        <f t="shared" si="50"/>
        <v>208463.89575937664</v>
      </c>
    </row>
    <row r="565" spans="1:9" x14ac:dyDescent="0.25">
      <c r="A565">
        <v>561</v>
      </c>
      <c r="B565">
        <f t="shared" si="51"/>
        <v>561</v>
      </c>
      <c r="C565" s="5">
        <f t="shared" ref="C565:C628" si="54">I564</f>
        <v>208463.89575937664</v>
      </c>
      <c r="D565" s="5">
        <f t="shared" si="53"/>
        <v>0</v>
      </c>
      <c r="E565" s="4">
        <f t="shared" si="52"/>
        <v>208463.89575937664</v>
      </c>
      <c r="F565" s="5">
        <f>IF(C565=0,0,IF(I564+G565&lt;=Summary!$D$20,'Loan Sch - Extra pay No Off'!I564+G565,Summary!$D$20))</f>
        <v>690.71560806781815</v>
      </c>
      <c r="G565" s="4">
        <f>IF(E565&lt;=0,0,E565*Summary!$B$7/Summary!$B$10)</f>
        <v>159.95595078459863</v>
      </c>
      <c r="H565" s="5">
        <f t="shared" ref="H565:H628" si="55">F565-G565</f>
        <v>530.75965728321955</v>
      </c>
      <c r="I565" s="5">
        <f t="shared" ref="I565:I628" si="56">IF(ROUND(C565-H565,0)=0,0,C565-H565)</f>
        <v>207933.13610209341</v>
      </c>
    </row>
    <row r="566" spans="1:9" x14ac:dyDescent="0.25">
      <c r="A566">
        <v>562</v>
      </c>
      <c r="B566">
        <f t="shared" si="51"/>
        <v>562</v>
      </c>
      <c r="C566" s="5">
        <f t="shared" si="54"/>
        <v>207933.13610209341</v>
      </c>
      <c r="D566" s="5">
        <f t="shared" si="53"/>
        <v>0</v>
      </c>
      <c r="E566" s="4">
        <f t="shared" si="52"/>
        <v>207933.13610209341</v>
      </c>
      <c r="F566" s="5">
        <f>IF(C566=0,0,IF(I565+G566&lt;=Summary!$D$20,'Loan Sch - Extra pay No Off'!I565+G566,Summary!$D$20))</f>
        <v>690.71560806781815</v>
      </c>
      <c r="G566" s="4">
        <f>IF(E566&lt;=0,0,E566*Summary!$B$7/Summary!$B$10)</f>
        <v>159.54869481679859</v>
      </c>
      <c r="H566" s="5">
        <f t="shared" si="55"/>
        <v>531.16691325101954</v>
      </c>
      <c r="I566" s="5">
        <f t="shared" si="56"/>
        <v>207401.9691888424</v>
      </c>
    </row>
    <row r="567" spans="1:9" x14ac:dyDescent="0.25">
      <c r="A567">
        <v>563</v>
      </c>
      <c r="B567">
        <f t="shared" si="51"/>
        <v>563</v>
      </c>
      <c r="C567" s="5">
        <f t="shared" si="54"/>
        <v>207401.9691888424</v>
      </c>
      <c r="D567" s="5">
        <f t="shared" si="53"/>
        <v>0</v>
      </c>
      <c r="E567" s="4">
        <f t="shared" si="52"/>
        <v>207401.9691888424</v>
      </c>
      <c r="F567" s="5">
        <f>IF(C567=0,0,IF(I566+G567&lt;=Summary!$D$20,'Loan Sch - Extra pay No Off'!I566+G567,Summary!$D$20))</f>
        <v>690.71560806781815</v>
      </c>
      <c r="G567" s="4">
        <f>IF(E567&lt;=0,0,E567*Summary!$B$7/Summary!$B$10)</f>
        <v>159.14112635836176</v>
      </c>
      <c r="H567" s="5">
        <f t="shared" si="55"/>
        <v>531.57448170945645</v>
      </c>
      <c r="I567" s="5">
        <f t="shared" si="56"/>
        <v>206870.39470713295</v>
      </c>
    </row>
    <row r="568" spans="1:9" x14ac:dyDescent="0.25">
      <c r="A568">
        <v>564</v>
      </c>
      <c r="B568">
        <f t="shared" si="51"/>
        <v>564</v>
      </c>
      <c r="C568" s="5">
        <f t="shared" si="54"/>
        <v>206870.39470713295</v>
      </c>
      <c r="D568" s="5">
        <f t="shared" si="53"/>
        <v>0</v>
      </c>
      <c r="E568" s="4">
        <f t="shared" si="52"/>
        <v>206870.39470713295</v>
      </c>
      <c r="F568" s="5">
        <f>IF(C568=0,0,IF(I567+G568&lt;=Summary!$D$20,'Loan Sch - Extra pay No Off'!I567+G568,Summary!$D$20))</f>
        <v>690.71560806781815</v>
      </c>
      <c r="G568" s="4">
        <f>IF(E568&lt;=0,0,E568*Summary!$B$7/Summary!$B$10)</f>
        <v>158.73324516951163</v>
      </c>
      <c r="H568" s="5">
        <f t="shared" si="55"/>
        <v>531.98236289830652</v>
      </c>
      <c r="I568" s="5">
        <f t="shared" si="56"/>
        <v>206338.41234423465</v>
      </c>
    </row>
    <row r="569" spans="1:9" x14ac:dyDescent="0.25">
      <c r="A569">
        <v>565</v>
      </c>
      <c r="B569">
        <f t="shared" si="51"/>
        <v>565</v>
      </c>
      <c r="C569" s="5">
        <f t="shared" si="54"/>
        <v>206338.41234423465</v>
      </c>
      <c r="D569" s="5">
        <f t="shared" si="53"/>
        <v>0</v>
      </c>
      <c r="E569" s="4">
        <f t="shared" si="52"/>
        <v>206338.41234423465</v>
      </c>
      <c r="F569" s="5">
        <f>IF(C569=0,0,IF(I568+G569&lt;=Summary!$D$20,'Loan Sch - Extra pay No Off'!I568+G569,Summary!$D$20))</f>
        <v>690.71560806781815</v>
      </c>
      <c r="G569" s="4">
        <f>IF(E569&lt;=0,0,E569*Summary!$B$7/Summary!$B$10)</f>
        <v>158.32505101028772</v>
      </c>
      <c r="H569" s="5">
        <f t="shared" si="55"/>
        <v>532.39055705753049</v>
      </c>
      <c r="I569" s="5">
        <f t="shared" si="56"/>
        <v>205806.0217871771</v>
      </c>
    </row>
    <row r="570" spans="1:9" x14ac:dyDescent="0.25">
      <c r="A570">
        <v>566</v>
      </c>
      <c r="B570">
        <f t="shared" si="51"/>
        <v>566</v>
      </c>
      <c r="C570" s="5">
        <f t="shared" si="54"/>
        <v>205806.0217871771</v>
      </c>
      <c r="D570" s="5">
        <f t="shared" si="53"/>
        <v>0</v>
      </c>
      <c r="E570" s="4">
        <f t="shared" si="52"/>
        <v>205806.0217871771</v>
      </c>
      <c r="F570" s="5">
        <f>IF(C570=0,0,IF(I569+G570&lt;=Summary!$D$20,'Loan Sch - Extra pay No Off'!I569+G570,Summary!$D$20))</f>
        <v>690.71560806781815</v>
      </c>
      <c r="G570" s="4">
        <f>IF(E570&lt;=0,0,E570*Summary!$B$7/Summary!$B$10)</f>
        <v>157.91654364054551</v>
      </c>
      <c r="H570" s="5">
        <f t="shared" si="55"/>
        <v>532.7990644272727</v>
      </c>
      <c r="I570" s="5">
        <f t="shared" si="56"/>
        <v>205273.22272274984</v>
      </c>
    </row>
    <row r="571" spans="1:9" x14ac:dyDescent="0.25">
      <c r="A571">
        <v>567</v>
      </c>
      <c r="B571">
        <f t="shared" si="51"/>
        <v>567</v>
      </c>
      <c r="C571" s="5">
        <f t="shared" si="54"/>
        <v>205273.22272274984</v>
      </c>
      <c r="D571" s="5">
        <f t="shared" si="53"/>
        <v>0</v>
      </c>
      <c r="E571" s="4">
        <f t="shared" si="52"/>
        <v>205273.22272274984</v>
      </c>
      <c r="F571" s="5">
        <f>IF(C571=0,0,IF(I570+G571&lt;=Summary!$D$20,'Loan Sch - Extra pay No Off'!I570+G571,Summary!$D$20))</f>
        <v>690.71560806781815</v>
      </c>
      <c r="G571" s="4">
        <f>IF(E571&lt;=0,0,E571*Summary!$B$7/Summary!$B$10)</f>
        <v>157.50772281995611</v>
      </c>
      <c r="H571" s="5">
        <f t="shared" si="55"/>
        <v>533.20788524786201</v>
      </c>
      <c r="I571" s="5">
        <f t="shared" si="56"/>
        <v>204740.01483750198</v>
      </c>
    </row>
    <row r="572" spans="1:9" x14ac:dyDescent="0.25">
      <c r="A572">
        <v>568</v>
      </c>
      <c r="B572">
        <f t="shared" si="51"/>
        <v>568</v>
      </c>
      <c r="C572" s="5">
        <f t="shared" si="54"/>
        <v>204740.01483750198</v>
      </c>
      <c r="D572" s="5">
        <f t="shared" si="53"/>
        <v>0</v>
      </c>
      <c r="E572" s="4">
        <f t="shared" si="52"/>
        <v>204740.01483750198</v>
      </c>
      <c r="F572" s="5">
        <f>IF(C572=0,0,IF(I571+G572&lt;=Summary!$D$20,'Loan Sch - Extra pay No Off'!I571+G572,Summary!$D$20))</f>
        <v>690.71560806781815</v>
      </c>
      <c r="G572" s="4">
        <f>IF(E572&lt;=0,0,E572*Summary!$B$7/Summary!$B$10)</f>
        <v>157.09858830800633</v>
      </c>
      <c r="H572" s="5">
        <f t="shared" si="55"/>
        <v>533.6170197598118</v>
      </c>
      <c r="I572" s="5">
        <f t="shared" si="56"/>
        <v>204206.39781774217</v>
      </c>
    </row>
    <row r="573" spans="1:9" x14ac:dyDescent="0.25">
      <c r="A573">
        <v>569</v>
      </c>
      <c r="B573">
        <f t="shared" si="51"/>
        <v>569</v>
      </c>
      <c r="C573" s="5">
        <f t="shared" si="54"/>
        <v>204206.39781774217</v>
      </c>
      <c r="D573" s="5">
        <f t="shared" si="53"/>
        <v>0</v>
      </c>
      <c r="E573" s="4">
        <f t="shared" si="52"/>
        <v>204206.39781774217</v>
      </c>
      <c r="F573" s="5">
        <f>IF(C573=0,0,IF(I572+G573&lt;=Summary!$D$20,'Loan Sch - Extra pay No Off'!I572+G573,Summary!$D$20))</f>
        <v>690.71560806781815</v>
      </c>
      <c r="G573" s="4">
        <f>IF(E573&lt;=0,0,E573*Summary!$B$7/Summary!$B$10)</f>
        <v>156.68913986399832</v>
      </c>
      <c r="H573" s="5">
        <f t="shared" si="55"/>
        <v>534.02646820381983</v>
      </c>
      <c r="I573" s="5">
        <f t="shared" si="56"/>
        <v>203672.37134953836</v>
      </c>
    </row>
    <row r="574" spans="1:9" x14ac:dyDescent="0.25">
      <c r="A574">
        <v>570</v>
      </c>
      <c r="B574">
        <f t="shared" si="51"/>
        <v>570</v>
      </c>
      <c r="C574" s="5">
        <f t="shared" si="54"/>
        <v>203672.37134953836</v>
      </c>
      <c r="D574" s="5">
        <f t="shared" si="53"/>
        <v>0</v>
      </c>
      <c r="E574" s="4">
        <f t="shared" si="52"/>
        <v>203672.37134953836</v>
      </c>
      <c r="F574" s="5">
        <f>IF(C574=0,0,IF(I573+G574&lt;=Summary!$D$20,'Loan Sch - Extra pay No Off'!I573+G574,Summary!$D$20))</f>
        <v>690.71560806781815</v>
      </c>
      <c r="G574" s="4">
        <f>IF(E574&lt;=0,0,E574*Summary!$B$7/Summary!$B$10)</f>
        <v>156.27937724704961</v>
      </c>
      <c r="H574" s="5">
        <f t="shared" si="55"/>
        <v>534.43623082076851</v>
      </c>
      <c r="I574" s="5">
        <f t="shared" si="56"/>
        <v>203137.93511871758</v>
      </c>
    </row>
    <row r="575" spans="1:9" x14ac:dyDescent="0.25">
      <c r="A575">
        <v>571</v>
      </c>
      <c r="B575">
        <f t="shared" si="51"/>
        <v>571</v>
      </c>
      <c r="C575" s="5">
        <f t="shared" si="54"/>
        <v>203137.93511871758</v>
      </c>
      <c r="D575" s="5">
        <f t="shared" si="53"/>
        <v>0</v>
      </c>
      <c r="E575" s="4">
        <f t="shared" si="52"/>
        <v>203137.93511871758</v>
      </c>
      <c r="F575" s="5">
        <f>IF(C575=0,0,IF(I574+G575&lt;=Summary!$D$20,'Loan Sch - Extra pay No Off'!I574+G575,Summary!$D$20))</f>
        <v>690.71560806781815</v>
      </c>
      <c r="G575" s="4">
        <f>IF(E575&lt;=0,0,E575*Summary!$B$7/Summary!$B$10)</f>
        <v>155.86930021609288</v>
      </c>
      <c r="H575" s="5">
        <f t="shared" si="55"/>
        <v>534.84630785172521</v>
      </c>
      <c r="I575" s="5">
        <f t="shared" si="56"/>
        <v>202603.08881086585</v>
      </c>
    </row>
    <row r="576" spans="1:9" x14ac:dyDescent="0.25">
      <c r="A576">
        <v>572</v>
      </c>
      <c r="B576">
        <f t="shared" si="51"/>
        <v>572</v>
      </c>
      <c r="C576" s="5">
        <f t="shared" si="54"/>
        <v>202603.08881086585</v>
      </c>
      <c r="D576" s="5">
        <f t="shared" si="53"/>
        <v>0</v>
      </c>
      <c r="E576" s="4">
        <f t="shared" si="52"/>
        <v>202603.08881086585</v>
      </c>
      <c r="F576" s="5">
        <f>IF(C576=0,0,IF(I575+G576&lt;=Summary!$D$20,'Loan Sch - Extra pay No Off'!I575+G576,Summary!$D$20))</f>
        <v>690.71560806781815</v>
      </c>
      <c r="G576" s="4">
        <f>IF(E576&lt;=0,0,E576*Summary!$B$7/Summary!$B$10)</f>
        <v>155.45890852987591</v>
      </c>
      <c r="H576" s="5">
        <f t="shared" si="55"/>
        <v>535.25669953794227</v>
      </c>
      <c r="I576" s="5">
        <f t="shared" si="56"/>
        <v>202067.83211132791</v>
      </c>
    </row>
    <row r="577" spans="1:9" x14ac:dyDescent="0.25">
      <c r="A577">
        <v>573</v>
      </c>
      <c r="B577">
        <f t="shared" si="51"/>
        <v>573</v>
      </c>
      <c r="C577" s="5">
        <f t="shared" si="54"/>
        <v>202067.83211132791</v>
      </c>
      <c r="D577" s="5">
        <f t="shared" si="53"/>
        <v>0</v>
      </c>
      <c r="E577" s="4">
        <f t="shared" si="52"/>
        <v>202067.83211132791</v>
      </c>
      <c r="F577" s="5">
        <f>IF(C577=0,0,IF(I576+G577&lt;=Summary!$D$20,'Loan Sch - Extra pay No Off'!I576+G577,Summary!$D$20))</f>
        <v>690.71560806781815</v>
      </c>
      <c r="G577" s="4">
        <f>IF(E577&lt;=0,0,E577*Summary!$B$7/Summary!$B$10)</f>
        <v>155.0482019469612</v>
      </c>
      <c r="H577" s="5">
        <f t="shared" si="55"/>
        <v>535.66740612085698</v>
      </c>
      <c r="I577" s="5">
        <f t="shared" si="56"/>
        <v>201532.16470520705</v>
      </c>
    </row>
    <row r="578" spans="1:9" x14ac:dyDescent="0.25">
      <c r="A578">
        <v>574</v>
      </c>
      <c r="B578">
        <f t="shared" si="51"/>
        <v>574</v>
      </c>
      <c r="C578" s="5">
        <f t="shared" si="54"/>
        <v>201532.16470520705</v>
      </c>
      <c r="D578" s="5">
        <f t="shared" si="53"/>
        <v>0</v>
      </c>
      <c r="E578" s="4">
        <f t="shared" si="52"/>
        <v>201532.16470520705</v>
      </c>
      <c r="F578" s="5">
        <f>IF(C578=0,0,IF(I577+G578&lt;=Summary!$D$20,'Loan Sch - Extra pay No Off'!I577+G578,Summary!$D$20))</f>
        <v>690.71560806781815</v>
      </c>
      <c r="G578" s="4">
        <f>IF(E578&lt;=0,0,E578*Summary!$B$7/Summary!$B$10)</f>
        <v>154.63718022572618</v>
      </c>
      <c r="H578" s="5">
        <f t="shared" si="55"/>
        <v>536.07842784209197</v>
      </c>
      <c r="I578" s="5">
        <f t="shared" si="56"/>
        <v>200996.08627736496</v>
      </c>
    </row>
    <row r="579" spans="1:9" x14ac:dyDescent="0.25">
      <c r="A579">
        <v>575</v>
      </c>
      <c r="B579">
        <f t="shared" si="51"/>
        <v>575</v>
      </c>
      <c r="C579" s="5">
        <f t="shared" si="54"/>
        <v>200996.08627736496</v>
      </c>
      <c r="D579" s="5">
        <f t="shared" si="53"/>
        <v>0</v>
      </c>
      <c r="E579" s="4">
        <f t="shared" si="52"/>
        <v>200996.08627736496</v>
      </c>
      <c r="F579" s="5">
        <f>IF(C579=0,0,IF(I578+G579&lt;=Summary!$D$20,'Loan Sch - Extra pay No Off'!I578+G579,Summary!$D$20))</f>
        <v>690.71560806781815</v>
      </c>
      <c r="G579" s="4">
        <f>IF(E579&lt;=0,0,E579*Summary!$B$7/Summary!$B$10)</f>
        <v>154.22584312436271</v>
      </c>
      <c r="H579" s="5">
        <f t="shared" si="55"/>
        <v>536.48976494345538</v>
      </c>
      <c r="I579" s="5">
        <f t="shared" si="56"/>
        <v>200459.5965124215</v>
      </c>
    </row>
    <row r="580" spans="1:9" x14ac:dyDescent="0.25">
      <c r="A580">
        <v>576</v>
      </c>
      <c r="B580">
        <f t="shared" si="51"/>
        <v>576</v>
      </c>
      <c r="C580" s="5">
        <f t="shared" si="54"/>
        <v>200459.5965124215</v>
      </c>
      <c r="D580" s="5">
        <f t="shared" si="53"/>
        <v>0</v>
      </c>
      <c r="E580" s="4">
        <f t="shared" si="52"/>
        <v>200459.5965124215</v>
      </c>
      <c r="F580" s="5">
        <f>IF(C580=0,0,IF(I579+G580&lt;=Summary!$D$20,'Loan Sch - Extra pay No Off'!I579+G580,Summary!$D$20))</f>
        <v>690.71560806781815</v>
      </c>
      <c r="G580" s="4">
        <f>IF(E580&lt;=0,0,E580*Summary!$B$7/Summary!$B$10)</f>
        <v>153.81419040087727</v>
      </c>
      <c r="H580" s="5">
        <f t="shared" si="55"/>
        <v>536.90141766694092</v>
      </c>
      <c r="I580" s="5">
        <f t="shared" si="56"/>
        <v>199922.69509475457</v>
      </c>
    </row>
    <row r="581" spans="1:9" x14ac:dyDescent="0.25">
      <c r="A581">
        <v>577</v>
      </c>
      <c r="B581">
        <f t="shared" si="51"/>
        <v>577</v>
      </c>
      <c r="C581" s="5">
        <f t="shared" si="54"/>
        <v>199922.69509475457</v>
      </c>
      <c r="D581" s="5">
        <f t="shared" si="53"/>
        <v>0</v>
      </c>
      <c r="E581" s="4">
        <f t="shared" si="52"/>
        <v>199922.69509475457</v>
      </c>
      <c r="F581" s="5">
        <f>IF(C581=0,0,IF(I580+G581&lt;=Summary!$D$20,'Loan Sch - Extra pay No Off'!I580+G581,Summary!$D$20))</f>
        <v>690.71560806781815</v>
      </c>
      <c r="G581" s="4">
        <f>IF(E581&lt;=0,0,E581*Summary!$B$7/Summary!$B$10)</f>
        <v>153.40222181309053</v>
      </c>
      <c r="H581" s="5">
        <f t="shared" si="55"/>
        <v>537.31338625472767</v>
      </c>
      <c r="I581" s="5">
        <f t="shared" si="56"/>
        <v>199385.38170849983</v>
      </c>
    </row>
    <row r="582" spans="1:9" x14ac:dyDescent="0.25">
      <c r="A582">
        <v>578</v>
      </c>
      <c r="B582">
        <f t="shared" ref="B582:B645" si="57">IF(C582=0,0,A582)</f>
        <v>578</v>
      </c>
      <c r="C582" s="5">
        <f t="shared" si="54"/>
        <v>199385.38170849983</v>
      </c>
      <c r="D582" s="5">
        <f t="shared" si="53"/>
        <v>0</v>
      </c>
      <c r="E582" s="4">
        <f t="shared" ref="E582:E645" si="58">C582-D582</f>
        <v>199385.38170849983</v>
      </c>
      <c r="F582" s="5">
        <f>IF(C582=0,0,IF(I581+G582&lt;=Summary!$D$20,'Loan Sch - Extra pay No Off'!I581+G582,Summary!$D$20))</f>
        <v>690.71560806781815</v>
      </c>
      <c r="G582" s="4">
        <f>IF(E582&lt;=0,0,E582*Summary!$B$7/Summary!$B$10)</f>
        <v>152.98993711863736</v>
      </c>
      <c r="H582" s="5">
        <f t="shared" si="55"/>
        <v>537.72567094918077</v>
      </c>
      <c r="I582" s="5">
        <f t="shared" si="56"/>
        <v>198847.65603755065</v>
      </c>
    </row>
    <row r="583" spans="1:9" x14ac:dyDescent="0.25">
      <c r="A583">
        <v>579</v>
      </c>
      <c r="B583">
        <f t="shared" si="57"/>
        <v>579</v>
      </c>
      <c r="C583" s="5">
        <f t="shared" si="54"/>
        <v>198847.65603755065</v>
      </c>
      <c r="D583" s="5">
        <f t="shared" ref="D583:D646" si="59">IF(C583=0,0,D582)</f>
        <v>0</v>
      </c>
      <c r="E583" s="4">
        <f t="shared" si="58"/>
        <v>198847.65603755065</v>
      </c>
      <c r="F583" s="5">
        <f>IF(C583=0,0,IF(I582+G583&lt;=Summary!$D$20,'Loan Sch - Extra pay No Off'!I582+G583,Summary!$D$20))</f>
        <v>690.71560806781815</v>
      </c>
      <c r="G583" s="4">
        <f>IF(E583&lt;=0,0,E583*Summary!$B$7/Summary!$B$10)</f>
        <v>152.57733607496672</v>
      </c>
      <c r="H583" s="5">
        <f t="shared" si="55"/>
        <v>538.1382719928514</v>
      </c>
      <c r="I583" s="5">
        <f t="shared" si="56"/>
        <v>198309.5177655578</v>
      </c>
    </row>
    <row r="584" spans="1:9" x14ac:dyDescent="0.25">
      <c r="A584">
        <v>580</v>
      </c>
      <c r="B584">
        <f t="shared" si="57"/>
        <v>580</v>
      </c>
      <c r="C584" s="5">
        <f t="shared" si="54"/>
        <v>198309.5177655578</v>
      </c>
      <c r="D584" s="5">
        <f t="shared" si="59"/>
        <v>0</v>
      </c>
      <c r="E584" s="4">
        <f t="shared" si="58"/>
        <v>198309.5177655578</v>
      </c>
      <c r="F584" s="5">
        <f>IF(C584=0,0,IF(I583+G584&lt;=Summary!$D$20,'Loan Sch - Extra pay No Off'!I583+G584,Summary!$D$20))</f>
        <v>690.71560806781815</v>
      </c>
      <c r="G584" s="4">
        <f>IF(E584&lt;=0,0,E584*Summary!$B$7/Summary!$B$10)</f>
        <v>152.16441843934146</v>
      </c>
      <c r="H584" s="5">
        <f t="shared" si="55"/>
        <v>538.55118962847666</v>
      </c>
      <c r="I584" s="5">
        <f t="shared" si="56"/>
        <v>197770.96657592931</v>
      </c>
    </row>
    <row r="585" spans="1:9" x14ac:dyDescent="0.25">
      <c r="A585">
        <v>581</v>
      </c>
      <c r="B585">
        <f t="shared" si="57"/>
        <v>581</v>
      </c>
      <c r="C585" s="5">
        <f t="shared" si="54"/>
        <v>197770.96657592931</v>
      </c>
      <c r="D585" s="5">
        <f t="shared" si="59"/>
        <v>0</v>
      </c>
      <c r="E585" s="4">
        <f t="shared" si="58"/>
        <v>197770.96657592931</v>
      </c>
      <c r="F585" s="5">
        <f>IF(C585=0,0,IF(I584+G585&lt;=Summary!$D$20,'Loan Sch - Extra pay No Off'!I584+G585,Summary!$D$20))</f>
        <v>690.71560806781815</v>
      </c>
      <c r="G585" s="4">
        <f>IF(E585&lt;=0,0,E585*Summary!$B$7/Summary!$B$10)</f>
        <v>151.75118396883806</v>
      </c>
      <c r="H585" s="5">
        <f t="shared" si="55"/>
        <v>538.96442409898009</v>
      </c>
      <c r="I585" s="5">
        <f t="shared" si="56"/>
        <v>197232.00215183033</v>
      </c>
    </row>
    <row r="586" spans="1:9" x14ac:dyDescent="0.25">
      <c r="A586">
        <v>582</v>
      </c>
      <c r="B586">
        <f t="shared" si="57"/>
        <v>582</v>
      </c>
      <c r="C586" s="5">
        <f t="shared" si="54"/>
        <v>197232.00215183033</v>
      </c>
      <c r="D586" s="5">
        <f t="shared" si="59"/>
        <v>0</v>
      </c>
      <c r="E586" s="4">
        <f t="shared" si="58"/>
        <v>197232.00215183033</v>
      </c>
      <c r="F586" s="5">
        <f>IF(C586=0,0,IF(I585+G586&lt;=Summary!$D$20,'Loan Sch - Extra pay No Off'!I585+G586,Summary!$D$20))</f>
        <v>690.71560806781815</v>
      </c>
      <c r="G586" s="4">
        <f>IF(E586&lt;=0,0,E586*Summary!$B$7/Summary!$B$10)</f>
        <v>151.33763242034672</v>
      </c>
      <c r="H586" s="5">
        <f t="shared" si="55"/>
        <v>539.37797564747143</v>
      </c>
      <c r="I586" s="5">
        <f t="shared" si="56"/>
        <v>196692.62417618284</v>
      </c>
    </row>
    <row r="587" spans="1:9" x14ac:dyDescent="0.25">
      <c r="A587">
        <v>583</v>
      </c>
      <c r="B587">
        <f t="shared" si="57"/>
        <v>583</v>
      </c>
      <c r="C587" s="5">
        <f t="shared" si="54"/>
        <v>196692.62417618284</v>
      </c>
      <c r="D587" s="5">
        <f t="shared" si="59"/>
        <v>0</v>
      </c>
      <c r="E587" s="4">
        <f t="shared" si="58"/>
        <v>196692.62417618284</v>
      </c>
      <c r="F587" s="5">
        <f>IF(C587=0,0,IF(I586+G587&lt;=Summary!$D$20,'Loan Sch - Extra pay No Off'!I586+G587,Summary!$D$20))</f>
        <v>690.71560806781815</v>
      </c>
      <c r="G587" s="4">
        <f>IF(E587&lt;=0,0,E587*Summary!$B$7/Summary!$B$10)</f>
        <v>150.92376355057107</v>
      </c>
      <c r="H587" s="5">
        <f t="shared" si="55"/>
        <v>539.79184451724711</v>
      </c>
      <c r="I587" s="5">
        <f t="shared" si="56"/>
        <v>196152.83233166559</v>
      </c>
    </row>
    <row r="588" spans="1:9" x14ac:dyDescent="0.25">
      <c r="A588">
        <v>584</v>
      </c>
      <c r="B588">
        <f t="shared" si="57"/>
        <v>584</v>
      </c>
      <c r="C588" s="5">
        <f t="shared" si="54"/>
        <v>196152.83233166559</v>
      </c>
      <c r="D588" s="5">
        <f t="shared" si="59"/>
        <v>0</v>
      </c>
      <c r="E588" s="4">
        <f t="shared" si="58"/>
        <v>196152.83233166559</v>
      </c>
      <c r="F588" s="5">
        <f>IF(C588=0,0,IF(I587+G588&lt;=Summary!$D$20,'Loan Sch - Extra pay No Off'!I587+G588,Summary!$D$20))</f>
        <v>690.71560806781815</v>
      </c>
      <c r="G588" s="4">
        <f>IF(E588&lt;=0,0,E588*Summary!$B$7/Summary!$B$10)</f>
        <v>150.50957711602803</v>
      </c>
      <c r="H588" s="5">
        <f t="shared" si="55"/>
        <v>540.20603095179013</v>
      </c>
      <c r="I588" s="5">
        <f t="shared" si="56"/>
        <v>195612.6263007138</v>
      </c>
    </row>
    <row r="589" spans="1:9" x14ac:dyDescent="0.25">
      <c r="A589">
        <v>585</v>
      </c>
      <c r="B589">
        <f t="shared" si="57"/>
        <v>585</v>
      </c>
      <c r="C589" s="5">
        <f t="shared" si="54"/>
        <v>195612.6263007138</v>
      </c>
      <c r="D589" s="5">
        <f t="shared" si="59"/>
        <v>0</v>
      </c>
      <c r="E589" s="4">
        <f t="shared" si="58"/>
        <v>195612.6263007138</v>
      </c>
      <c r="F589" s="5">
        <f>IF(C589=0,0,IF(I588+G589&lt;=Summary!$D$20,'Loan Sch - Extra pay No Off'!I588+G589,Summary!$D$20))</f>
        <v>690.71560806781815</v>
      </c>
      <c r="G589" s="4">
        <f>IF(E589&lt;=0,0,E589*Summary!$B$7/Summary!$B$10)</f>
        <v>150.09507287304771</v>
      </c>
      <c r="H589" s="5">
        <f t="shared" si="55"/>
        <v>540.62053519477047</v>
      </c>
      <c r="I589" s="5">
        <f t="shared" si="56"/>
        <v>195072.00576551905</v>
      </c>
    </row>
    <row r="590" spans="1:9" x14ac:dyDescent="0.25">
      <c r="A590">
        <v>586</v>
      </c>
      <c r="B590">
        <f t="shared" si="57"/>
        <v>586</v>
      </c>
      <c r="C590" s="5">
        <f t="shared" si="54"/>
        <v>195072.00576551905</v>
      </c>
      <c r="D590" s="5">
        <f t="shared" si="59"/>
        <v>0</v>
      </c>
      <c r="E590" s="4">
        <f t="shared" si="58"/>
        <v>195072.00576551905</v>
      </c>
      <c r="F590" s="5">
        <f>IF(C590=0,0,IF(I589+G590&lt;=Summary!$D$20,'Loan Sch - Extra pay No Off'!I589+G590,Summary!$D$20))</f>
        <v>690.71560806781815</v>
      </c>
      <c r="G590" s="4">
        <f>IF(E590&lt;=0,0,E590*Summary!$B$7/Summary!$B$10)</f>
        <v>149.68025057777325</v>
      </c>
      <c r="H590" s="5">
        <f t="shared" si="55"/>
        <v>541.03535749004493</v>
      </c>
      <c r="I590" s="5">
        <f t="shared" si="56"/>
        <v>194530.97040802901</v>
      </c>
    </row>
    <row r="591" spans="1:9" x14ac:dyDescent="0.25">
      <c r="A591">
        <v>587</v>
      </c>
      <c r="B591">
        <f t="shared" si="57"/>
        <v>587</v>
      </c>
      <c r="C591" s="5">
        <f t="shared" si="54"/>
        <v>194530.97040802901</v>
      </c>
      <c r="D591" s="5">
        <f t="shared" si="59"/>
        <v>0</v>
      </c>
      <c r="E591" s="4">
        <f t="shared" si="58"/>
        <v>194530.97040802901</v>
      </c>
      <c r="F591" s="5">
        <f>IF(C591=0,0,IF(I590+G591&lt;=Summary!$D$20,'Loan Sch - Extra pay No Off'!I590+G591,Summary!$D$20))</f>
        <v>690.71560806781815</v>
      </c>
      <c r="G591" s="4">
        <f>IF(E591&lt;=0,0,E591*Summary!$B$7/Summary!$B$10)</f>
        <v>149.2651099861607</v>
      </c>
      <c r="H591" s="5">
        <f t="shared" si="55"/>
        <v>541.45049808165743</v>
      </c>
      <c r="I591" s="5">
        <f t="shared" si="56"/>
        <v>193989.51990994735</v>
      </c>
    </row>
    <row r="592" spans="1:9" x14ac:dyDescent="0.25">
      <c r="A592">
        <v>588</v>
      </c>
      <c r="B592">
        <f t="shared" si="57"/>
        <v>588</v>
      </c>
      <c r="C592" s="5">
        <f t="shared" si="54"/>
        <v>193989.51990994735</v>
      </c>
      <c r="D592" s="5">
        <f t="shared" si="59"/>
        <v>0</v>
      </c>
      <c r="E592" s="4">
        <f t="shared" si="58"/>
        <v>193989.51990994735</v>
      </c>
      <c r="F592" s="5">
        <f>IF(C592=0,0,IF(I591+G592&lt;=Summary!$D$20,'Loan Sch - Extra pay No Off'!I591+G592,Summary!$D$20))</f>
        <v>690.71560806781815</v>
      </c>
      <c r="G592" s="4">
        <f>IF(E592&lt;=0,0,E592*Summary!$B$7/Summary!$B$10)</f>
        <v>148.84965085397883</v>
      </c>
      <c r="H592" s="5">
        <f t="shared" si="55"/>
        <v>541.86595721383935</v>
      </c>
      <c r="I592" s="5">
        <f t="shared" si="56"/>
        <v>193447.65395273353</v>
      </c>
    </row>
    <row r="593" spans="1:9" x14ac:dyDescent="0.25">
      <c r="A593">
        <v>589</v>
      </c>
      <c r="B593">
        <f t="shared" si="57"/>
        <v>589</v>
      </c>
      <c r="C593" s="5">
        <f t="shared" si="54"/>
        <v>193447.65395273353</v>
      </c>
      <c r="D593" s="5">
        <f t="shared" si="59"/>
        <v>0</v>
      </c>
      <c r="E593" s="4">
        <f t="shared" si="58"/>
        <v>193447.65395273353</v>
      </c>
      <c r="F593" s="5">
        <f>IF(C593=0,0,IF(I592+G593&lt;=Summary!$D$20,'Loan Sch - Extra pay No Off'!I592+G593,Summary!$D$20))</f>
        <v>690.71560806781815</v>
      </c>
      <c r="G593" s="4">
        <f>IF(E593&lt;=0,0,E593*Summary!$B$7/Summary!$B$10)</f>
        <v>148.433872936809</v>
      </c>
      <c r="H593" s="5">
        <f t="shared" si="55"/>
        <v>542.2817351310091</v>
      </c>
      <c r="I593" s="5">
        <f t="shared" si="56"/>
        <v>192905.3722176025</v>
      </c>
    </row>
    <row r="594" spans="1:9" x14ac:dyDescent="0.25">
      <c r="A594">
        <v>590</v>
      </c>
      <c r="B594">
        <f t="shared" si="57"/>
        <v>590</v>
      </c>
      <c r="C594" s="5">
        <f t="shared" si="54"/>
        <v>192905.3722176025</v>
      </c>
      <c r="D594" s="5">
        <f t="shared" si="59"/>
        <v>0</v>
      </c>
      <c r="E594" s="4">
        <f t="shared" si="58"/>
        <v>192905.3722176025</v>
      </c>
      <c r="F594" s="5">
        <f>IF(C594=0,0,IF(I593+G594&lt;=Summary!$D$20,'Loan Sch - Extra pay No Off'!I593+G594,Summary!$D$20))</f>
        <v>690.71560806781815</v>
      </c>
      <c r="G594" s="4">
        <f>IF(E594&lt;=0,0,E594*Summary!$B$7/Summary!$B$10)</f>
        <v>148.01777599004498</v>
      </c>
      <c r="H594" s="5">
        <f t="shared" si="55"/>
        <v>542.69783207777323</v>
      </c>
      <c r="I594" s="5">
        <f t="shared" si="56"/>
        <v>192362.67438552473</v>
      </c>
    </row>
    <row r="595" spans="1:9" x14ac:dyDescent="0.25">
      <c r="A595">
        <v>591</v>
      </c>
      <c r="B595">
        <f t="shared" si="57"/>
        <v>591</v>
      </c>
      <c r="C595" s="5">
        <f t="shared" si="54"/>
        <v>192362.67438552473</v>
      </c>
      <c r="D595" s="5">
        <f t="shared" si="59"/>
        <v>0</v>
      </c>
      <c r="E595" s="4">
        <f t="shared" si="58"/>
        <v>192362.67438552473</v>
      </c>
      <c r="F595" s="5">
        <f>IF(C595=0,0,IF(I594+G595&lt;=Summary!$D$20,'Loan Sch - Extra pay No Off'!I594+G595,Summary!$D$20))</f>
        <v>690.71560806781815</v>
      </c>
      <c r="G595" s="4">
        <f>IF(E595&lt;=0,0,E595*Summary!$B$7/Summary!$B$10)</f>
        <v>147.60135976889302</v>
      </c>
      <c r="H595" s="5">
        <f t="shared" si="55"/>
        <v>543.11424829892508</v>
      </c>
      <c r="I595" s="5">
        <f t="shared" si="56"/>
        <v>191819.56013722581</v>
      </c>
    </row>
    <row r="596" spans="1:9" x14ac:dyDescent="0.25">
      <c r="A596">
        <v>592</v>
      </c>
      <c r="B596">
        <f t="shared" si="57"/>
        <v>592</v>
      </c>
      <c r="C596" s="5">
        <f t="shared" si="54"/>
        <v>191819.56013722581</v>
      </c>
      <c r="D596" s="5">
        <f t="shared" si="59"/>
        <v>0</v>
      </c>
      <c r="E596" s="4">
        <f t="shared" si="58"/>
        <v>191819.56013722581</v>
      </c>
      <c r="F596" s="5">
        <f>IF(C596=0,0,IF(I595+G596&lt;=Summary!$D$20,'Loan Sch - Extra pay No Off'!I595+G596,Summary!$D$20))</f>
        <v>690.71560806781815</v>
      </c>
      <c r="G596" s="4">
        <f>IF(E596&lt;=0,0,E596*Summary!$B$7/Summary!$B$10)</f>
        <v>147.18462402837133</v>
      </c>
      <c r="H596" s="5">
        <f t="shared" si="55"/>
        <v>543.53098403944682</v>
      </c>
      <c r="I596" s="5">
        <f t="shared" si="56"/>
        <v>191276.02915318636</v>
      </c>
    </row>
    <row r="597" spans="1:9" x14ac:dyDescent="0.25">
      <c r="A597">
        <v>593</v>
      </c>
      <c r="B597">
        <f t="shared" si="57"/>
        <v>593</v>
      </c>
      <c r="C597" s="5">
        <f t="shared" si="54"/>
        <v>191276.02915318636</v>
      </c>
      <c r="D597" s="5">
        <f t="shared" si="59"/>
        <v>0</v>
      </c>
      <c r="E597" s="4">
        <f t="shared" si="58"/>
        <v>191276.02915318636</v>
      </c>
      <c r="F597" s="5">
        <f>IF(C597=0,0,IF(I596+G597&lt;=Summary!$D$20,'Loan Sch - Extra pay No Off'!I596+G597,Summary!$D$20))</f>
        <v>690.71560806781815</v>
      </c>
      <c r="G597" s="4">
        <f>IF(E597&lt;=0,0,E597*Summary!$B$7/Summary!$B$10)</f>
        <v>146.7675685233103</v>
      </c>
      <c r="H597" s="5">
        <f t="shared" si="55"/>
        <v>543.94803954450788</v>
      </c>
      <c r="I597" s="5">
        <f t="shared" si="56"/>
        <v>190732.08111364185</v>
      </c>
    </row>
    <row r="598" spans="1:9" x14ac:dyDescent="0.25">
      <c r="A598">
        <v>594</v>
      </c>
      <c r="B598">
        <f t="shared" si="57"/>
        <v>594</v>
      </c>
      <c r="C598" s="5">
        <f t="shared" si="54"/>
        <v>190732.08111364185</v>
      </c>
      <c r="D598" s="5">
        <f t="shared" si="59"/>
        <v>0</v>
      </c>
      <c r="E598" s="4">
        <f t="shared" si="58"/>
        <v>190732.08111364185</v>
      </c>
      <c r="F598" s="5">
        <f>IF(C598=0,0,IF(I597+G598&lt;=Summary!$D$20,'Loan Sch - Extra pay No Off'!I597+G598,Summary!$D$20))</f>
        <v>690.71560806781815</v>
      </c>
      <c r="G598" s="4">
        <f>IF(E598&lt;=0,0,E598*Summary!$B$7/Summary!$B$10)</f>
        <v>146.35019300835211</v>
      </c>
      <c r="H598" s="5">
        <f t="shared" si="55"/>
        <v>544.36541505946605</v>
      </c>
      <c r="I598" s="5">
        <f t="shared" si="56"/>
        <v>190187.71569858238</v>
      </c>
    </row>
    <row r="599" spans="1:9" x14ac:dyDescent="0.25">
      <c r="A599">
        <v>595</v>
      </c>
      <c r="B599">
        <f t="shared" si="57"/>
        <v>595</v>
      </c>
      <c r="C599" s="5">
        <f t="shared" si="54"/>
        <v>190187.71569858238</v>
      </c>
      <c r="D599" s="5">
        <f t="shared" si="59"/>
        <v>0</v>
      </c>
      <c r="E599" s="4">
        <f t="shared" si="58"/>
        <v>190187.71569858238</v>
      </c>
      <c r="F599" s="5">
        <f>IF(C599=0,0,IF(I598+G599&lt;=Summary!$D$20,'Loan Sch - Extra pay No Off'!I598+G599,Summary!$D$20))</f>
        <v>690.71560806781815</v>
      </c>
      <c r="G599" s="4">
        <f>IF(E599&lt;=0,0,E599*Summary!$B$7/Summary!$B$10)</f>
        <v>145.93249723795071</v>
      </c>
      <c r="H599" s="5">
        <f t="shared" si="55"/>
        <v>544.78311082986738</v>
      </c>
      <c r="I599" s="5">
        <f t="shared" si="56"/>
        <v>189642.93258775253</v>
      </c>
    </row>
    <row r="600" spans="1:9" x14ac:dyDescent="0.25">
      <c r="A600">
        <v>596</v>
      </c>
      <c r="B600">
        <f t="shared" si="57"/>
        <v>596</v>
      </c>
      <c r="C600" s="5">
        <f t="shared" si="54"/>
        <v>189642.93258775253</v>
      </c>
      <c r="D600" s="5">
        <f t="shared" si="59"/>
        <v>0</v>
      </c>
      <c r="E600" s="4">
        <f t="shared" si="58"/>
        <v>189642.93258775253</v>
      </c>
      <c r="F600" s="5">
        <f>IF(C600=0,0,IF(I599+G600&lt;=Summary!$D$20,'Loan Sch - Extra pay No Off'!I599+G600,Summary!$D$20))</f>
        <v>690.71560806781815</v>
      </c>
      <c r="G600" s="4">
        <f>IF(E600&lt;=0,0,E600*Summary!$B$7/Summary!$B$10)</f>
        <v>145.51448096637165</v>
      </c>
      <c r="H600" s="5">
        <f t="shared" si="55"/>
        <v>545.20112710144645</v>
      </c>
      <c r="I600" s="5">
        <f t="shared" si="56"/>
        <v>189097.73146065109</v>
      </c>
    </row>
    <row r="601" spans="1:9" x14ac:dyDescent="0.25">
      <c r="A601">
        <v>597</v>
      </c>
      <c r="B601">
        <f t="shared" si="57"/>
        <v>597</v>
      </c>
      <c r="C601" s="5">
        <f t="shared" si="54"/>
        <v>189097.73146065109</v>
      </c>
      <c r="D601" s="5">
        <f t="shared" si="59"/>
        <v>0</v>
      </c>
      <c r="E601" s="4">
        <f t="shared" si="58"/>
        <v>189097.73146065109</v>
      </c>
      <c r="F601" s="5">
        <f>IF(C601=0,0,IF(I600+G601&lt;=Summary!$D$20,'Loan Sch - Extra pay No Off'!I600+G601,Summary!$D$20))</f>
        <v>690.71560806781815</v>
      </c>
      <c r="G601" s="4">
        <f>IF(E601&lt;=0,0,E601*Summary!$B$7/Summary!$B$10)</f>
        <v>145.0961439476919</v>
      </c>
      <c r="H601" s="5">
        <f t="shared" si="55"/>
        <v>545.61946412012628</v>
      </c>
      <c r="I601" s="5">
        <f t="shared" si="56"/>
        <v>188552.11199653096</v>
      </c>
    </row>
    <row r="602" spans="1:9" x14ac:dyDescent="0.25">
      <c r="A602">
        <v>598</v>
      </c>
      <c r="B602">
        <f t="shared" si="57"/>
        <v>598</v>
      </c>
      <c r="C602" s="5">
        <f t="shared" si="54"/>
        <v>188552.11199653096</v>
      </c>
      <c r="D602" s="5">
        <f t="shared" si="59"/>
        <v>0</v>
      </c>
      <c r="E602" s="4">
        <f t="shared" si="58"/>
        <v>188552.11199653096</v>
      </c>
      <c r="F602" s="5">
        <f>IF(C602=0,0,IF(I601+G602&lt;=Summary!$D$20,'Loan Sch - Extra pay No Off'!I601+G602,Summary!$D$20))</f>
        <v>690.71560806781815</v>
      </c>
      <c r="G602" s="4">
        <f>IF(E602&lt;=0,0,E602*Summary!$B$7/Summary!$B$10)</f>
        <v>144.67748593579969</v>
      </c>
      <c r="H602" s="5">
        <f t="shared" si="55"/>
        <v>546.03812213201843</v>
      </c>
      <c r="I602" s="5">
        <f t="shared" si="56"/>
        <v>188006.07387439895</v>
      </c>
    </row>
    <row r="603" spans="1:9" x14ac:dyDescent="0.25">
      <c r="A603">
        <v>599</v>
      </c>
      <c r="B603">
        <f t="shared" si="57"/>
        <v>599</v>
      </c>
      <c r="C603" s="5">
        <f t="shared" si="54"/>
        <v>188006.07387439895</v>
      </c>
      <c r="D603" s="5">
        <f t="shared" si="59"/>
        <v>0</v>
      </c>
      <c r="E603" s="4">
        <f t="shared" si="58"/>
        <v>188006.07387439895</v>
      </c>
      <c r="F603" s="5">
        <f>IF(C603=0,0,IF(I602+G603&lt;=Summary!$D$20,'Loan Sch - Extra pay No Off'!I602+G603,Summary!$D$20))</f>
        <v>690.71560806781815</v>
      </c>
      <c r="G603" s="4">
        <f>IF(E603&lt;=0,0,E603*Summary!$B$7/Summary!$B$10)</f>
        <v>144.25850668439458</v>
      </c>
      <c r="H603" s="5">
        <f t="shared" si="55"/>
        <v>546.45710138342361</v>
      </c>
      <c r="I603" s="5">
        <f t="shared" si="56"/>
        <v>187459.61677301553</v>
      </c>
    </row>
    <row r="604" spans="1:9" x14ac:dyDescent="0.25">
      <c r="A604">
        <v>600</v>
      </c>
      <c r="B604">
        <f t="shared" si="57"/>
        <v>600</v>
      </c>
      <c r="C604" s="5">
        <f t="shared" si="54"/>
        <v>187459.61677301553</v>
      </c>
      <c r="D604" s="5">
        <f t="shared" si="59"/>
        <v>0</v>
      </c>
      <c r="E604" s="4">
        <f t="shared" si="58"/>
        <v>187459.61677301553</v>
      </c>
      <c r="F604" s="5">
        <f>IF(C604=0,0,IF(I603+G604&lt;=Summary!$D$20,'Loan Sch - Extra pay No Off'!I603+G604,Summary!$D$20))</f>
        <v>690.71560806781815</v>
      </c>
      <c r="G604" s="4">
        <f>IF(E604&lt;=0,0,E604*Summary!$B$7/Summary!$B$10)</f>
        <v>143.83920594698691</v>
      </c>
      <c r="H604" s="5">
        <f t="shared" si="55"/>
        <v>546.87640212083124</v>
      </c>
      <c r="I604" s="5">
        <f t="shared" si="56"/>
        <v>186912.74037089469</v>
      </c>
    </row>
    <row r="605" spans="1:9" x14ac:dyDescent="0.25">
      <c r="A605">
        <v>601</v>
      </c>
      <c r="B605">
        <f t="shared" si="57"/>
        <v>601</v>
      </c>
      <c r="C605" s="5">
        <f t="shared" si="54"/>
        <v>186912.74037089469</v>
      </c>
      <c r="D605" s="5">
        <f t="shared" si="59"/>
        <v>0</v>
      </c>
      <c r="E605" s="4">
        <f t="shared" si="58"/>
        <v>186912.74037089469</v>
      </c>
      <c r="F605" s="5">
        <f>IF(C605=0,0,IF(I604+G605&lt;=Summary!$D$20,'Loan Sch - Extra pay No Off'!I604+G605,Summary!$D$20))</f>
        <v>690.71560806781815</v>
      </c>
      <c r="G605" s="4">
        <f>IF(E605&lt;=0,0,E605*Summary!$B$7/Summary!$B$10)</f>
        <v>143.41958347689803</v>
      </c>
      <c r="H605" s="5">
        <f t="shared" si="55"/>
        <v>547.29602459092007</v>
      </c>
      <c r="I605" s="5">
        <f t="shared" si="56"/>
        <v>186365.44434630376</v>
      </c>
    </row>
    <row r="606" spans="1:9" x14ac:dyDescent="0.25">
      <c r="A606">
        <v>602</v>
      </c>
      <c r="B606">
        <f t="shared" si="57"/>
        <v>602</v>
      </c>
      <c r="C606" s="5">
        <f t="shared" si="54"/>
        <v>186365.44434630376</v>
      </c>
      <c r="D606" s="5">
        <f t="shared" si="59"/>
        <v>0</v>
      </c>
      <c r="E606" s="4">
        <f t="shared" si="58"/>
        <v>186365.44434630376</v>
      </c>
      <c r="F606" s="5">
        <f>IF(C606=0,0,IF(I605+G606&lt;=Summary!$D$20,'Loan Sch - Extra pay No Off'!I605+G606,Summary!$D$20))</f>
        <v>690.71560806781815</v>
      </c>
      <c r="G606" s="4">
        <f>IF(E606&lt;=0,0,E606*Summary!$B$7/Summary!$B$10)</f>
        <v>142.99963902726</v>
      </c>
      <c r="H606" s="5">
        <f t="shared" si="55"/>
        <v>547.71596904055809</v>
      </c>
      <c r="I606" s="5">
        <f t="shared" si="56"/>
        <v>185817.72837726321</v>
      </c>
    </row>
    <row r="607" spans="1:9" x14ac:dyDescent="0.25">
      <c r="A607">
        <v>603</v>
      </c>
      <c r="B607">
        <f t="shared" si="57"/>
        <v>603</v>
      </c>
      <c r="C607" s="5">
        <f t="shared" si="54"/>
        <v>185817.72837726321</v>
      </c>
      <c r="D607" s="5">
        <f t="shared" si="59"/>
        <v>0</v>
      </c>
      <c r="E607" s="4">
        <f t="shared" si="58"/>
        <v>185817.72837726321</v>
      </c>
      <c r="F607" s="5">
        <f>IF(C607=0,0,IF(I606+G607&lt;=Summary!$D$20,'Loan Sch - Extra pay No Off'!I606+G607,Summary!$D$20))</f>
        <v>690.71560806781815</v>
      </c>
      <c r="G607" s="4">
        <f>IF(E607&lt;=0,0,E607*Summary!$B$7/Summary!$B$10)</f>
        <v>142.57937235101542</v>
      </c>
      <c r="H607" s="5">
        <f t="shared" si="55"/>
        <v>548.13623571680273</v>
      </c>
      <c r="I607" s="5">
        <f t="shared" si="56"/>
        <v>185269.5921415464</v>
      </c>
    </row>
    <row r="608" spans="1:9" x14ac:dyDescent="0.25">
      <c r="A608">
        <v>604</v>
      </c>
      <c r="B608">
        <f t="shared" si="57"/>
        <v>604</v>
      </c>
      <c r="C608" s="5">
        <f t="shared" si="54"/>
        <v>185269.5921415464</v>
      </c>
      <c r="D608" s="5">
        <f t="shared" si="59"/>
        <v>0</v>
      </c>
      <c r="E608" s="4">
        <f t="shared" si="58"/>
        <v>185269.5921415464</v>
      </c>
      <c r="F608" s="5">
        <f>IF(C608=0,0,IF(I607+G608&lt;=Summary!$D$20,'Loan Sch - Extra pay No Off'!I607+G608,Summary!$D$20))</f>
        <v>690.71560806781815</v>
      </c>
      <c r="G608" s="4">
        <f>IF(E608&lt;=0,0,E608*Summary!$B$7/Summary!$B$10)</f>
        <v>142.15878320091733</v>
      </c>
      <c r="H608" s="5">
        <f t="shared" si="55"/>
        <v>548.5568248669008</v>
      </c>
      <c r="I608" s="5">
        <f t="shared" si="56"/>
        <v>184721.03531667948</v>
      </c>
    </row>
    <row r="609" spans="1:9" x14ac:dyDescent="0.25">
      <c r="A609">
        <v>605</v>
      </c>
      <c r="B609">
        <f t="shared" si="57"/>
        <v>605</v>
      </c>
      <c r="C609" s="5">
        <f t="shared" si="54"/>
        <v>184721.03531667948</v>
      </c>
      <c r="D609" s="5">
        <f t="shared" si="59"/>
        <v>0</v>
      </c>
      <c r="E609" s="4">
        <f t="shared" si="58"/>
        <v>184721.03531667948</v>
      </c>
      <c r="F609" s="5">
        <f>IF(C609=0,0,IF(I608+G609&lt;=Summary!$D$20,'Loan Sch - Extra pay No Off'!I608+G609,Summary!$D$20))</f>
        <v>690.71560806781815</v>
      </c>
      <c r="G609" s="4">
        <f>IF(E609&lt;=0,0,E609*Summary!$B$7/Summary!$B$10)</f>
        <v>141.73787132952904</v>
      </c>
      <c r="H609" s="5">
        <f t="shared" si="55"/>
        <v>548.97773673828908</v>
      </c>
      <c r="I609" s="5">
        <f t="shared" si="56"/>
        <v>184172.0575799412</v>
      </c>
    </row>
    <row r="610" spans="1:9" x14ac:dyDescent="0.25">
      <c r="A610">
        <v>606</v>
      </c>
      <c r="B610">
        <f t="shared" si="57"/>
        <v>606</v>
      </c>
      <c r="C610" s="5">
        <f t="shared" si="54"/>
        <v>184172.0575799412</v>
      </c>
      <c r="D610" s="5">
        <f t="shared" si="59"/>
        <v>0</v>
      </c>
      <c r="E610" s="4">
        <f t="shared" si="58"/>
        <v>184172.0575799412</v>
      </c>
      <c r="F610" s="5">
        <f>IF(C610=0,0,IF(I609+G610&lt;=Summary!$D$20,'Loan Sch - Extra pay No Off'!I609+G610,Summary!$D$20))</f>
        <v>690.71560806781815</v>
      </c>
      <c r="G610" s="4">
        <f>IF(E610&lt;=0,0,E610*Summary!$B$7/Summary!$B$10)</f>
        <v>141.31663648922409</v>
      </c>
      <c r="H610" s="5">
        <f t="shared" si="55"/>
        <v>549.398971578594</v>
      </c>
      <c r="I610" s="5">
        <f t="shared" si="56"/>
        <v>183622.6586083626</v>
      </c>
    </row>
    <row r="611" spans="1:9" x14ac:dyDescent="0.25">
      <c r="A611">
        <v>607</v>
      </c>
      <c r="B611">
        <f t="shared" si="57"/>
        <v>607</v>
      </c>
      <c r="C611" s="5">
        <f t="shared" si="54"/>
        <v>183622.6586083626</v>
      </c>
      <c r="D611" s="5">
        <f t="shared" si="59"/>
        <v>0</v>
      </c>
      <c r="E611" s="4">
        <f t="shared" si="58"/>
        <v>183622.6586083626</v>
      </c>
      <c r="F611" s="5">
        <f>IF(C611=0,0,IF(I610+G611&lt;=Summary!$D$20,'Loan Sch - Extra pay No Off'!I610+G611,Summary!$D$20))</f>
        <v>690.71560806781815</v>
      </c>
      <c r="G611" s="4">
        <f>IF(E611&lt;=0,0,E611*Summary!$B$7/Summary!$B$10)</f>
        <v>140.89507843218593</v>
      </c>
      <c r="H611" s="5">
        <f t="shared" si="55"/>
        <v>549.82052963563228</v>
      </c>
      <c r="I611" s="5">
        <f t="shared" si="56"/>
        <v>183072.83807872696</v>
      </c>
    </row>
    <row r="612" spans="1:9" x14ac:dyDescent="0.25">
      <c r="A612">
        <v>608</v>
      </c>
      <c r="B612">
        <f t="shared" si="57"/>
        <v>608</v>
      </c>
      <c r="C612" s="5">
        <f t="shared" si="54"/>
        <v>183072.83807872696</v>
      </c>
      <c r="D612" s="5">
        <f t="shared" si="59"/>
        <v>0</v>
      </c>
      <c r="E612" s="4">
        <f t="shared" si="58"/>
        <v>183072.83807872696</v>
      </c>
      <c r="F612" s="5">
        <f>IF(C612=0,0,IF(I611+G612&lt;=Summary!$D$20,'Loan Sch - Extra pay No Off'!I611+G612,Summary!$D$20))</f>
        <v>690.71560806781815</v>
      </c>
      <c r="G612" s="4">
        <f>IF(E612&lt;=0,0,E612*Summary!$B$7/Summary!$B$10)</f>
        <v>140.47319691040778</v>
      </c>
      <c r="H612" s="5">
        <f t="shared" si="55"/>
        <v>550.2424111574104</v>
      </c>
      <c r="I612" s="5">
        <f t="shared" si="56"/>
        <v>182522.59566756955</v>
      </c>
    </row>
    <row r="613" spans="1:9" x14ac:dyDescent="0.25">
      <c r="A613">
        <v>609</v>
      </c>
      <c r="B613">
        <f t="shared" si="57"/>
        <v>609</v>
      </c>
      <c r="C613" s="5">
        <f t="shared" si="54"/>
        <v>182522.59566756955</v>
      </c>
      <c r="D613" s="5">
        <f t="shared" si="59"/>
        <v>0</v>
      </c>
      <c r="E613" s="4">
        <f t="shared" si="58"/>
        <v>182522.59566756955</v>
      </c>
      <c r="F613" s="5">
        <f>IF(C613=0,0,IF(I612+G613&lt;=Summary!$D$20,'Loan Sch - Extra pay No Off'!I612+G613,Summary!$D$20))</f>
        <v>690.71560806781815</v>
      </c>
      <c r="G613" s="4">
        <f>IF(E613&lt;=0,0,E613*Summary!$B$7/Summary!$B$10)</f>
        <v>140.05099167569279</v>
      </c>
      <c r="H613" s="5">
        <f t="shared" si="55"/>
        <v>550.66461639212537</v>
      </c>
      <c r="I613" s="5">
        <f t="shared" si="56"/>
        <v>181971.93105117741</v>
      </c>
    </row>
    <row r="614" spans="1:9" x14ac:dyDescent="0.25">
      <c r="A614">
        <v>610</v>
      </c>
      <c r="B614">
        <f t="shared" si="57"/>
        <v>610</v>
      </c>
      <c r="C614" s="5">
        <f t="shared" si="54"/>
        <v>181971.93105117741</v>
      </c>
      <c r="D614" s="5">
        <f t="shared" si="59"/>
        <v>0</v>
      </c>
      <c r="E614" s="4">
        <f t="shared" si="58"/>
        <v>181971.93105117741</v>
      </c>
      <c r="F614" s="5">
        <f>IF(C614=0,0,IF(I613+G614&lt;=Summary!$D$20,'Loan Sch - Extra pay No Off'!I613+G614,Summary!$D$20))</f>
        <v>690.71560806781815</v>
      </c>
      <c r="G614" s="4">
        <f>IF(E614&lt;=0,0,E614*Summary!$B$7/Summary!$B$10)</f>
        <v>139.62846247965342</v>
      </c>
      <c r="H614" s="5">
        <f t="shared" si="55"/>
        <v>551.08714558816473</v>
      </c>
      <c r="I614" s="5">
        <f t="shared" si="56"/>
        <v>181420.84390558925</v>
      </c>
    </row>
    <row r="615" spans="1:9" x14ac:dyDescent="0.25">
      <c r="A615">
        <v>611</v>
      </c>
      <c r="B615">
        <f t="shared" si="57"/>
        <v>611</v>
      </c>
      <c r="C615" s="5">
        <f t="shared" si="54"/>
        <v>181420.84390558925</v>
      </c>
      <c r="D615" s="5">
        <f t="shared" si="59"/>
        <v>0</v>
      </c>
      <c r="E615" s="4">
        <f t="shared" si="58"/>
        <v>181420.84390558925</v>
      </c>
      <c r="F615" s="5">
        <f>IF(C615=0,0,IF(I614+G615&lt;=Summary!$D$20,'Loan Sch - Extra pay No Off'!I614+G615,Summary!$D$20))</f>
        <v>690.71560806781815</v>
      </c>
      <c r="G615" s="4">
        <f>IF(E615&lt;=0,0,E615*Summary!$B$7/Summary!$B$10)</f>
        <v>139.20560907371174</v>
      </c>
      <c r="H615" s="5">
        <f t="shared" si="55"/>
        <v>551.50999899410635</v>
      </c>
      <c r="I615" s="5">
        <f t="shared" si="56"/>
        <v>180869.33390659516</v>
      </c>
    </row>
    <row r="616" spans="1:9" x14ac:dyDescent="0.25">
      <c r="A616">
        <v>612</v>
      </c>
      <c r="B616">
        <f t="shared" si="57"/>
        <v>612</v>
      </c>
      <c r="C616" s="5">
        <f t="shared" si="54"/>
        <v>180869.33390659516</v>
      </c>
      <c r="D616" s="5">
        <f t="shared" si="59"/>
        <v>0</v>
      </c>
      <c r="E616" s="4">
        <f t="shared" si="58"/>
        <v>180869.33390659516</v>
      </c>
      <c r="F616" s="5">
        <f>IF(C616=0,0,IF(I615+G616&lt;=Summary!$D$20,'Loan Sch - Extra pay No Off'!I615+G616,Summary!$D$20))</f>
        <v>690.71560806781815</v>
      </c>
      <c r="G616" s="4">
        <f>IF(E616&lt;=0,0,E616*Summary!$B$7/Summary!$B$10)</f>
        <v>138.78243120909897</v>
      </c>
      <c r="H616" s="5">
        <f t="shared" si="55"/>
        <v>551.93317685871921</v>
      </c>
      <c r="I616" s="5">
        <f t="shared" si="56"/>
        <v>180317.40072973643</v>
      </c>
    </row>
    <row r="617" spans="1:9" x14ac:dyDescent="0.25">
      <c r="A617">
        <v>613</v>
      </c>
      <c r="B617">
        <f t="shared" si="57"/>
        <v>613</v>
      </c>
      <c r="C617" s="5">
        <f t="shared" si="54"/>
        <v>180317.40072973643</v>
      </c>
      <c r="D617" s="5">
        <f t="shared" si="59"/>
        <v>0</v>
      </c>
      <c r="E617" s="4">
        <f t="shared" si="58"/>
        <v>180317.40072973643</v>
      </c>
      <c r="F617" s="5">
        <f>IF(C617=0,0,IF(I616+G617&lt;=Summary!$D$20,'Loan Sch - Extra pay No Off'!I616+G617,Summary!$D$20))</f>
        <v>690.71560806781815</v>
      </c>
      <c r="G617" s="4">
        <f>IF(E617&lt;=0,0,E617*Summary!$B$7/Summary!$B$10)</f>
        <v>138.35892863685544</v>
      </c>
      <c r="H617" s="5">
        <f t="shared" si="55"/>
        <v>552.35667943096269</v>
      </c>
      <c r="I617" s="5">
        <f t="shared" si="56"/>
        <v>179765.04405030547</v>
      </c>
    </row>
    <row r="618" spans="1:9" x14ac:dyDescent="0.25">
      <c r="A618">
        <v>614</v>
      </c>
      <c r="B618">
        <f t="shared" si="57"/>
        <v>614</v>
      </c>
      <c r="C618" s="5">
        <f t="shared" si="54"/>
        <v>179765.04405030547</v>
      </c>
      <c r="D618" s="5">
        <f t="shared" si="59"/>
        <v>0</v>
      </c>
      <c r="E618" s="4">
        <f t="shared" si="58"/>
        <v>179765.04405030547</v>
      </c>
      <c r="F618" s="5">
        <f>IF(C618=0,0,IF(I617+G618&lt;=Summary!$D$20,'Loan Sch - Extra pay No Off'!I617+G618,Summary!$D$20))</f>
        <v>690.71560806781815</v>
      </c>
      <c r="G618" s="4">
        <f>IF(E618&lt;=0,0,E618*Summary!$B$7/Summary!$B$10)</f>
        <v>137.93510110783055</v>
      </c>
      <c r="H618" s="5">
        <f t="shared" si="55"/>
        <v>552.78050695998763</v>
      </c>
      <c r="I618" s="5">
        <f t="shared" si="56"/>
        <v>179212.26354334547</v>
      </c>
    </row>
    <row r="619" spans="1:9" x14ac:dyDescent="0.25">
      <c r="A619">
        <v>615</v>
      </c>
      <c r="B619">
        <f t="shared" si="57"/>
        <v>615</v>
      </c>
      <c r="C619" s="5">
        <f t="shared" si="54"/>
        <v>179212.26354334547</v>
      </c>
      <c r="D619" s="5">
        <f t="shared" si="59"/>
        <v>0</v>
      </c>
      <c r="E619" s="4">
        <f t="shared" si="58"/>
        <v>179212.26354334547</v>
      </c>
      <c r="F619" s="5">
        <f>IF(C619=0,0,IF(I618+G619&lt;=Summary!$D$20,'Loan Sch - Extra pay No Off'!I618+G619,Summary!$D$20))</f>
        <v>690.71560806781815</v>
      </c>
      <c r="G619" s="4">
        <f>IF(E619&lt;=0,0,E619*Summary!$B$7/Summary!$B$10)</f>
        <v>137.51094837268238</v>
      </c>
      <c r="H619" s="5">
        <f t="shared" si="55"/>
        <v>553.20465969513577</v>
      </c>
      <c r="I619" s="5">
        <f t="shared" si="56"/>
        <v>178659.05888365034</v>
      </c>
    </row>
    <row r="620" spans="1:9" x14ac:dyDescent="0.25">
      <c r="A620">
        <v>616</v>
      </c>
      <c r="B620">
        <f t="shared" si="57"/>
        <v>616</v>
      </c>
      <c r="C620" s="5">
        <f t="shared" si="54"/>
        <v>178659.05888365034</v>
      </c>
      <c r="D620" s="5">
        <f t="shared" si="59"/>
        <v>0</v>
      </c>
      <c r="E620" s="4">
        <f t="shared" si="58"/>
        <v>178659.05888365034</v>
      </c>
      <c r="F620" s="5">
        <f>IF(C620=0,0,IF(I619+G620&lt;=Summary!$D$20,'Loan Sch - Extra pay No Off'!I619+G620,Summary!$D$20))</f>
        <v>690.71560806781815</v>
      </c>
      <c r="G620" s="4">
        <f>IF(E620&lt;=0,0,E620*Summary!$B$7/Summary!$B$10)</f>
        <v>137.08647018187784</v>
      </c>
      <c r="H620" s="5">
        <f t="shared" si="55"/>
        <v>553.62913788594028</v>
      </c>
      <c r="I620" s="5">
        <f t="shared" si="56"/>
        <v>178105.42974576441</v>
      </c>
    </row>
    <row r="621" spans="1:9" x14ac:dyDescent="0.25">
      <c r="A621">
        <v>617</v>
      </c>
      <c r="B621">
        <f t="shared" si="57"/>
        <v>617</v>
      </c>
      <c r="C621" s="5">
        <f t="shared" si="54"/>
        <v>178105.42974576441</v>
      </c>
      <c r="D621" s="5">
        <f t="shared" si="59"/>
        <v>0</v>
      </c>
      <c r="E621" s="4">
        <f t="shared" si="58"/>
        <v>178105.42974576441</v>
      </c>
      <c r="F621" s="5">
        <f>IF(C621=0,0,IF(I620+G621&lt;=Summary!$D$20,'Loan Sch - Extra pay No Off'!I620+G621,Summary!$D$20))</f>
        <v>690.71560806781815</v>
      </c>
      <c r="G621" s="4">
        <f>IF(E621&lt;=0,0,E621*Summary!$B$7/Summary!$B$10)</f>
        <v>136.66166628569229</v>
      </c>
      <c r="H621" s="5">
        <f t="shared" si="55"/>
        <v>554.05394178212589</v>
      </c>
      <c r="I621" s="5">
        <f t="shared" si="56"/>
        <v>177551.37580398229</v>
      </c>
    </row>
    <row r="622" spans="1:9" x14ac:dyDescent="0.25">
      <c r="A622">
        <v>618</v>
      </c>
      <c r="B622">
        <f t="shared" si="57"/>
        <v>618</v>
      </c>
      <c r="C622" s="5">
        <f t="shared" si="54"/>
        <v>177551.37580398229</v>
      </c>
      <c r="D622" s="5">
        <f t="shared" si="59"/>
        <v>0</v>
      </c>
      <c r="E622" s="4">
        <f t="shared" si="58"/>
        <v>177551.37580398229</v>
      </c>
      <c r="F622" s="5">
        <f>IF(C622=0,0,IF(I621+G622&lt;=Summary!$D$20,'Loan Sch - Extra pay No Off'!I621+G622,Summary!$D$20))</f>
        <v>690.71560806781815</v>
      </c>
      <c r="G622" s="4">
        <f>IF(E622&lt;=0,0,E622*Summary!$B$7/Summary!$B$10)</f>
        <v>136.23653643420948</v>
      </c>
      <c r="H622" s="5">
        <f t="shared" si="55"/>
        <v>554.47907163360867</v>
      </c>
      <c r="I622" s="5">
        <f t="shared" si="56"/>
        <v>176996.89673234869</v>
      </c>
    </row>
    <row r="623" spans="1:9" x14ac:dyDescent="0.25">
      <c r="A623">
        <v>619</v>
      </c>
      <c r="B623">
        <f t="shared" si="57"/>
        <v>619</v>
      </c>
      <c r="C623" s="5">
        <f t="shared" si="54"/>
        <v>176996.89673234869</v>
      </c>
      <c r="D623" s="5">
        <f t="shared" si="59"/>
        <v>0</v>
      </c>
      <c r="E623" s="4">
        <f t="shared" si="58"/>
        <v>176996.89673234869</v>
      </c>
      <c r="F623" s="5">
        <f>IF(C623=0,0,IF(I622+G623&lt;=Summary!$D$20,'Loan Sch - Extra pay No Off'!I622+G623,Summary!$D$20))</f>
        <v>690.71560806781815</v>
      </c>
      <c r="G623" s="4">
        <f>IF(E623&lt;=0,0,E623*Summary!$B$7/Summary!$B$10)</f>
        <v>135.81108037732139</v>
      </c>
      <c r="H623" s="5">
        <f t="shared" si="55"/>
        <v>554.90452769049671</v>
      </c>
      <c r="I623" s="5">
        <f t="shared" si="56"/>
        <v>176441.99220465819</v>
      </c>
    </row>
    <row r="624" spans="1:9" x14ac:dyDescent="0.25">
      <c r="A624">
        <v>620</v>
      </c>
      <c r="B624">
        <f t="shared" si="57"/>
        <v>620</v>
      </c>
      <c r="C624" s="5">
        <f t="shared" si="54"/>
        <v>176441.99220465819</v>
      </c>
      <c r="D624" s="5">
        <f t="shared" si="59"/>
        <v>0</v>
      </c>
      <c r="E624" s="4">
        <f t="shared" si="58"/>
        <v>176441.99220465819</v>
      </c>
      <c r="F624" s="5">
        <f>IF(C624=0,0,IF(I623+G624&lt;=Summary!$D$20,'Loan Sch - Extra pay No Off'!I623+G624,Summary!$D$20))</f>
        <v>690.71560806781815</v>
      </c>
      <c r="G624" s="4">
        <f>IF(E624&lt;=0,0,E624*Summary!$B$7/Summary!$B$10)</f>
        <v>135.3852978647281</v>
      </c>
      <c r="H624" s="5">
        <f t="shared" si="55"/>
        <v>555.33031020308999</v>
      </c>
      <c r="I624" s="5">
        <f t="shared" si="56"/>
        <v>175886.66189445512</v>
      </c>
    </row>
    <row r="625" spans="1:9" x14ac:dyDescent="0.25">
      <c r="A625">
        <v>621</v>
      </c>
      <c r="B625">
        <f t="shared" si="57"/>
        <v>621</v>
      </c>
      <c r="C625" s="5">
        <f t="shared" si="54"/>
        <v>175886.66189445512</v>
      </c>
      <c r="D625" s="5">
        <f t="shared" si="59"/>
        <v>0</v>
      </c>
      <c r="E625" s="4">
        <f t="shared" si="58"/>
        <v>175886.66189445512</v>
      </c>
      <c r="F625" s="5">
        <f>IF(C625=0,0,IF(I624+G625&lt;=Summary!$D$20,'Loan Sch - Extra pay No Off'!I624+G625,Summary!$D$20))</f>
        <v>690.71560806781815</v>
      </c>
      <c r="G625" s="4">
        <f>IF(E625&lt;=0,0,E625*Summary!$B$7/Summary!$B$10)</f>
        <v>134.95918864593767</v>
      </c>
      <c r="H625" s="5">
        <f t="shared" si="55"/>
        <v>555.75641942188054</v>
      </c>
      <c r="I625" s="5">
        <f t="shared" si="56"/>
        <v>175330.90547503324</v>
      </c>
    </row>
    <row r="626" spans="1:9" x14ac:dyDescent="0.25">
      <c r="A626">
        <v>622</v>
      </c>
      <c r="B626">
        <f t="shared" si="57"/>
        <v>622</v>
      </c>
      <c r="C626" s="5">
        <f t="shared" si="54"/>
        <v>175330.90547503324</v>
      </c>
      <c r="D626" s="5">
        <f t="shared" si="59"/>
        <v>0</v>
      </c>
      <c r="E626" s="4">
        <f t="shared" si="58"/>
        <v>175330.90547503324</v>
      </c>
      <c r="F626" s="5">
        <f>IF(C626=0,0,IF(I625+G626&lt;=Summary!$D$20,'Loan Sch - Extra pay No Off'!I625+G626,Summary!$D$20))</f>
        <v>690.71560806781815</v>
      </c>
      <c r="G626" s="4">
        <f>IF(E626&lt;=0,0,E626*Summary!$B$7/Summary!$B$10)</f>
        <v>134.53275247026588</v>
      </c>
      <c r="H626" s="5">
        <f t="shared" si="55"/>
        <v>556.18285559755225</v>
      </c>
      <c r="I626" s="5">
        <f t="shared" si="56"/>
        <v>174774.72261943569</v>
      </c>
    </row>
    <row r="627" spans="1:9" x14ac:dyDescent="0.25">
      <c r="A627">
        <v>623</v>
      </c>
      <c r="B627">
        <f t="shared" si="57"/>
        <v>623</v>
      </c>
      <c r="C627" s="5">
        <f t="shared" si="54"/>
        <v>174774.72261943569</v>
      </c>
      <c r="D627" s="5">
        <f t="shared" si="59"/>
        <v>0</v>
      </c>
      <c r="E627" s="4">
        <f t="shared" si="58"/>
        <v>174774.72261943569</v>
      </c>
      <c r="F627" s="5">
        <f>IF(C627=0,0,IF(I626+G627&lt;=Summary!$D$20,'Loan Sch - Extra pay No Off'!I626+G627,Summary!$D$20))</f>
        <v>690.71560806781815</v>
      </c>
      <c r="G627" s="4">
        <f>IF(E627&lt;=0,0,E627*Summary!$B$7/Summary!$B$10)</f>
        <v>134.10598908683622</v>
      </c>
      <c r="H627" s="5">
        <f t="shared" si="55"/>
        <v>556.60961898098196</v>
      </c>
      <c r="I627" s="5">
        <f t="shared" si="56"/>
        <v>174218.1130004547</v>
      </c>
    </row>
    <row r="628" spans="1:9" x14ac:dyDescent="0.25">
      <c r="A628">
        <v>624</v>
      </c>
      <c r="B628">
        <f t="shared" si="57"/>
        <v>624</v>
      </c>
      <c r="C628" s="5">
        <f t="shared" si="54"/>
        <v>174218.1130004547</v>
      </c>
      <c r="D628" s="5">
        <f t="shared" si="59"/>
        <v>0</v>
      </c>
      <c r="E628" s="4">
        <f t="shared" si="58"/>
        <v>174218.1130004547</v>
      </c>
      <c r="F628" s="5">
        <f>IF(C628=0,0,IF(I627+G628&lt;=Summary!$D$20,'Loan Sch - Extra pay No Off'!I627+G628,Summary!$D$20))</f>
        <v>690.71560806781815</v>
      </c>
      <c r="G628" s="4">
        <f>IF(E628&lt;=0,0,E628*Summary!$B$7/Summary!$B$10)</f>
        <v>133.67889824457967</v>
      </c>
      <c r="H628" s="5">
        <f t="shared" si="55"/>
        <v>557.03670982323843</v>
      </c>
      <c r="I628" s="5">
        <f t="shared" si="56"/>
        <v>173661.07629063146</v>
      </c>
    </row>
    <row r="629" spans="1:9" x14ac:dyDescent="0.25">
      <c r="A629">
        <v>625</v>
      </c>
      <c r="B629">
        <f t="shared" si="57"/>
        <v>625</v>
      </c>
      <c r="C629" s="5">
        <f t="shared" ref="C629:C692" si="60">I628</f>
        <v>173661.07629063146</v>
      </c>
      <c r="D629" s="5">
        <f t="shared" si="59"/>
        <v>0</v>
      </c>
      <c r="E629" s="4">
        <f t="shared" si="58"/>
        <v>173661.07629063146</v>
      </c>
      <c r="F629" s="5">
        <f>IF(C629=0,0,IF(I628+G629&lt;=Summary!$D$20,'Loan Sch - Extra pay No Off'!I628+G629,Summary!$D$20))</f>
        <v>690.71560806781815</v>
      </c>
      <c r="G629" s="4">
        <f>IF(E629&lt;=0,0,E629*Summary!$B$7/Summary!$B$10)</f>
        <v>133.25147969223451</v>
      </c>
      <c r="H629" s="5">
        <f t="shared" ref="H629:H692" si="61">F629-G629</f>
        <v>557.46412837558364</v>
      </c>
      <c r="I629" s="5">
        <f t="shared" ref="I629:I692" si="62">IF(ROUND(C629-H629,0)=0,0,C629-H629)</f>
        <v>173103.61216225589</v>
      </c>
    </row>
    <row r="630" spans="1:9" x14ac:dyDescent="0.25">
      <c r="A630">
        <v>626</v>
      </c>
      <c r="B630">
        <f t="shared" si="57"/>
        <v>626</v>
      </c>
      <c r="C630" s="5">
        <f t="shared" si="60"/>
        <v>173103.61216225589</v>
      </c>
      <c r="D630" s="5">
        <f t="shared" si="59"/>
        <v>0</v>
      </c>
      <c r="E630" s="4">
        <f t="shared" si="58"/>
        <v>173103.61216225589</v>
      </c>
      <c r="F630" s="5">
        <f>IF(C630=0,0,IF(I629+G630&lt;=Summary!$D$20,'Loan Sch - Extra pay No Off'!I629+G630,Summary!$D$20))</f>
        <v>690.71560806781815</v>
      </c>
      <c r="G630" s="4">
        <f>IF(E630&lt;=0,0,E630*Summary!$B$7/Summary!$B$10)</f>
        <v>132.82373317834634</v>
      </c>
      <c r="H630" s="5">
        <f t="shared" si="61"/>
        <v>557.89187488947186</v>
      </c>
      <c r="I630" s="5">
        <f t="shared" si="62"/>
        <v>172545.72028736642</v>
      </c>
    </row>
    <row r="631" spans="1:9" x14ac:dyDescent="0.25">
      <c r="A631">
        <v>627</v>
      </c>
      <c r="B631">
        <f t="shared" si="57"/>
        <v>627</v>
      </c>
      <c r="C631" s="5">
        <f t="shared" si="60"/>
        <v>172545.72028736642</v>
      </c>
      <c r="D631" s="5">
        <f t="shared" si="59"/>
        <v>0</v>
      </c>
      <c r="E631" s="4">
        <f t="shared" si="58"/>
        <v>172545.72028736642</v>
      </c>
      <c r="F631" s="5">
        <f>IF(C631=0,0,IF(I630+G631&lt;=Summary!$D$20,'Loan Sch - Extra pay No Off'!I630+G631,Summary!$D$20))</f>
        <v>690.71560806781815</v>
      </c>
      <c r="G631" s="4">
        <f>IF(E631&lt;=0,0,E631*Summary!$B$7/Summary!$B$10)</f>
        <v>132.39565845126771</v>
      </c>
      <c r="H631" s="5">
        <f t="shared" si="61"/>
        <v>558.3199496165505</v>
      </c>
      <c r="I631" s="5">
        <f t="shared" si="62"/>
        <v>171987.40033774986</v>
      </c>
    </row>
    <row r="632" spans="1:9" x14ac:dyDescent="0.25">
      <c r="A632">
        <v>628</v>
      </c>
      <c r="B632">
        <f t="shared" si="57"/>
        <v>628</v>
      </c>
      <c r="C632" s="5">
        <f t="shared" si="60"/>
        <v>171987.40033774986</v>
      </c>
      <c r="D632" s="5">
        <f t="shared" si="59"/>
        <v>0</v>
      </c>
      <c r="E632" s="4">
        <f t="shared" si="58"/>
        <v>171987.40033774986</v>
      </c>
      <c r="F632" s="5">
        <f>IF(C632=0,0,IF(I631+G632&lt;=Summary!$D$20,'Loan Sch - Extra pay No Off'!I631+G632,Summary!$D$20))</f>
        <v>690.71560806781815</v>
      </c>
      <c r="G632" s="4">
        <f>IF(E632&lt;=0,0,E632*Summary!$B$7/Summary!$B$10)</f>
        <v>131.96725525915807</v>
      </c>
      <c r="H632" s="5">
        <f t="shared" si="61"/>
        <v>558.74835280866012</v>
      </c>
      <c r="I632" s="5">
        <f t="shared" si="62"/>
        <v>171428.65198494119</v>
      </c>
    </row>
    <row r="633" spans="1:9" x14ac:dyDescent="0.25">
      <c r="A633">
        <v>629</v>
      </c>
      <c r="B633">
        <f t="shared" si="57"/>
        <v>629</v>
      </c>
      <c r="C633" s="5">
        <f t="shared" si="60"/>
        <v>171428.65198494119</v>
      </c>
      <c r="D633" s="5">
        <f t="shared" si="59"/>
        <v>0</v>
      </c>
      <c r="E633" s="4">
        <f t="shared" si="58"/>
        <v>171428.65198494119</v>
      </c>
      <c r="F633" s="5">
        <f>IF(C633=0,0,IF(I632+G633&lt;=Summary!$D$20,'Loan Sch - Extra pay No Off'!I632+G633,Summary!$D$20))</f>
        <v>690.71560806781815</v>
      </c>
      <c r="G633" s="4">
        <f>IF(E633&lt;=0,0,E633*Summary!$B$7/Summary!$B$10)</f>
        <v>131.53852334998371</v>
      </c>
      <c r="H633" s="5">
        <f t="shared" si="61"/>
        <v>559.17708471783442</v>
      </c>
      <c r="I633" s="5">
        <f t="shared" si="62"/>
        <v>170869.47490022334</v>
      </c>
    </row>
    <row r="634" spans="1:9" x14ac:dyDescent="0.25">
      <c r="A634">
        <v>630</v>
      </c>
      <c r="B634">
        <f t="shared" si="57"/>
        <v>630</v>
      </c>
      <c r="C634" s="5">
        <f t="shared" si="60"/>
        <v>170869.47490022334</v>
      </c>
      <c r="D634" s="5">
        <f t="shared" si="59"/>
        <v>0</v>
      </c>
      <c r="E634" s="4">
        <f t="shared" si="58"/>
        <v>170869.47490022334</v>
      </c>
      <c r="F634" s="5">
        <f>IF(C634=0,0,IF(I633+G634&lt;=Summary!$D$20,'Loan Sch - Extra pay No Off'!I633+G634,Summary!$D$20))</f>
        <v>690.71560806781815</v>
      </c>
      <c r="G634" s="4">
        <f>IF(E634&lt;=0,0,E634*Summary!$B$7/Summary!$B$10)</f>
        <v>131.10946247151753</v>
      </c>
      <c r="H634" s="5">
        <f t="shared" si="61"/>
        <v>559.60614559630062</v>
      </c>
      <c r="I634" s="5">
        <f t="shared" si="62"/>
        <v>170309.86875462704</v>
      </c>
    </row>
    <row r="635" spans="1:9" x14ac:dyDescent="0.25">
      <c r="A635">
        <v>631</v>
      </c>
      <c r="B635">
        <f t="shared" si="57"/>
        <v>631</v>
      </c>
      <c r="C635" s="5">
        <f t="shared" si="60"/>
        <v>170309.86875462704</v>
      </c>
      <c r="D635" s="5">
        <f t="shared" si="59"/>
        <v>0</v>
      </c>
      <c r="E635" s="4">
        <f t="shared" si="58"/>
        <v>170309.86875462704</v>
      </c>
      <c r="F635" s="5">
        <f>IF(C635=0,0,IF(I634+G635&lt;=Summary!$D$20,'Loan Sch - Extra pay No Off'!I634+G635,Summary!$D$20))</f>
        <v>690.71560806781815</v>
      </c>
      <c r="G635" s="4">
        <f>IF(E635&lt;=0,0,E635*Summary!$B$7/Summary!$B$10)</f>
        <v>130.68007237133881</v>
      </c>
      <c r="H635" s="5">
        <f t="shared" si="61"/>
        <v>560.03553569647931</v>
      </c>
      <c r="I635" s="5">
        <f t="shared" si="62"/>
        <v>169749.83321893055</v>
      </c>
    </row>
    <row r="636" spans="1:9" x14ac:dyDescent="0.25">
      <c r="A636">
        <v>632</v>
      </c>
      <c r="B636">
        <f t="shared" si="57"/>
        <v>632</v>
      </c>
      <c r="C636" s="5">
        <f t="shared" si="60"/>
        <v>169749.83321893055</v>
      </c>
      <c r="D636" s="5">
        <f t="shared" si="59"/>
        <v>0</v>
      </c>
      <c r="E636" s="4">
        <f t="shared" si="58"/>
        <v>169749.83321893055</v>
      </c>
      <c r="F636" s="5">
        <f>IF(C636=0,0,IF(I635+G636&lt;=Summary!$D$20,'Loan Sch - Extra pay No Off'!I635+G636,Summary!$D$20))</f>
        <v>690.71560806781815</v>
      </c>
      <c r="G636" s="4">
        <f>IF(E636&lt;=0,0,E636*Summary!$B$7/Summary!$B$10)</f>
        <v>130.25035279683323</v>
      </c>
      <c r="H636" s="5">
        <f t="shared" si="61"/>
        <v>560.46525527098493</v>
      </c>
      <c r="I636" s="5">
        <f t="shared" si="62"/>
        <v>169189.36796365958</v>
      </c>
    </row>
    <row r="637" spans="1:9" x14ac:dyDescent="0.25">
      <c r="A637">
        <v>633</v>
      </c>
      <c r="B637">
        <f t="shared" si="57"/>
        <v>633</v>
      </c>
      <c r="C637" s="5">
        <f t="shared" si="60"/>
        <v>169189.36796365958</v>
      </c>
      <c r="D637" s="5">
        <f t="shared" si="59"/>
        <v>0</v>
      </c>
      <c r="E637" s="4">
        <f t="shared" si="58"/>
        <v>169189.36796365958</v>
      </c>
      <c r="F637" s="5">
        <f>IF(C637=0,0,IF(I636+G637&lt;=Summary!$D$20,'Loan Sch - Extra pay No Off'!I636+G637,Summary!$D$20))</f>
        <v>690.71560806781815</v>
      </c>
      <c r="G637" s="4">
        <f>IF(E637&lt;=0,0,E637*Summary!$B$7/Summary!$B$10)</f>
        <v>129.82030349519263</v>
      </c>
      <c r="H637" s="5">
        <f t="shared" si="61"/>
        <v>560.89530457262549</v>
      </c>
      <c r="I637" s="5">
        <f t="shared" si="62"/>
        <v>168628.47265908695</v>
      </c>
    </row>
    <row r="638" spans="1:9" x14ac:dyDescent="0.25">
      <c r="A638">
        <v>634</v>
      </c>
      <c r="B638">
        <f t="shared" si="57"/>
        <v>634</v>
      </c>
      <c r="C638" s="5">
        <f t="shared" si="60"/>
        <v>168628.47265908695</v>
      </c>
      <c r="D638" s="5">
        <f t="shared" si="59"/>
        <v>0</v>
      </c>
      <c r="E638" s="4">
        <f t="shared" si="58"/>
        <v>168628.47265908695</v>
      </c>
      <c r="F638" s="5">
        <f>IF(C638=0,0,IF(I637+G638&lt;=Summary!$D$20,'Loan Sch - Extra pay No Off'!I637+G638,Summary!$D$20))</f>
        <v>690.71560806781815</v>
      </c>
      <c r="G638" s="4">
        <f>IF(E638&lt;=0,0,E638*Summary!$B$7/Summary!$B$10)</f>
        <v>129.38992421341479</v>
      </c>
      <c r="H638" s="5">
        <f t="shared" si="61"/>
        <v>561.32568385440334</v>
      </c>
      <c r="I638" s="5">
        <f t="shared" si="62"/>
        <v>168067.14697523255</v>
      </c>
    </row>
    <row r="639" spans="1:9" x14ac:dyDescent="0.25">
      <c r="A639">
        <v>635</v>
      </c>
      <c r="B639">
        <f t="shared" si="57"/>
        <v>635</v>
      </c>
      <c r="C639" s="5">
        <f t="shared" si="60"/>
        <v>168067.14697523255</v>
      </c>
      <c r="D639" s="5">
        <f t="shared" si="59"/>
        <v>0</v>
      </c>
      <c r="E639" s="4">
        <f t="shared" si="58"/>
        <v>168067.14697523255</v>
      </c>
      <c r="F639" s="5">
        <f>IF(C639=0,0,IF(I638+G639&lt;=Summary!$D$20,'Loan Sch - Extra pay No Off'!I638+G639,Summary!$D$20))</f>
        <v>690.71560806781815</v>
      </c>
      <c r="G639" s="4">
        <f>IF(E639&lt;=0,0,E639*Summary!$B$7/Summary!$B$10)</f>
        <v>128.95921469830344</v>
      </c>
      <c r="H639" s="5">
        <f t="shared" si="61"/>
        <v>561.75639336951474</v>
      </c>
      <c r="I639" s="5">
        <f t="shared" si="62"/>
        <v>167505.39058186303</v>
      </c>
    </row>
    <row r="640" spans="1:9" x14ac:dyDescent="0.25">
      <c r="A640">
        <v>636</v>
      </c>
      <c r="B640">
        <f t="shared" si="57"/>
        <v>636</v>
      </c>
      <c r="C640" s="5">
        <f t="shared" si="60"/>
        <v>167505.39058186303</v>
      </c>
      <c r="D640" s="5">
        <f t="shared" si="59"/>
        <v>0</v>
      </c>
      <c r="E640" s="4">
        <f t="shared" si="58"/>
        <v>167505.39058186303</v>
      </c>
      <c r="F640" s="5">
        <f>IF(C640=0,0,IF(I639+G640&lt;=Summary!$D$20,'Loan Sch - Extra pay No Off'!I639+G640,Summary!$D$20))</f>
        <v>690.71560806781815</v>
      </c>
      <c r="G640" s="4">
        <f>IF(E640&lt;=0,0,E640*Summary!$B$7/Summary!$B$10)</f>
        <v>128.52817469646797</v>
      </c>
      <c r="H640" s="5">
        <f t="shared" si="61"/>
        <v>562.18743337135015</v>
      </c>
      <c r="I640" s="5">
        <f t="shared" si="62"/>
        <v>166943.20314849168</v>
      </c>
    </row>
    <row r="641" spans="1:9" x14ac:dyDescent="0.25">
      <c r="A641">
        <v>637</v>
      </c>
      <c r="B641">
        <f t="shared" si="57"/>
        <v>637</v>
      </c>
      <c r="C641" s="5">
        <f t="shared" si="60"/>
        <v>166943.20314849168</v>
      </c>
      <c r="D641" s="5">
        <f t="shared" si="59"/>
        <v>0</v>
      </c>
      <c r="E641" s="4">
        <f t="shared" si="58"/>
        <v>166943.20314849168</v>
      </c>
      <c r="F641" s="5">
        <f>IF(C641=0,0,IF(I640+G641&lt;=Summary!$D$20,'Loan Sch - Extra pay No Off'!I640+G641,Summary!$D$20))</f>
        <v>690.71560806781815</v>
      </c>
      <c r="G641" s="4">
        <f>IF(E641&lt;=0,0,E641*Summary!$B$7/Summary!$B$10)</f>
        <v>128.09680395432341</v>
      </c>
      <c r="H641" s="5">
        <f t="shared" si="61"/>
        <v>562.61880411349478</v>
      </c>
      <c r="I641" s="5">
        <f t="shared" si="62"/>
        <v>166380.58434437818</v>
      </c>
    </row>
    <row r="642" spans="1:9" x14ac:dyDescent="0.25">
      <c r="A642">
        <v>638</v>
      </c>
      <c r="B642">
        <f t="shared" si="57"/>
        <v>638</v>
      </c>
      <c r="C642" s="5">
        <f t="shared" si="60"/>
        <v>166380.58434437818</v>
      </c>
      <c r="D642" s="5">
        <f t="shared" si="59"/>
        <v>0</v>
      </c>
      <c r="E642" s="4">
        <f t="shared" si="58"/>
        <v>166380.58434437818</v>
      </c>
      <c r="F642" s="5">
        <f>IF(C642=0,0,IF(I641+G642&lt;=Summary!$D$20,'Loan Sch - Extra pay No Off'!I641+G642,Summary!$D$20))</f>
        <v>690.71560806781815</v>
      </c>
      <c r="G642" s="4">
        <f>IF(E642&lt;=0,0,E642*Summary!$B$7/Summary!$B$10)</f>
        <v>127.66510221809017</v>
      </c>
      <c r="H642" s="5">
        <f t="shared" si="61"/>
        <v>563.05050584972798</v>
      </c>
      <c r="I642" s="5">
        <f t="shared" si="62"/>
        <v>165817.53383852844</v>
      </c>
    </row>
    <row r="643" spans="1:9" x14ac:dyDescent="0.25">
      <c r="A643">
        <v>639</v>
      </c>
      <c r="B643">
        <f t="shared" si="57"/>
        <v>639</v>
      </c>
      <c r="C643" s="5">
        <f t="shared" si="60"/>
        <v>165817.53383852844</v>
      </c>
      <c r="D643" s="5">
        <f t="shared" si="59"/>
        <v>0</v>
      </c>
      <c r="E643" s="4">
        <f t="shared" si="58"/>
        <v>165817.53383852844</v>
      </c>
      <c r="F643" s="5">
        <f>IF(C643=0,0,IF(I642+G643&lt;=Summary!$D$20,'Loan Sch - Extra pay No Off'!I642+G643,Summary!$D$20))</f>
        <v>690.71560806781815</v>
      </c>
      <c r="G643" s="4">
        <f>IF(E643&lt;=0,0,E643*Summary!$B$7/Summary!$B$10)</f>
        <v>127.23306923379393</v>
      </c>
      <c r="H643" s="5">
        <f t="shared" si="61"/>
        <v>563.48253883402424</v>
      </c>
      <c r="I643" s="5">
        <f t="shared" si="62"/>
        <v>165254.05129969443</v>
      </c>
    </row>
    <row r="644" spans="1:9" x14ac:dyDescent="0.25">
      <c r="A644">
        <v>640</v>
      </c>
      <c r="B644">
        <f t="shared" si="57"/>
        <v>640</v>
      </c>
      <c r="C644" s="5">
        <f t="shared" si="60"/>
        <v>165254.05129969443</v>
      </c>
      <c r="D644" s="5">
        <f t="shared" si="59"/>
        <v>0</v>
      </c>
      <c r="E644" s="4">
        <f t="shared" si="58"/>
        <v>165254.05129969443</v>
      </c>
      <c r="F644" s="5">
        <f>IF(C644=0,0,IF(I643+G644&lt;=Summary!$D$20,'Loan Sch - Extra pay No Off'!I643+G644,Summary!$D$20))</f>
        <v>690.71560806781815</v>
      </c>
      <c r="G644" s="4">
        <f>IF(E644&lt;=0,0,E644*Summary!$B$7/Summary!$B$10)</f>
        <v>126.80070474726553</v>
      </c>
      <c r="H644" s="5">
        <f t="shared" si="61"/>
        <v>563.91490332055264</v>
      </c>
      <c r="I644" s="5">
        <f t="shared" si="62"/>
        <v>164690.13639637388</v>
      </c>
    </row>
    <row r="645" spans="1:9" x14ac:dyDescent="0.25">
      <c r="A645">
        <v>641</v>
      </c>
      <c r="B645">
        <f t="shared" si="57"/>
        <v>641</v>
      </c>
      <c r="C645" s="5">
        <f t="shared" si="60"/>
        <v>164690.13639637388</v>
      </c>
      <c r="D645" s="5">
        <f t="shared" si="59"/>
        <v>0</v>
      </c>
      <c r="E645" s="4">
        <f t="shared" si="58"/>
        <v>164690.13639637388</v>
      </c>
      <c r="F645" s="5">
        <f>IF(C645=0,0,IF(I644+G645&lt;=Summary!$D$20,'Loan Sch - Extra pay No Off'!I644+G645,Summary!$D$20))</f>
        <v>690.71560806781815</v>
      </c>
      <c r="G645" s="4">
        <f>IF(E645&lt;=0,0,E645*Summary!$B$7/Summary!$B$10)</f>
        <v>126.36800850414072</v>
      </c>
      <c r="H645" s="5">
        <f t="shared" si="61"/>
        <v>564.34759956367748</v>
      </c>
      <c r="I645" s="5">
        <f t="shared" si="62"/>
        <v>164125.7887968102</v>
      </c>
    </row>
    <row r="646" spans="1:9" x14ac:dyDescent="0.25">
      <c r="A646">
        <v>642</v>
      </c>
      <c r="B646">
        <f t="shared" ref="B646:B709" si="63">IF(C646=0,0,A646)</f>
        <v>642</v>
      </c>
      <c r="C646" s="5">
        <f t="shared" si="60"/>
        <v>164125.7887968102</v>
      </c>
      <c r="D646" s="5">
        <f t="shared" si="59"/>
        <v>0</v>
      </c>
      <c r="E646" s="4">
        <f t="shared" ref="E646:E709" si="64">C646-D646</f>
        <v>164125.7887968102</v>
      </c>
      <c r="F646" s="5">
        <f>IF(C646=0,0,IF(I645+G646&lt;=Summary!$D$20,'Loan Sch - Extra pay No Off'!I645+G646,Summary!$D$20))</f>
        <v>690.71560806781815</v>
      </c>
      <c r="G646" s="4">
        <f>IF(E646&lt;=0,0,E646*Summary!$B$7/Summary!$B$10)</f>
        <v>125.93498024986012</v>
      </c>
      <c r="H646" s="5">
        <f t="shared" si="61"/>
        <v>564.78062781795802</v>
      </c>
      <c r="I646" s="5">
        <f t="shared" si="62"/>
        <v>163561.00816899224</v>
      </c>
    </row>
    <row r="647" spans="1:9" x14ac:dyDescent="0.25">
      <c r="A647">
        <v>643</v>
      </c>
      <c r="B647">
        <f t="shared" si="63"/>
        <v>643</v>
      </c>
      <c r="C647" s="5">
        <f t="shared" si="60"/>
        <v>163561.00816899224</v>
      </c>
      <c r="D647" s="5">
        <f t="shared" ref="D647:D710" si="65">IF(C647=0,0,D646)</f>
        <v>0</v>
      </c>
      <c r="E647" s="4">
        <f t="shared" si="64"/>
        <v>163561.00816899224</v>
      </c>
      <c r="F647" s="5">
        <f>IF(C647=0,0,IF(I646+G647&lt;=Summary!$D$20,'Loan Sch - Extra pay No Off'!I646+G647,Summary!$D$20))</f>
        <v>690.71560806781815</v>
      </c>
      <c r="G647" s="4">
        <f>IF(E647&lt;=0,0,E647*Summary!$B$7/Summary!$B$10)</f>
        <v>125.50161972966905</v>
      </c>
      <c r="H647" s="5">
        <f t="shared" si="61"/>
        <v>565.21398833814908</v>
      </c>
      <c r="I647" s="5">
        <f t="shared" si="62"/>
        <v>162995.79418065408</v>
      </c>
    </row>
    <row r="648" spans="1:9" x14ac:dyDescent="0.25">
      <c r="A648">
        <v>644</v>
      </c>
      <c r="B648">
        <f t="shared" si="63"/>
        <v>644</v>
      </c>
      <c r="C648" s="5">
        <f t="shared" si="60"/>
        <v>162995.79418065408</v>
      </c>
      <c r="D648" s="5">
        <f t="shared" si="65"/>
        <v>0</v>
      </c>
      <c r="E648" s="4">
        <f t="shared" si="64"/>
        <v>162995.79418065408</v>
      </c>
      <c r="F648" s="5">
        <f>IF(C648=0,0,IF(I647+G648&lt;=Summary!$D$20,'Loan Sch - Extra pay No Off'!I647+G648,Summary!$D$20))</f>
        <v>690.71560806781815</v>
      </c>
      <c r="G648" s="4">
        <f>IF(E648&lt;=0,0,E648*Summary!$B$7/Summary!$B$10)</f>
        <v>125.06792668861726</v>
      </c>
      <c r="H648" s="5">
        <f t="shared" si="61"/>
        <v>565.64768137920089</v>
      </c>
      <c r="I648" s="5">
        <f t="shared" si="62"/>
        <v>162430.14649927488</v>
      </c>
    </row>
    <row r="649" spans="1:9" x14ac:dyDescent="0.25">
      <c r="A649">
        <v>645</v>
      </c>
      <c r="B649">
        <f t="shared" si="63"/>
        <v>645</v>
      </c>
      <c r="C649" s="5">
        <f t="shared" si="60"/>
        <v>162430.14649927488</v>
      </c>
      <c r="D649" s="5">
        <f t="shared" si="65"/>
        <v>0</v>
      </c>
      <c r="E649" s="4">
        <f t="shared" si="64"/>
        <v>162430.14649927488</v>
      </c>
      <c r="F649" s="5">
        <f>IF(C649=0,0,IF(I648+G649&lt;=Summary!$D$20,'Loan Sch - Extra pay No Off'!I648+G649,Summary!$D$20))</f>
        <v>690.71560806781815</v>
      </c>
      <c r="G649" s="4">
        <f>IF(E649&lt;=0,0,E649*Summary!$B$7/Summary!$B$10)</f>
        <v>124.63390087155898</v>
      </c>
      <c r="H649" s="5">
        <f t="shared" si="61"/>
        <v>566.08170719625923</v>
      </c>
      <c r="I649" s="5">
        <f t="shared" si="62"/>
        <v>161864.06479207863</v>
      </c>
    </row>
    <row r="650" spans="1:9" x14ac:dyDescent="0.25">
      <c r="A650">
        <v>646</v>
      </c>
      <c r="B650">
        <f t="shared" si="63"/>
        <v>646</v>
      </c>
      <c r="C650" s="5">
        <f t="shared" si="60"/>
        <v>161864.06479207863</v>
      </c>
      <c r="D650" s="5">
        <f t="shared" si="65"/>
        <v>0</v>
      </c>
      <c r="E650" s="4">
        <f t="shared" si="64"/>
        <v>161864.06479207863</v>
      </c>
      <c r="F650" s="5">
        <f>IF(C650=0,0,IF(I649+G650&lt;=Summary!$D$20,'Loan Sch - Extra pay No Off'!I649+G650,Summary!$D$20))</f>
        <v>690.71560806781815</v>
      </c>
      <c r="G650" s="4">
        <f>IF(E650&lt;=0,0,E650*Summary!$B$7/Summary!$B$10)</f>
        <v>124.19954202315263</v>
      </c>
      <c r="H650" s="5">
        <f t="shared" si="61"/>
        <v>566.51606604466554</v>
      </c>
      <c r="I650" s="5">
        <f t="shared" si="62"/>
        <v>161297.54872603397</v>
      </c>
    </row>
    <row r="651" spans="1:9" x14ac:dyDescent="0.25">
      <c r="A651">
        <v>647</v>
      </c>
      <c r="B651">
        <f t="shared" si="63"/>
        <v>647</v>
      </c>
      <c r="C651" s="5">
        <f t="shared" si="60"/>
        <v>161297.54872603397</v>
      </c>
      <c r="D651" s="5">
        <f t="shared" si="65"/>
        <v>0</v>
      </c>
      <c r="E651" s="4">
        <f t="shared" si="64"/>
        <v>161297.54872603397</v>
      </c>
      <c r="F651" s="5">
        <f>IF(C651=0,0,IF(I650+G651&lt;=Summary!$D$20,'Loan Sch - Extra pay No Off'!I650+G651,Summary!$D$20))</f>
        <v>690.71560806781815</v>
      </c>
      <c r="G651" s="4">
        <f>IF(E651&lt;=0,0,E651*Summary!$B$7/Summary!$B$10)</f>
        <v>123.76484988786068</v>
      </c>
      <c r="H651" s="5">
        <f t="shared" si="61"/>
        <v>566.95075817995746</v>
      </c>
      <c r="I651" s="5">
        <f t="shared" si="62"/>
        <v>160730.597967854</v>
      </c>
    </row>
    <row r="652" spans="1:9" x14ac:dyDescent="0.25">
      <c r="A652">
        <v>648</v>
      </c>
      <c r="B652">
        <f t="shared" si="63"/>
        <v>648</v>
      </c>
      <c r="C652" s="5">
        <f t="shared" si="60"/>
        <v>160730.597967854</v>
      </c>
      <c r="D652" s="5">
        <f t="shared" si="65"/>
        <v>0</v>
      </c>
      <c r="E652" s="4">
        <f t="shared" si="64"/>
        <v>160730.597967854</v>
      </c>
      <c r="F652" s="5">
        <f>IF(C652=0,0,IF(I651+G652&lt;=Summary!$D$20,'Loan Sch - Extra pay No Off'!I651+G652,Summary!$D$20))</f>
        <v>690.71560806781815</v>
      </c>
      <c r="G652" s="4">
        <f>IF(E652&lt;=0,0,E652*Summary!$B$7/Summary!$B$10)</f>
        <v>123.32982420994951</v>
      </c>
      <c r="H652" s="5">
        <f t="shared" si="61"/>
        <v>567.38578385786866</v>
      </c>
      <c r="I652" s="5">
        <f t="shared" si="62"/>
        <v>160163.21218399613</v>
      </c>
    </row>
    <row r="653" spans="1:9" x14ac:dyDescent="0.25">
      <c r="A653">
        <v>649</v>
      </c>
      <c r="B653">
        <f t="shared" si="63"/>
        <v>649</v>
      </c>
      <c r="C653" s="5">
        <f t="shared" si="60"/>
        <v>160163.21218399613</v>
      </c>
      <c r="D653" s="5">
        <f t="shared" si="65"/>
        <v>0</v>
      </c>
      <c r="E653" s="4">
        <f t="shared" si="64"/>
        <v>160163.21218399613</v>
      </c>
      <c r="F653" s="5">
        <f>IF(C653=0,0,IF(I652+G653&lt;=Summary!$D$20,'Loan Sch - Extra pay No Off'!I652+G653,Summary!$D$20))</f>
        <v>690.71560806781815</v>
      </c>
      <c r="G653" s="4">
        <f>IF(E653&lt;=0,0,E653*Summary!$B$7/Summary!$B$10)</f>
        <v>122.89446473348933</v>
      </c>
      <c r="H653" s="5">
        <f t="shared" si="61"/>
        <v>567.82114333432878</v>
      </c>
      <c r="I653" s="5">
        <f t="shared" si="62"/>
        <v>159595.39104066181</v>
      </c>
    </row>
    <row r="654" spans="1:9" x14ac:dyDescent="0.25">
      <c r="A654">
        <v>650</v>
      </c>
      <c r="B654">
        <f t="shared" si="63"/>
        <v>650</v>
      </c>
      <c r="C654" s="5">
        <f t="shared" si="60"/>
        <v>159595.39104066181</v>
      </c>
      <c r="D654" s="5">
        <f t="shared" si="65"/>
        <v>0</v>
      </c>
      <c r="E654" s="4">
        <f t="shared" si="64"/>
        <v>159595.39104066181</v>
      </c>
      <c r="F654" s="5">
        <f>IF(C654=0,0,IF(I653+G654&lt;=Summary!$D$20,'Loan Sch - Extra pay No Off'!I653+G654,Summary!$D$20))</f>
        <v>690.71560806781815</v>
      </c>
      <c r="G654" s="4">
        <f>IF(E654&lt;=0,0,E654*Summary!$B$7/Summary!$B$10)</f>
        <v>122.45877120235397</v>
      </c>
      <c r="H654" s="5">
        <f t="shared" si="61"/>
        <v>568.25683686546415</v>
      </c>
      <c r="I654" s="5">
        <f t="shared" si="62"/>
        <v>159027.13420379633</v>
      </c>
    </row>
    <row r="655" spans="1:9" x14ac:dyDescent="0.25">
      <c r="A655">
        <v>651</v>
      </c>
      <c r="B655">
        <f t="shared" si="63"/>
        <v>651</v>
      </c>
      <c r="C655" s="5">
        <f t="shared" si="60"/>
        <v>159027.13420379633</v>
      </c>
      <c r="D655" s="5">
        <f t="shared" si="65"/>
        <v>0</v>
      </c>
      <c r="E655" s="4">
        <f t="shared" si="64"/>
        <v>159027.13420379633</v>
      </c>
      <c r="F655" s="5">
        <f>IF(C655=0,0,IF(I654+G655&lt;=Summary!$D$20,'Loan Sch - Extra pay No Off'!I654+G655,Summary!$D$20))</f>
        <v>690.71560806781815</v>
      </c>
      <c r="G655" s="4">
        <f>IF(E655&lt;=0,0,E655*Summary!$B$7/Summary!$B$10)</f>
        <v>122.02274336022063</v>
      </c>
      <c r="H655" s="5">
        <f t="shared" si="61"/>
        <v>568.69286470759755</v>
      </c>
      <c r="I655" s="5">
        <f t="shared" si="62"/>
        <v>158458.44133908875</v>
      </c>
    </row>
    <row r="656" spans="1:9" x14ac:dyDescent="0.25">
      <c r="A656">
        <v>652</v>
      </c>
      <c r="B656">
        <f t="shared" si="63"/>
        <v>652</v>
      </c>
      <c r="C656" s="5">
        <f t="shared" si="60"/>
        <v>158458.44133908875</v>
      </c>
      <c r="D656" s="5">
        <f t="shared" si="65"/>
        <v>0</v>
      </c>
      <c r="E656" s="4">
        <f t="shared" si="64"/>
        <v>158458.44133908875</v>
      </c>
      <c r="F656" s="5">
        <f>IF(C656=0,0,IF(I655+G656&lt;=Summary!$D$20,'Loan Sch - Extra pay No Off'!I655+G656,Summary!$D$20))</f>
        <v>690.71560806781815</v>
      </c>
      <c r="G656" s="4">
        <f>IF(E656&lt;=0,0,E656*Summary!$B$7/Summary!$B$10)</f>
        <v>121.58638095057002</v>
      </c>
      <c r="H656" s="5">
        <f t="shared" si="61"/>
        <v>569.12922711724809</v>
      </c>
      <c r="I656" s="5">
        <f t="shared" si="62"/>
        <v>157889.31211197149</v>
      </c>
    </row>
    <row r="657" spans="1:9" x14ac:dyDescent="0.25">
      <c r="A657">
        <v>653</v>
      </c>
      <c r="B657">
        <f t="shared" si="63"/>
        <v>653</v>
      </c>
      <c r="C657" s="5">
        <f t="shared" si="60"/>
        <v>157889.31211197149</v>
      </c>
      <c r="D657" s="5">
        <f t="shared" si="65"/>
        <v>0</v>
      </c>
      <c r="E657" s="4">
        <f t="shared" si="64"/>
        <v>157889.31211197149</v>
      </c>
      <c r="F657" s="5">
        <f>IF(C657=0,0,IF(I656+G657&lt;=Summary!$D$20,'Loan Sch - Extra pay No Off'!I656+G657,Summary!$D$20))</f>
        <v>690.71560806781815</v>
      </c>
      <c r="G657" s="4">
        <f>IF(E657&lt;=0,0,E657*Summary!$B$7/Summary!$B$10)</f>
        <v>121.1496837166858</v>
      </c>
      <c r="H657" s="5">
        <f t="shared" si="61"/>
        <v>569.56592435113237</v>
      </c>
      <c r="I657" s="5">
        <f t="shared" si="62"/>
        <v>157319.74618762036</v>
      </c>
    </row>
    <row r="658" spans="1:9" x14ac:dyDescent="0.25">
      <c r="A658">
        <v>654</v>
      </c>
      <c r="B658">
        <f t="shared" si="63"/>
        <v>654</v>
      </c>
      <c r="C658" s="5">
        <f t="shared" si="60"/>
        <v>157319.74618762036</v>
      </c>
      <c r="D658" s="5">
        <f t="shared" si="65"/>
        <v>0</v>
      </c>
      <c r="E658" s="4">
        <f t="shared" si="64"/>
        <v>157319.74618762036</v>
      </c>
      <c r="F658" s="5">
        <f>IF(C658=0,0,IF(I657+G658&lt;=Summary!$D$20,'Loan Sch - Extra pay No Off'!I657+G658,Summary!$D$20))</f>
        <v>690.71560806781815</v>
      </c>
      <c r="G658" s="4">
        <f>IF(E658&lt;=0,0,E658*Summary!$B$7/Summary!$B$10)</f>
        <v>120.71265140165484</v>
      </c>
      <c r="H658" s="5">
        <f t="shared" si="61"/>
        <v>570.0029566661633</v>
      </c>
      <c r="I658" s="5">
        <f t="shared" si="62"/>
        <v>156749.74323095419</v>
      </c>
    </row>
    <row r="659" spans="1:9" x14ac:dyDescent="0.25">
      <c r="A659">
        <v>655</v>
      </c>
      <c r="B659">
        <f t="shared" si="63"/>
        <v>655</v>
      </c>
      <c r="C659" s="5">
        <f t="shared" si="60"/>
        <v>156749.74323095419</v>
      </c>
      <c r="D659" s="5">
        <f t="shared" si="65"/>
        <v>0</v>
      </c>
      <c r="E659" s="4">
        <f t="shared" si="64"/>
        <v>156749.74323095419</v>
      </c>
      <c r="F659" s="5">
        <f>IF(C659=0,0,IF(I658+G659&lt;=Summary!$D$20,'Loan Sch - Extra pay No Off'!I658+G659,Summary!$D$20))</f>
        <v>690.71560806781815</v>
      </c>
      <c r="G659" s="4">
        <f>IF(E659&lt;=0,0,E659*Summary!$B$7/Summary!$B$10)</f>
        <v>120.27528374836676</v>
      </c>
      <c r="H659" s="5">
        <f t="shared" si="61"/>
        <v>570.44032431945141</v>
      </c>
      <c r="I659" s="5">
        <f t="shared" si="62"/>
        <v>156179.30290663475</v>
      </c>
    </row>
    <row r="660" spans="1:9" x14ac:dyDescent="0.25">
      <c r="A660">
        <v>656</v>
      </c>
      <c r="B660">
        <f t="shared" si="63"/>
        <v>656</v>
      </c>
      <c r="C660" s="5">
        <f t="shared" si="60"/>
        <v>156179.30290663475</v>
      </c>
      <c r="D660" s="5">
        <f t="shared" si="65"/>
        <v>0</v>
      </c>
      <c r="E660" s="4">
        <f t="shared" si="64"/>
        <v>156179.30290663475</v>
      </c>
      <c r="F660" s="5">
        <f>IF(C660=0,0,IF(I659+G660&lt;=Summary!$D$20,'Loan Sch - Extra pay No Off'!I659+G660,Summary!$D$20))</f>
        <v>690.71560806781815</v>
      </c>
      <c r="G660" s="4">
        <f>IF(E660&lt;=0,0,E660*Summary!$B$7/Summary!$B$10)</f>
        <v>119.83758049951396</v>
      </c>
      <c r="H660" s="5">
        <f t="shared" si="61"/>
        <v>570.87802756830422</v>
      </c>
      <c r="I660" s="5">
        <f t="shared" si="62"/>
        <v>155608.42487906644</v>
      </c>
    </row>
    <row r="661" spans="1:9" x14ac:dyDescent="0.25">
      <c r="A661">
        <v>657</v>
      </c>
      <c r="B661">
        <f t="shared" si="63"/>
        <v>657</v>
      </c>
      <c r="C661" s="5">
        <f t="shared" si="60"/>
        <v>155608.42487906644</v>
      </c>
      <c r="D661" s="5">
        <f t="shared" si="65"/>
        <v>0</v>
      </c>
      <c r="E661" s="4">
        <f t="shared" si="64"/>
        <v>155608.42487906644</v>
      </c>
      <c r="F661" s="5">
        <f>IF(C661=0,0,IF(I660+G661&lt;=Summary!$D$20,'Loan Sch - Extra pay No Off'!I660+G661,Summary!$D$20))</f>
        <v>690.71560806781815</v>
      </c>
      <c r="G661" s="4">
        <f>IF(E661&lt;=0,0,E661*Summary!$B$7/Summary!$B$10)</f>
        <v>119.39954139759136</v>
      </c>
      <c r="H661" s="5">
        <f t="shared" si="61"/>
        <v>571.31606667022675</v>
      </c>
      <c r="I661" s="5">
        <f t="shared" si="62"/>
        <v>155037.10881239621</v>
      </c>
    </row>
    <row r="662" spans="1:9" x14ac:dyDescent="0.25">
      <c r="A662">
        <v>658</v>
      </c>
      <c r="B662">
        <f t="shared" si="63"/>
        <v>658</v>
      </c>
      <c r="C662" s="5">
        <f t="shared" si="60"/>
        <v>155037.10881239621</v>
      </c>
      <c r="D662" s="5">
        <f t="shared" si="65"/>
        <v>0</v>
      </c>
      <c r="E662" s="4">
        <f t="shared" si="64"/>
        <v>155037.10881239621</v>
      </c>
      <c r="F662" s="5">
        <f>IF(C662=0,0,IF(I661+G662&lt;=Summary!$D$20,'Loan Sch - Extra pay No Off'!I661+G662,Summary!$D$20))</f>
        <v>690.71560806781815</v>
      </c>
      <c r="G662" s="4">
        <f>IF(E662&lt;=0,0,E662*Summary!$B$7/Summary!$B$10)</f>
        <v>118.96116618489631</v>
      </c>
      <c r="H662" s="5">
        <f t="shared" si="61"/>
        <v>571.75444188292181</v>
      </c>
      <c r="I662" s="5">
        <f t="shared" si="62"/>
        <v>154465.35437051329</v>
      </c>
    </row>
    <row r="663" spans="1:9" x14ac:dyDescent="0.25">
      <c r="A663">
        <v>659</v>
      </c>
      <c r="B663">
        <f t="shared" si="63"/>
        <v>659</v>
      </c>
      <c r="C663" s="5">
        <f t="shared" si="60"/>
        <v>154465.35437051329</v>
      </c>
      <c r="D663" s="5">
        <f t="shared" si="65"/>
        <v>0</v>
      </c>
      <c r="E663" s="4">
        <f t="shared" si="64"/>
        <v>154465.35437051329</v>
      </c>
      <c r="F663" s="5">
        <f>IF(C663=0,0,IF(I662+G663&lt;=Summary!$D$20,'Loan Sch - Extra pay No Off'!I662+G663,Summary!$D$20))</f>
        <v>690.71560806781815</v>
      </c>
      <c r="G663" s="4">
        <f>IF(E663&lt;=0,0,E663*Summary!$B$7/Summary!$B$10)</f>
        <v>118.52245460352846</v>
      </c>
      <c r="H663" s="5">
        <f t="shared" si="61"/>
        <v>572.19315346428971</v>
      </c>
      <c r="I663" s="5">
        <f t="shared" si="62"/>
        <v>153893.161217049</v>
      </c>
    </row>
    <row r="664" spans="1:9" x14ac:dyDescent="0.25">
      <c r="A664">
        <v>660</v>
      </c>
      <c r="B664">
        <f t="shared" si="63"/>
        <v>660</v>
      </c>
      <c r="C664" s="5">
        <f t="shared" si="60"/>
        <v>153893.161217049</v>
      </c>
      <c r="D664" s="5">
        <f t="shared" si="65"/>
        <v>0</v>
      </c>
      <c r="E664" s="4">
        <f t="shared" si="64"/>
        <v>153893.161217049</v>
      </c>
      <c r="F664" s="5">
        <f>IF(C664=0,0,IF(I663+G664&lt;=Summary!$D$20,'Loan Sch - Extra pay No Off'!I663+G664,Summary!$D$20))</f>
        <v>690.71560806781815</v>
      </c>
      <c r="G664" s="4">
        <f>IF(E664&lt;=0,0,E664*Summary!$B$7/Summary!$B$10)</f>
        <v>118.08340639538952</v>
      </c>
      <c r="H664" s="5">
        <f t="shared" si="61"/>
        <v>572.63220167242866</v>
      </c>
      <c r="I664" s="5">
        <f t="shared" si="62"/>
        <v>153320.52901537658</v>
      </c>
    </row>
    <row r="665" spans="1:9" x14ac:dyDescent="0.25">
      <c r="A665">
        <v>661</v>
      </c>
      <c r="B665">
        <f t="shared" si="63"/>
        <v>661</v>
      </c>
      <c r="C665" s="5">
        <f t="shared" si="60"/>
        <v>153320.52901537658</v>
      </c>
      <c r="D665" s="5">
        <f t="shared" si="65"/>
        <v>0</v>
      </c>
      <c r="E665" s="4">
        <f t="shared" si="64"/>
        <v>153320.52901537658</v>
      </c>
      <c r="F665" s="5">
        <f>IF(C665=0,0,IF(I664+G665&lt;=Summary!$D$20,'Loan Sch - Extra pay No Off'!I664+G665,Summary!$D$20))</f>
        <v>690.71560806781815</v>
      </c>
      <c r="G665" s="4">
        <f>IF(E665&lt;=0,0,E665*Summary!$B$7/Summary!$B$10)</f>
        <v>117.64402130218318</v>
      </c>
      <c r="H665" s="5">
        <f t="shared" si="61"/>
        <v>573.07158676563495</v>
      </c>
      <c r="I665" s="5">
        <f t="shared" si="62"/>
        <v>152747.45742861094</v>
      </c>
    </row>
    <row r="666" spans="1:9" x14ac:dyDescent="0.25">
      <c r="A666">
        <v>662</v>
      </c>
      <c r="B666">
        <f t="shared" si="63"/>
        <v>662</v>
      </c>
      <c r="C666" s="5">
        <f t="shared" si="60"/>
        <v>152747.45742861094</v>
      </c>
      <c r="D666" s="5">
        <f t="shared" si="65"/>
        <v>0</v>
      </c>
      <c r="E666" s="4">
        <f t="shared" si="64"/>
        <v>152747.45742861094</v>
      </c>
      <c r="F666" s="5">
        <f>IF(C666=0,0,IF(I665+G666&lt;=Summary!$D$20,'Loan Sch - Extra pay No Off'!I665+G666,Summary!$D$20))</f>
        <v>690.71560806781815</v>
      </c>
      <c r="G666" s="4">
        <f>IF(E666&lt;=0,0,E666*Summary!$B$7/Summary!$B$10)</f>
        <v>117.20429906541493</v>
      </c>
      <c r="H666" s="5">
        <f t="shared" si="61"/>
        <v>573.51130900240321</v>
      </c>
      <c r="I666" s="5">
        <f t="shared" si="62"/>
        <v>152173.94611960853</v>
      </c>
    </row>
    <row r="667" spans="1:9" x14ac:dyDescent="0.25">
      <c r="A667">
        <v>663</v>
      </c>
      <c r="B667">
        <f t="shared" si="63"/>
        <v>663</v>
      </c>
      <c r="C667" s="5">
        <f t="shared" si="60"/>
        <v>152173.94611960853</v>
      </c>
      <c r="D667" s="5">
        <f t="shared" si="65"/>
        <v>0</v>
      </c>
      <c r="E667" s="4">
        <f t="shared" si="64"/>
        <v>152173.94611960853</v>
      </c>
      <c r="F667" s="5">
        <f>IF(C667=0,0,IF(I666+G667&lt;=Summary!$D$20,'Loan Sch - Extra pay No Off'!I666+G667,Summary!$D$20))</f>
        <v>690.71560806781815</v>
      </c>
      <c r="G667" s="4">
        <f>IF(E667&lt;=0,0,E667*Summary!$B$7/Summary!$B$10)</f>
        <v>116.76423942639192</v>
      </c>
      <c r="H667" s="5">
        <f t="shared" si="61"/>
        <v>573.95136864142626</v>
      </c>
      <c r="I667" s="5">
        <f t="shared" si="62"/>
        <v>151599.9947509671</v>
      </c>
    </row>
    <row r="668" spans="1:9" x14ac:dyDescent="0.25">
      <c r="A668">
        <v>664</v>
      </c>
      <c r="B668">
        <f t="shared" si="63"/>
        <v>664</v>
      </c>
      <c r="C668" s="5">
        <f t="shared" si="60"/>
        <v>151599.9947509671</v>
      </c>
      <c r="D668" s="5">
        <f t="shared" si="65"/>
        <v>0</v>
      </c>
      <c r="E668" s="4">
        <f t="shared" si="64"/>
        <v>151599.9947509671</v>
      </c>
      <c r="F668" s="5">
        <f>IF(C668=0,0,IF(I667+G668&lt;=Summary!$D$20,'Loan Sch - Extra pay No Off'!I667+G668,Summary!$D$20))</f>
        <v>690.71560806781815</v>
      </c>
      <c r="G668" s="4">
        <f>IF(E668&lt;=0,0,E668*Summary!$B$7/Summary!$B$10)</f>
        <v>116.32384212622284</v>
      </c>
      <c r="H668" s="5">
        <f t="shared" si="61"/>
        <v>574.39176594159528</v>
      </c>
      <c r="I668" s="5">
        <f t="shared" si="62"/>
        <v>151025.6029850255</v>
      </c>
    </row>
    <row r="669" spans="1:9" x14ac:dyDescent="0.25">
      <c r="A669">
        <v>665</v>
      </c>
      <c r="B669">
        <f t="shared" si="63"/>
        <v>665</v>
      </c>
      <c r="C669" s="5">
        <f t="shared" si="60"/>
        <v>151025.6029850255</v>
      </c>
      <c r="D669" s="5">
        <f t="shared" si="65"/>
        <v>0</v>
      </c>
      <c r="E669" s="4">
        <f t="shared" si="64"/>
        <v>151025.6029850255</v>
      </c>
      <c r="F669" s="5">
        <f>IF(C669=0,0,IF(I668+G669&lt;=Summary!$D$20,'Loan Sch - Extra pay No Off'!I668+G669,Summary!$D$20))</f>
        <v>690.71560806781815</v>
      </c>
      <c r="G669" s="4">
        <f>IF(E669&lt;=0,0,E669*Summary!$B$7/Summary!$B$10)</f>
        <v>115.88310690581763</v>
      </c>
      <c r="H669" s="5">
        <f t="shared" si="61"/>
        <v>574.83250116200054</v>
      </c>
      <c r="I669" s="5">
        <f t="shared" si="62"/>
        <v>150450.77048386351</v>
      </c>
    </row>
    <row r="670" spans="1:9" x14ac:dyDescent="0.25">
      <c r="A670">
        <v>666</v>
      </c>
      <c r="B670">
        <f t="shared" si="63"/>
        <v>666</v>
      </c>
      <c r="C670" s="5">
        <f t="shared" si="60"/>
        <v>150450.77048386351</v>
      </c>
      <c r="D670" s="5">
        <f t="shared" si="65"/>
        <v>0</v>
      </c>
      <c r="E670" s="4">
        <f t="shared" si="64"/>
        <v>150450.77048386351</v>
      </c>
      <c r="F670" s="5">
        <f>IF(C670=0,0,IF(I669+G670&lt;=Summary!$D$20,'Loan Sch - Extra pay No Off'!I669+G670,Summary!$D$20))</f>
        <v>690.71560806781815</v>
      </c>
      <c r="G670" s="4">
        <f>IF(E670&lt;=0,0,E670*Summary!$B$7/Summary!$B$10)</f>
        <v>115.44203350588758</v>
      </c>
      <c r="H670" s="5">
        <f t="shared" si="61"/>
        <v>575.27357456193056</v>
      </c>
      <c r="I670" s="5">
        <f t="shared" si="62"/>
        <v>149875.49690930158</v>
      </c>
    </row>
    <row r="671" spans="1:9" x14ac:dyDescent="0.25">
      <c r="A671">
        <v>667</v>
      </c>
      <c r="B671">
        <f t="shared" si="63"/>
        <v>667</v>
      </c>
      <c r="C671" s="5">
        <f t="shared" si="60"/>
        <v>149875.49690930158</v>
      </c>
      <c r="D671" s="5">
        <f t="shared" si="65"/>
        <v>0</v>
      </c>
      <c r="E671" s="4">
        <f t="shared" si="64"/>
        <v>149875.49690930158</v>
      </c>
      <c r="F671" s="5">
        <f>IF(C671=0,0,IF(I670+G671&lt;=Summary!$D$20,'Loan Sch - Extra pay No Off'!I670+G671,Summary!$D$20))</f>
        <v>690.71560806781815</v>
      </c>
      <c r="G671" s="4">
        <f>IF(E671&lt;=0,0,E671*Summary!$B$7/Summary!$B$10)</f>
        <v>115.00062166694487</v>
      </c>
      <c r="H671" s="5">
        <f t="shared" si="61"/>
        <v>575.71498640087327</v>
      </c>
      <c r="I671" s="5">
        <f t="shared" si="62"/>
        <v>149299.7819229007</v>
      </c>
    </row>
    <row r="672" spans="1:9" x14ac:dyDescent="0.25">
      <c r="A672">
        <v>668</v>
      </c>
      <c r="B672">
        <f t="shared" si="63"/>
        <v>668</v>
      </c>
      <c r="C672" s="5">
        <f t="shared" si="60"/>
        <v>149299.7819229007</v>
      </c>
      <c r="D672" s="5">
        <f t="shared" si="65"/>
        <v>0</v>
      </c>
      <c r="E672" s="4">
        <f t="shared" si="64"/>
        <v>149299.7819229007</v>
      </c>
      <c r="F672" s="5">
        <f>IF(C672=0,0,IF(I671+G672&lt;=Summary!$D$20,'Loan Sch - Extra pay No Off'!I671+G672,Summary!$D$20))</f>
        <v>690.71560806781815</v>
      </c>
      <c r="G672" s="4">
        <f>IF(E672&lt;=0,0,E672*Summary!$B$7/Summary!$B$10)</f>
        <v>114.55887112930264</v>
      </c>
      <c r="H672" s="5">
        <f t="shared" si="61"/>
        <v>576.15673693851545</v>
      </c>
      <c r="I672" s="5">
        <f t="shared" si="62"/>
        <v>148723.62518596218</v>
      </c>
    </row>
    <row r="673" spans="1:9" x14ac:dyDescent="0.25">
      <c r="A673">
        <v>669</v>
      </c>
      <c r="B673">
        <f t="shared" si="63"/>
        <v>669</v>
      </c>
      <c r="C673" s="5">
        <f t="shared" si="60"/>
        <v>148723.62518596218</v>
      </c>
      <c r="D673" s="5">
        <f t="shared" si="65"/>
        <v>0</v>
      </c>
      <c r="E673" s="4">
        <f t="shared" si="64"/>
        <v>148723.62518596218</v>
      </c>
      <c r="F673" s="5">
        <f>IF(C673=0,0,IF(I672+G673&lt;=Summary!$D$20,'Loan Sch - Extra pay No Off'!I672+G673,Summary!$D$20))</f>
        <v>690.71560806781815</v>
      </c>
      <c r="G673" s="4">
        <f>IF(E673&lt;=0,0,E673*Summary!$B$7/Summary!$B$10)</f>
        <v>114.11678163307482</v>
      </c>
      <c r="H673" s="5">
        <f t="shared" si="61"/>
        <v>576.59882643474339</v>
      </c>
      <c r="I673" s="5">
        <f t="shared" si="62"/>
        <v>148147.02635952743</v>
      </c>
    </row>
    <row r="674" spans="1:9" x14ac:dyDescent="0.25">
      <c r="A674">
        <v>670</v>
      </c>
      <c r="B674">
        <f t="shared" si="63"/>
        <v>670</v>
      </c>
      <c r="C674" s="5">
        <f t="shared" si="60"/>
        <v>148147.02635952743</v>
      </c>
      <c r="D674" s="5">
        <f t="shared" si="65"/>
        <v>0</v>
      </c>
      <c r="E674" s="4">
        <f t="shared" si="64"/>
        <v>148147.02635952743</v>
      </c>
      <c r="F674" s="5">
        <f>IF(C674=0,0,IF(I673+G674&lt;=Summary!$D$20,'Loan Sch - Extra pay No Off'!I673+G674,Summary!$D$20))</f>
        <v>690.71560806781815</v>
      </c>
      <c r="G674" s="4">
        <f>IF(E674&lt;=0,0,E674*Summary!$B$7/Summary!$B$10)</f>
        <v>113.67435291817584</v>
      </c>
      <c r="H674" s="5">
        <f t="shared" si="61"/>
        <v>577.04125514964232</v>
      </c>
      <c r="I674" s="5">
        <f t="shared" si="62"/>
        <v>147569.98510437779</v>
      </c>
    </row>
    <row r="675" spans="1:9" x14ac:dyDescent="0.25">
      <c r="A675">
        <v>671</v>
      </c>
      <c r="B675">
        <f t="shared" si="63"/>
        <v>671</v>
      </c>
      <c r="C675" s="5">
        <f t="shared" si="60"/>
        <v>147569.98510437779</v>
      </c>
      <c r="D675" s="5">
        <f t="shared" si="65"/>
        <v>0</v>
      </c>
      <c r="E675" s="4">
        <f t="shared" si="64"/>
        <v>147569.98510437779</v>
      </c>
      <c r="F675" s="5">
        <f>IF(C675=0,0,IF(I674+G675&lt;=Summary!$D$20,'Loan Sch - Extra pay No Off'!I674+G675,Summary!$D$20))</f>
        <v>690.71560806781815</v>
      </c>
      <c r="G675" s="4">
        <f>IF(E675&lt;=0,0,E675*Summary!$B$7/Summary!$B$10)</f>
        <v>113.23158472432064</v>
      </c>
      <c r="H675" s="5">
        <f t="shared" si="61"/>
        <v>577.48402334349748</v>
      </c>
      <c r="I675" s="5">
        <f t="shared" si="62"/>
        <v>146992.50108103428</v>
      </c>
    </row>
    <row r="676" spans="1:9" x14ac:dyDescent="0.25">
      <c r="A676">
        <v>672</v>
      </c>
      <c r="B676">
        <f t="shared" si="63"/>
        <v>672</v>
      </c>
      <c r="C676" s="5">
        <f t="shared" si="60"/>
        <v>146992.50108103428</v>
      </c>
      <c r="D676" s="5">
        <f t="shared" si="65"/>
        <v>0</v>
      </c>
      <c r="E676" s="4">
        <f t="shared" si="64"/>
        <v>146992.50108103428</v>
      </c>
      <c r="F676" s="5">
        <f>IF(C676=0,0,IF(I675+G676&lt;=Summary!$D$20,'Loan Sch - Extra pay No Off'!I675+G676,Summary!$D$20))</f>
        <v>690.71560806781815</v>
      </c>
      <c r="G676" s="4">
        <f>IF(E676&lt;=0,0,E676*Summary!$B$7/Summary!$B$10)</f>
        <v>112.78847679102438</v>
      </c>
      <c r="H676" s="5">
        <f t="shared" si="61"/>
        <v>577.92713127679372</v>
      </c>
      <c r="I676" s="5">
        <f t="shared" si="62"/>
        <v>146414.5739497575</v>
      </c>
    </row>
    <row r="677" spans="1:9" x14ac:dyDescent="0.25">
      <c r="A677">
        <v>673</v>
      </c>
      <c r="B677">
        <f t="shared" si="63"/>
        <v>673</v>
      </c>
      <c r="C677" s="5">
        <f t="shared" si="60"/>
        <v>146414.5739497575</v>
      </c>
      <c r="D677" s="5">
        <f t="shared" si="65"/>
        <v>0</v>
      </c>
      <c r="E677" s="4">
        <f t="shared" si="64"/>
        <v>146414.5739497575</v>
      </c>
      <c r="F677" s="5">
        <f>IF(C677=0,0,IF(I676+G677&lt;=Summary!$D$20,'Loan Sch - Extra pay No Off'!I676+G677,Summary!$D$20))</f>
        <v>690.71560806781815</v>
      </c>
      <c r="G677" s="4">
        <f>IF(E677&lt;=0,0,E677*Summary!$B$7/Summary!$B$10)</f>
        <v>112.34502885760239</v>
      </c>
      <c r="H677" s="5">
        <f t="shared" si="61"/>
        <v>578.37057921021574</v>
      </c>
      <c r="I677" s="5">
        <f t="shared" si="62"/>
        <v>145836.20337054727</v>
      </c>
    </row>
    <row r="678" spans="1:9" x14ac:dyDescent="0.25">
      <c r="A678">
        <v>674</v>
      </c>
      <c r="B678">
        <f t="shared" si="63"/>
        <v>674</v>
      </c>
      <c r="C678" s="5">
        <f t="shared" si="60"/>
        <v>145836.20337054727</v>
      </c>
      <c r="D678" s="5">
        <f t="shared" si="65"/>
        <v>0</v>
      </c>
      <c r="E678" s="4">
        <f t="shared" si="64"/>
        <v>145836.20337054727</v>
      </c>
      <c r="F678" s="5">
        <f>IF(C678=0,0,IF(I677+G678&lt;=Summary!$D$20,'Loan Sch - Extra pay No Off'!I677+G678,Summary!$D$20))</f>
        <v>690.71560806781815</v>
      </c>
      <c r="G678" s="4">
        <f>IF(E678&lt;=0,0,E678*Summary!$B$7/Summary!$B$10)</f>
        <v>111.90124066316993</v>
      </c>
      <c r="H678" s="5">
        <f t="shared" si="61"/>
        <v>578.81436740464824</v>
      </c>
      <c r="I678" s="5">
        <f t="shared" si="62"/>
        <v>145257.38900314263</v>
      </c>
    </row>
    <row r="679" spans="1:9" x14ac:dyDescent="0.25">
      <c r="A679">
        <v>675</v>
      </c>
      <c r="B679">
        <f t="shared" si="63"/>
        <v>675</v>
      </c>
      <c r="C679" s="5">
        <f t="shared" si="60"/>
        <v>145257.38900314263</v>
      </c>
      <c r="D679" s="5">
        <f t="shared" si="65"/>
        <v>0</v>
      </c>
      <c r="E679" s="4">
        <f t="shared" si="64"/>
        <v>145257.38900314263</v>
      </c>
      <c r="F679" s="5">
        <f>IF(C679=0,0,IF(I678+G679&lt;=Summary!$D$20,'Loan Sch - Extra pay No Off'!I678+G679,Summary!$D$20))</f>
        <v>690.71560806781815</v>
      </c>
      <c r="G679" s="4">
        <f>IF(E679&lt;=0,0,E679*Summary!$B$7/Summary!$B$10)</f>
        <v>111.45711194664213</v>
      </c>
      <c r="H679" s="5">
        <f t="shared" si="61"/>
        <v>579.25849612117599</v>
      </c>
      <c r="I679" s="5">
        <f t="shared" si="62"/>
        <v>144678.13050702144</v>
      </c>
    </row>
    <row r="680" spans="1:9" x14ac:dyDescent="0.25">
      <c r="A680">
        <v>676</v>
      </c>
      <c r="B680">
        <f t="shared" si="63"/>
        <v>676</v>
      </c>
      <c r="C680" s="5">
        <f t="shared" si="60"/>
        <v>144678.13050702144</v>
      </c>
      <c r="D680" s="5">
        <f t="shared" si="65"/>
        <v>0</v>
      </c>
      <c r="E680" s="4">
        <f t="shared" si="64"/>
        <v>144678.13050702144</v>
      </c>
      <c r="F680" s="5">
        <f>IF(C680=0,0,IF(I679+G680&lt;=Summary!$D$20,'Loan Sch - Extra pay No Off'!I679+G680,Summary!$D$20))</f>
        <v>690.71560806781815</v>
      </c>
      <c r="G680" s="4">
        <f>IF(E680&lt;=0,0,E680*Summary!$B$7/Summary!$B$10)</f>
        <v>111.01264244673376</v>
      </c>
      <c r="H680" s="5">
        <f t="shared" si="61"/>
        <v>579.70296562108433</v>
      </c>
      <c r="I680" s="5">
        <f t="shared" si="62"/>
        <v>144098.42754140036</v>
      </c>
    </row>
    <row r="681" spans="1:9" x14ac:dyDescent="0.25">
      <c r="A681">
        <v>677</v>
      </c>
      <c r="B681">
        <f t="shared" si="63"/>
        <v>677</v>
      </c>
      <c r="C681" s="5">
        <f t="shared" si="60"/>
        <v>144098.42754140036</v>
      </c>
      <c r="D681" s="5">
        <f t="shared" si="65"/>
        <v>0</v>
      </c>
      <c r="E681" s="4">
        <f t="shared" si="64"/>
        <v>144098.42754140036</v>
      </c>
      <c r="F681" s="5">
        <f>IF(C681=0,0,IF(I680+G681&lt;=Summary!$D$20,'Loan Sch - Extra pay No Off'!I680+G681,Summary!$D$20))</f>
        <v>690.71560806781815</v>
      </c>
      <c r="G681" s="4">
        <f>IF(E681&lt;=0,0,E681*Summary!$B$7/Summary!$B$10)</f>
        <v>110.56783190195912</v>
      </c>
      <c r="H681" s="5">
        <f t="shared" si="61"/>
        <v>580.147776165859</v>
      </c>
      <c r="I681" s="5">
        <f t="shared" si="62"/>
        <v>143518.2797652345</v>
      </c>
    </row>
    <row r="682" spans="1:9" x14ac:dyDescent="0.25">
      <c r="A682">
        <v>678</v>
      </c>
      <c r="B682">
        <f t="shared" si="63"/>
        <v>678</v>
      </c>
      <c r="C682" s="5">
        <f t="shared" si="60"/>
        <v>143518.2797652345</v>
      </c>
      <c r="D682" s="5">
        <f t="shared" si="65"/>
        <v>0</v>
      </c>
      <c r="E682" s="4">
        <f t="shared" si="64"/>
        <v>143518.2797652345</v>
      </c>
      <c r="F682" s="5">
        <f>IF(C682=0,0,IF(I681+G682&lt;=Summary!$D$20,'Loan Sch - Extra pay No Off'!I681+G682,Summary!$D$20))</f>
        <v>690.71560806781815</v>
      </c>
      <c r="G682" s="4">
        <f>IF(E682&lt;=0,0,E682*Summary!$B$7/Summary!$B$10)</f>
        <v>110.12268005063184</v>
      </c>
      <c r="H682" s="5">
        <f t="shared" si="61"/>
        <v>580.5929280171863</v>
      </c>
      <c r="I682" s="5">
        <f t="shared" si="62"/>
        <v>142937.6868372173</v>
      </c>
    </row>
    <row r="683" spans="1:9" x14ac:dyDescent="0.25">
      <c r="A683">
        <v>679</v>
      </c>
      <c r="B683">
        <f t="shared" si="63"/>
        <v>679</v>
      </c>
      <c r="C683" s="5">
        <f t="shared" si="60"/>
        <v>142937.6868372173</v>
      </c>
      <c r="D683" s="5">
        <f t="shared" si="65"/>
        <v>0</v>
      </c>
      <c r="E683" s="4">
        <f t="shared" si="64"/>
        <v>142937.6868372173</v>
      </c>
      <c r="F683" s="5">
        <f>IF(C683=0,0,IF(I682+G683&lt;=Summary!$D$20,'Loan Sch - Extra pay No Off'!I682+G683,Summary!$D$20))</f>
        <v>690.71560806781815</v>
      </c>
      <c r="G683" s="4">
        <f>IF(E683&lt;=0,0,E683*Summary!$B$7/Summary!$B$10)</f>
        <v>109.67718663086481</v>
      </c>
      <c r="H683" s="5">
        <f t="shared" si="61"/>
        <v>581.03842143695329</v>
      </c>
      <c r="I683" s="5">
        <f t="shared" si="62"/>
        <v>142356.64841578036</v>
      </c>
    </row>
    <row r="684" spans="1:9" x14ac:dyDescent="0.25">
      <c r="A684">
        <v>680</v>
      </c>
      <c r="B684">
        <f t="shared" si="63"/>
        <v>680</v>
      </c>
      <c r="C684" s="5">
        <f t="shared" si="60"/>
        <v>142356.64841578036</v>
      </c>
      <c r="D684" s="5">
        <f t="shared" si="65"/>
        <v>0</v>
      </c>
      <c r="E684" s="4">
        <f t="shared" si="64"/>
        <v>142356.64841578036</v>
      </c>
      <c r="F684" s="5">
        <f>IF(C684=0,0,IF(I683+G684&lt;=Summary!$D$20,'Loan Sch - Extra pay No Off'!I683+G684,Summary!$D$20))</f>
        <v>690.71560806781815</v>
      </c>
      <c r="G684" s="4">
        <f>IF(E684&lt;=0,0,E684*Summary!$B$7/Summary!$B$10)</f>
        <v>109.23135138056993</v>
      </c>
      <c r="H684" s="5">
        <f t="shared" si="61"/>
        <v>581.48425668724826</v>
      </c>
      <c r="I684" s="5">
        <f t="shared" si="62"/>
        <v>141775.16415909311</v>
      </c>
    </row>
    <row r="685" spans="1:9" x14ac:dyDescent="0.25">
      <c r="A685">
        <v>681</v>
      </c>
      <c r="B685">
        <f t="shared" si="63"/>
        <v>681</v>
      </c>
      <c r="C685" s="5">
        <f t="shared" si="60"/>
        <v>141775.16415909311</v>
      </c>
      <c r="D685" s="5">
        <f t="shared" si="65"/>
        <v>0</v>
      </c>
      <c r="E685" s="4">
        <f t="shared" si="64"/>
        <v>141775.16415909311</v>
      </c>
      <c r="F685" s="5">
        <f>IF(C685=0,0,IF(I684+G685&lt;=Summary!$D$20,'Loan Sch - Extra pay No Off'!I684+G685,Summary!$D$20))</f>
        <v>690.71560806781815</v>
      </c>
      <c r="G685" s="4">
        <f>IF(E685&lt;=0,0,E685*Summary!$B$7/Summary!$B$10)</f>
        <v>108.78517403745796</v>
      </c>
      <c r="H685" s="5">
        <f t="shared" si="61"/>
        <v>581.93043403036017</v>
      </c>
      <c r="I685" s="5">
        <f t="shared" si="62"/>
        <v>141193.23372506275</v>
      </c>
    </row>
    <row r="686" spans="1:9" x14ac:dyDescent="0.25">
      <c r="A686">
        <v>682</v>
      </c>
      <c r="B686">
        <f t="shared" si="63"/>
        <v>682</v>
      </c>
      <c r="C686" s="5">
        <f t="shared" si="60"/>
        <v>141193.23372506275</v>
      </c>
      <c r="D686" s="5">
        <f t="shared" si="65"/>
        <v>0</v>
      </c>
      <c r="E686" s="4">
        <f t="shared" si="64"/>
        <v>141193.23372506275</v>
      </c>
      <c r="F686" s="5">
        <f>IF(C686=0,0,IF(I685+G686&lt;=Summary!$D$20,'Loan Sch - Extra pay No Off'!I685+G686,Summary!$D$20))</f>
        <v>690.71560806781815</v>
      </c>
      <c r="G686" s="4">
        <f>IF(E686&lt;=0,0,E686*Summary!$B$7/Summary!$B$10)</f>
        <v>108.33865433903853</v>
      </c>
      <c r="H686" s="5">
        <f t="shared" si="61"/>
        <v>582.37695372877965</v>
      </c>
      <c r="I686" s="5">
        <f t="shared" si="62"/>
        <v>140610.85677133396</v>
      </c>
    </row>
    <row r="687" spans="1:9" x14ac:dyDescent="0.25">
      <c r="A687">
        <v>683</v>
      </c>
      <c r="B687">
        <f t="shared" si="63"/>
        <v>683</v>
      </c>
      <c r="C687" s="5">
        <f t="shared" si="60"/>
        <v>140610.85677133396</v>
      </c>
      <c r="D687" s="5">
        <f t="shared" si="65"/>
        <v>0</v>
      </c>
      <c r="E687" s="4">
        <f t="shared" si="64"/>
        <v>140610.85677133396</v>
      </c>
      <c r="F687" s="5">
        <f>IF(C687=0,0,IF(I686+G687&lt;=Summary!$D$20,'Loan Sch - Extra pay No Off'!I686+G687,Summary!$D$20))</f>
        <v>690.71560806781815</v>
      </c>
      <c r="G687" s="4">
        <f>IF(E687&lt;=0,0,E687*Summary!$B$7/Summary!$B$10)</f>
        <v>107.89179202261971</v>
      </c>
      <c r="H687" s="5">
        <f t="shared" si="61"/>
        <v>582.82381604519844</v>
      </c>
      <c r="I687" s="5">
        <f t="shared" si="62"/>
        <v>140028.03295528877</v>
      </c>
    </row>
    <row r="688" spans="1:9" x14ac:dyDescent="0.25">
      <c r="A688">
        <v>684</v>
      </c>
      <c r="B688">
        <f t="shared" si="63"/>
        <v>684</v>
      </c>
      <c r="C688" s="5">
        <f t="shared" si="60"/>
        <v>140028.03295528877</v>
      </c>
      <c r="D688" s="5">
        <f t="shared" si="65"/>
        <v>0</v>
      </c>
      <c r="E688" s="4">
        <f t="shared" si="64"/>
        <v>140028.03295528877</v>
      </c>
      <c r="F688" s="5">
        <f>IF(C688=0,0,IF(I687+G688&lt;=Summary!$D$20,'Loan Sch - Extra pay No Off'!I687+G688,Summary!$D$20))</f>
        <v>690.71560806781815</v>
      </c>
      <c r="G688" s="4">
        <f>IF(E688&lt;=0,0,E688*Summary!$B$7/Summary!$B$10)</f>
        <v>107.44458682530811</v>
      </c>
      <c r="H688" s="5">
        <f t="shared" si="61"/>
        <v>583.27102124251007</v>
      </c>
      <c r="I688" s="5">
        <f t="shared" si="62"/>
        <v>139444.76193404626</v>
      </c>
    </row>
    <row r="689" spans="1:9" x14ac:dyDescent="0.25">
      <c r="A689">
        <v>685</v>
      </c>
      <c r="B689">
        <f t="shared" si="63"/>
        <v>685</v>
      </c>
      <c r="C689" s="5">
        <f t="shared" si="60"/>
        <v>139444.76193404626</v>
      </c>
      <c r="D689" s="5">
        <f t="shared" si="65"/>
        <v>0</v>
      </c>
      <c r="E689" s="4">
        <f t="shared" si="64"/>
        <v>139444.76193404626</v>
      </c>
      <c r="F689" s="5">
        <f>IF(C689=0,0,IF(I688+G689&lt;=Summary!$D$20,'Loan Sch - Extra pay No Off'!I688+G689,Summary!$D$20))</f>
        <v>690.71560806781815</v>
      </c>
      <c r="G689" s="4">
        <f>IF(E689&lt;=0,0,E689*Summary!$B$7/Summary!$B$10)</f>
        <v>106.99703848400857</v>
      </c>
      <c r="H689" s="5">
        <f t="shared" si="61"/>
        <v>583.71856958380954</v>
      </c>
      <c r="I689" s="5">
        <f t="shared" si="62"/>
        <v>138861.04336446244</v>
      </c>
    </row>
    <row r="690" spans="1:9" x14ac:dyDescent="0.25">
      <c r="A690">
        <v>686</v>
      </c>
      <c r="B690">
        <f t="shared" si="63"/>
        <v>686</v>
      </c>
      <c r="C690" s="5">
        <f t="shared" si="60"/>
        <v>138861.04336446244</v>
      </c>
      <c r="D690" s="5">
        <f t="shared" si="65"/>
        <v>0</v>
      </c>
      <c r="E690" s="4">
        <f t="shared" si="64"/>
        <v>138861.04336446244</v>
      </c>
      <c r="F690" s="5">
        <f>IF(C690=0,0,IF(I689+G690&lt;=Summary!$D$20,'Loan Sch - Extra pay No Off'!I689+G690,Summary!$D$20))</f>
        <v>690.71560806781815</v>
      </c>
      <c r="G690" s="4">
        <f>IF(E690&lt;=0,0,E690*Summary!$B$7/Summary!$B$10)</f>
        <v>106.54914673542406</v>
      </c>
      <c r="H690" s="5">
        <f t="shared" si="61"/>
        <v>584.16646133239408</v>
      </c>
      <c r="I690" s="5">
        <f t="shared" si="62"/>
        <v>138276.87690313006</v>
      </c>
    </row>
    <row r="691" spans="1:9" x14ac:dyDescent="0.25">
      <c r="A691">
        <v>687</v>
      </c>
      <c r="B691">
        <f t="shared" si="63"/>
        <v>687</v>
      </c>
      <c r="C691" s="5">
        <f t="shared" si="60"/>
        <v>138276.87690313006</v>
      </c>
      <c r="D691" s="5">
        <f t="shared" si="65"/>
        <v>0</v>
      </c>
      <c r="E691" s="4">
        <f t="shared" si="64"/>
        <v>138276.87690313006</v>
      </c>
      <c r="F691" s="5">
        <f>IF(C691=0,0,IF(I690+G691&lt;=Summary!$D$20,'Loan Sch - Extra pay No Off'!I690+G691,Summary!$D$20))</f>
        <v>690.71560806781815</v>
      </c>
      <c r="G691" s="4">
        <f>IF(E691&lt;=0,0,E691*Summary!$B$7/Summary!$B$10)</f>
        <v>106.10091131605556</v>
      </c>
      <c r="H691" s="5">
        <f t="shared" si="61"/>
        <v>584.61469675176261</v>
      </c>
      <c r="I691" s="5">
        <f t="shared" si="62"/>
        <v>137692.26220637831</v>
      </c>
    </row>
    <row r="692" spans="1:9" x14ac:dyDescent="0.25">
      <c r="A692">
        <v>688</v>
      </c>
      <c r="B692">
        <f t="shared" si="63"/>
        <v>688</v>
      </c>
      <c r="C692" s="5">
        <f t="shared" si="60"/>
        <v>137692.26220637831</v>
      </c>
      <c r="D692" s="5">
        <f t="shared" si="65"/>
        <v>0</v>
      </c>
      <c r="E692" s="4">
        <f t="shared" si="64"/>
        <v>137692.26220637831</v>
      </c>
      <c r="F692" s="5">
        <f>IF(C692=0,0,IF(I691+G692&lt;=Summary!$D$20,'Loan Sch - Extra pay No Off'!I691+G692,Summary!$D$20))</f>
        <v>690.71560806781815</v>
      </c>
      <c r="G692" s="4">
        <f>IF(E692&lt;=0,0,E692*Summary!$B$7/Summary!$B$10)</f>
        <v>105.65233196220181</v>
      </c>
      <c r="H692" s="5">
        <f t="shared" si="61"/>
        <v>585.0632761056163</v>
      </c>
      <c r="I692" s="5">
        <f t="shared" si="62"/>
        <v>137107.19893027269</v>
      </c>
    </row>
    <row r="693" spans="1:9" x14ac:dyDescent="0.25">
      <c r="A693">
        <v>689</v>
      </c>
      <c r="B693">
        <f t="shared" si="63"/>
        <v>689</v>
      </c>
      <c r="C693" s="5">
        <f t="shared" ref="C693:C756" si="66">I692</f>
        <v>137107.19893027269</v>
      </c>
      <c r="D693" s="5">
        <f t="shared" si="65"/>
        <v>0</v>
      </c>
      <c r="E693" s="4">
        <f t="shared" si="64"/>
        <v>137107.19893027269</v>
      </c>
      <c r="F693" s="5">
        <f>IF(C693=0,0,IF(I692+G693&lt;=Summary!$D$20,'Loan Sch - Extra pay No Off'!I692+G693,Summary!$D$20))</f>
        <v>690.71560806781815</v>
      </c>
      <c r="G693" s="4">
        <f>IF(E693&lt;=0,0,E693*Summary!$B$7/Summary!$B$10)</f>
        <v>105.20340840995922</v>
      </c>
      <c r="H693" s="5">
        <f t="shared" ref="H693:H756" si="67">F693-G693</f>
        <v>585.5121996578589</v>
      </c>
      <c r="I693" s="5">
        <f t="shared" ref="I693:I756" si="68">IF(ROUND(C693-H693,0)=0,0,C693-H693)</f>
        <v>136521.68673061483</v>
      </c>
    </row>
    <row r="694" spans="1:9" x14ac:dyDescent="0.25">
      <c r="A694">
        <v>690</v>
      </c>
      <c r="B694">
        <f t="shared" si="63"/>
        <v>690</v>
      </c>
      <c r="C694" s="5">
        <f t="shared" si="66"/>
        <v>136521.68673061483</v>
      </c>
      <c r="D694" s="5">
        <f t="shared" si="65"/>
        <v>0</v>
      </c>
      <c r="E694" s="4">
        <f t="shared" si="64"/>
        <v>136521.68673061483</v>
      </c>
      <c r="F694" s="5">
        <f>IF(C694=0,0,IF(I693+G694&lt;=Summary!$D$20,'Loan Sch - Extra pay No Off'!I693+G694,Summary!$D$20))</f>
        <v>690.71560806781815</v>
      </c>
      <c r="G694" s="4">
        <f>IF(E694&lt;=0,0,E694*Summary!$B$7/Summary!$B$10)</f>
        <v>104.75414039522177</v>
      </c>
      <c r="H694" s="5">
        <f t="shared" si="67"/>
        <v>585.96146767259643</v>
      </c>
      <c r="I694" s="5">
        <f t="shared" si="68"/>
        <v>135935.72526294223</v>
      </c>
    </row>
    <row r="695" spans="1:9" x14ac:dyDescent="0.25">
      <c r="A695">
        <v>691</v>
      </c>
      <c r="B695">
        <f t="shared" si="63"/>
        <v>691</v>
      </c>
      <c r="C695" s="5">
        <f t="shared" si="66"/>
        <v>135935.72526294223</v>
      </c>
      <c r="D695" s="5">
        <f t="shared" si="65"/>
        <v>0</v>
      </c>
      <c r="E695" s="4">
        <f t="shared" si="64"/>
        <v>135935.72526294223</v>
      </c>
      <c r="F695" s="5">
        <f>IF(C695=0,0,IF(I694+G695&lt;=Summary!$D$20,'Loan Sch - Extra pay No Off'!I694+G695,Summary!$D$20))</f>
        <v>690.71560806781815</v>
      </c>
      <c r="G695" s="4">
        <f>IF(E695&lt;=0,0,E695*Summary!$B$7/Summary!$B$10)</f>
        <v>104.30452765368067</v>
      </c>
      <c r="H695" s="5">
        <f t="shared" si="67"/>
        <v>586.41108041413747</v>
      </c>
      <c r="I695" s="5">
        <f t="shared" si="68"/>
        <v>135349.31418252809</v>
      </c>
    </row>
    <row r="696" spans="1:9" x14ac:dyDescent="0.25">
      <c r="A696">
        <v>692</v>
      </c>
      <c r="B696">
        <f t="shared" si="63"/>
        <v>692</v>
      </c>
      <c r="C696" s="5">
        <f t="shared" si="66"/>
        <v>135349.31418252809</v>
      </c>
      <c r="D696" s="5">
        <f t="shared" si="65"/>
        <v>0</v>
      </c>
      <c r="E696" s="4">
        <f t="shared" si="64"/>
        <v>135349.31418252809</v>
      </c>
      <c r="F696" s="5">
        <f>IF(C696=0,0,IF(I695+G696&lt;=Summary!$D$20,'Loan Sch - Extra pay No Off'!I695+G696,Summary!$D$20))</f>
        <v>690.71560806781815</v>
      </c>
      <c r="G696" s="4">
        <f>IF(E696&lt;=0,0,E696*Summary!$B$7/Summary!$B$10)</f>
        <v>103.85456992082443</v>
      </c>
      <c r="H696" s="5">
        <f t="shared" si="67"/>
        <v>586.86103814699368</v>
      </c>
      <c r="I696" s="5">
        <f t="shared" si="68"/>
        <v>134762.45314438108</v>
      </c>
    </row>
    <row r="697" spans="1:9" x14ac:dyDescent="0.25">
      <c r="A697">
        <v>693</v>
      </c>
      <c r="B697">
        <f t="shared" si="63"/>
        <v>693</v>
      </c>
      <c r="C697" s="5">
        <f t="shared" si="66"/>
        <v>134762.45314438108</v>
      </c>
      <c r="D697" s="5">
        <f t="shared" si="65"/>
        <v>0</v>
      </c>
      <c r="E697" s="4">
        <f t="shared" si="64"/>
        <v>134762.45314438108</v>
      </c>
      <c r="F697" s="5">
        <f>IF(C697=0,0,IF(I696+G697&lt;=Summary!$D$20,'Loan Sch - Extra pay No Off'!I696+G697,Summary!$D$20))</f>
        <v>690.71560806781815</v>
      </c>
      <c r="G697" s="4">
        <f>IF(E697&lt;=0,0,E697*Summary!$B$7/Summary!$B$10)</f>
        <v>103.40426693193855</v>
      </c>
      <c r="H697" s="5">
        <f t="shared" si="67"/>
        <v>587.31134113587962</v>
      </c>
      <c r="I697" s="5">
        <f t="shared" si="68"/>
        <v>134175.14180324521</v>
      </c>
    </row>
    <row r="698" spans="1:9" x14ac:dyDescent="0.25">
      <c r="A698">
        <v>694</v>
      </c>
      <c r="B698">
        <f t="shared" si="63"/>
        <v>694</v>
      </c>
      <c r="C698" s="5">
        <f t="shared" si="66"/>
        <v>134175.14180324521</v>
      </c>
      <c r="D698" s="5">
        <f t="shared" si="65"/>
        <v>0</v>
      </c>
      <c r="E698" s="4">
        <f t="shared" si="64"/>
        <v>134175.14180324521</v>
      </c>
      <c r="F698" s="5">
        <f>IF(C698=0,0,IF(I697+G698&lt;=Summary!$D$20,'Loan Sch - Extra pay No Off'!I697+G698,Summary!$D$20))</f>
        <v>690.71560806781815</v>
      </c>
      <c r="G698" s="4">
        <f>IF(E698&lt;=0,0,E698*Summary!$B$7/Summary!$B$10)</f>
        <v>102.95361842210545</v>
      </c>
      <c r="H698" s="5">
        <f t="shared" si="67"/>
        <v>587.76198964571267</v>
      </c>
      <c r="I698" s="5">
        <f t="shared" si="68"/>
        <v>133587.37981359949</v>
      </c>
    </row>
    <row r="699" spans="1:9" x14ac:dyDescent="0.25">
      <c r="A699">
        <v>695</v>
      </c>
      <c r="B699">
        <f t="shared" si="63"/>
        <v>695</v>
      </c>
      <c r="C699" s="5">
        <f t="shared" si="66"/>
        <v>133587.37981359949</v>
      </c>
      <c r="D699" s="5">
        <f t="shared" si="65"/>
        <v>0</v>
      </c>
      <c r="E699" s="4">
        <f t="shared" si="64"/>
        <v>133587.37981359949</v>
      </c>
      <c r="F699" s="5">
        <f>IF(C699=0,0,IF(I698+G699&lt;=Summary!$D$20,'Loan Sch - Extra pay No Off'!I698+G699,Summary!$D$20))</f>
        <v>690.71560806781815</v>
      </c>
      <c r="G699" s="4">
        <f>IF(E699&lt;=0,0,E699*Summary!$B$7/Summary!$B$10)</f>
        <v>102.50262412620421</v>
      </c>
      <c r="H699" s="5">
        <f t="shared" si="67"/>
        <v>588.21298394161397</v>
      </c>
      <c r="I699" s="5">
        <f t="shared" si="68"/>
        <v>132999.16682965789</v>
      </c>
    </row>
    <row r="700" spans="1:9" x14ac:dyDescent="0.25">
      <c r="A700">
        <v>696</v>
      </c>
      <c r="B700">
        <f t="shared" si="63"/>
        <v>696</v>
      </c>
      <c r="C700" s="5">
        <f t="shared" si="66"/>
        <v>132999.16682965789</v>
      </c>
      <c r="D700" s="5">
        <f t="shared" si="65"/>
        <v>0</v>
      </c>
      <c r="E700" s="4">
        <f t="shared" si="64"/>
        <v>132999.16682965789</v>
      </c>
      <c r="F700" s="5">
        <f>IF(C700=0,0,IF(I699+G700&lt;=Summary!$D$20,'Loan Sch - Extra pay No Off'!I699+G700,Summary!$D$20))</f>
        <v>690.71560806781815</v>
      </c>
      <c r="G700" s="4">
        <f>IF(E700&lt;=0,0,E700*Summary!$B$7/Summary!$B$10)</f>
        <v>102.05128377891057</v>
      </c>
      <c r="H700" s="5">
        <f t="shared" si="67"/>
        <v>588.66432428890755</v>
      </c>
      <c r="I700" s="5">
        <f t="shared" si="68"/>
        <v>132410.50250536899</v>
      </c>
    </row>
    <row r="701" spans="1:9" x14ac:dyDescent="0.25">
      <c r="A701">
        <v>697</v>
      </c>
      <c r="B701">
        <f t="shared" si="63"/>
        <v>697</v>
      </c>
      <c r="C701" s="5">
        <f t="shared" si="66"/>
        <v>132410.50250536899</v>
      </c>
      <c r="D701" s="5">
        <f t="shared" si="65"/>
        <v>0</v>
      </c>
      <c r="E701" s="4">
        <f t="shared" si="64"/>
        <v>132410.50250536899</v>
      </c>
      <c r="F701" s="5">
        <f>IF(C701=0,0,IF(I700+G701&lt;=Summary!$D$20,'Loan Sch - Extra pay No Off'!I700+G701,Summary!$D$20))</f>
        <v>690.71560806781815</v>
      </c>
      <c r="G701" s="4">
        <f>IF(E701&lt;=0,0,E701*Summary!$B$7/Summary!$B$10)</f>
        <v>101.59959711469658</v>
      </c>
      <c r="H701" s="5">
        <f t="shared" si="67"/>
        <v>589.11601095312153</v>
      </c>
      <c r="I701" s="5">
        <f t="shared" si="68"/>
        <v>131821.38649441587</v>
      </c>
    </row>
    <row r="702" spans="1:9" x14ac:dyDescent="0.25">
      <c r="A702">
        <v>698</v>
      </c>
      <c r="B702">
        <f t="shared" si="63"/>
        <v>698</v>
      </c>
      <c r="C702" s="5">
        <f t="shared" si="66"/>
        <v>131821.38649441587</v>
      </c>
      <c r="D702" s="5">
        <f t="shared" si="65"/>
        <v>0</v>
      </c>
      <c r="E702" s="4">
        <f t="shared" si="64"/>
        <v>131821.38649441587</v>
      </c>
      <c r="F702" s="5">
        <f>IF(C702=0,0,IF(I701+G702&lt;=Summary!$D$20,'Loan Sch - Extra pay No Off'!I701+G702,Summary!$D$20))</f>
        <v>690.71560806781815</v>
      </c>
      <c r="G702" s="4">
        <f>IF(E702&lt;=0,0,E702*Summary!$B$7/Summary!$B$10)</f>
        <v>101.14756386783064</v>
      </c>
      <c r="H702" s="5">
        <f t="shared" si="67"/>
        <v>589.56804419998753</v>
      </c>
      <c r="I702" s="5">
        <f t="shared" si="68"/>
        <v>131231.81845021588</v>
      </c>
    </row>
    <row r="703" spans="1:9" x14ac:dyDescent="0.25">
      <c r="A703">
        <v>699</v>
      </c>
      <c r="B703">
        <f t="shared" si="63"/>
        <v>699</v>
      </c>
      <c r="C703" s="5">
        <f t="shared" si="66"/>
        <v>131231.81845021588</v>
      </c>
      <c r="D703" s="5">
        <f t="shared" si="65"/>
        <v>0</v>
      </c>
      <c r="E703" s="4">
        <f t="shared" si="64"/>
        <v>131231.81845021588</v>
      </c>
      <c r="F703" s="5">
        <f>IF(C703=0,0,IF(I702+G703&lt;=Summary!$D$20,'Loan Sch - Extra pay No Off'!I702+G703,Summary!$D$20))</f>
        <v>690.71560806781815</v>
      </c>
      <c r="G703" s="4">
        <f>IF(E703&lt;=0,0,E703*Summary!$B$7/Summary!$B$10)</f>
        <v>100.69518377237719</v>
      </c>
      <c r="H703" s="5">
        <f t="shared" si="67"/>
        <v>590.02042429544099</v>
      </c>
      <c r="I703" s="5">
        <f t="shared" si="68"/>
        <v>130641.79802592045</v>
      </c>
    </row>
    <row r="704" spans="1:9" x14ac:dyDescent="0.25">
      <c r="A704">
        <v>700</v>
      </c>
      <c r="B704">
        <f t="shared" si="63"/>
        <v>700</v>
      </c>
      <c r="C704" s="5">
        <f t="shared" si="66"/>
        <v>130641.79802592045</v>
      </c>
      <c r="D704" s="5">
        <f t="shared" si="65"/>
        <v>0</v>
      </c>
      <c r="E704" s="4">
        <f t="shared" si="64"/>
        <v>130641.79802592045</v>
      </c>
      <c r="F704" s="5">
        <f>IF(C704=0,0,IF(I703+G704&lt;=Summary!$D$20,'Loan Sch - Extra pay No Off'!I703+G704,Summary!$D$20))</f>
        <v>690.71560806781815</v>
      </c>
      <c r="G704" s="4">
        <f>IF(E704&lt;=0,0,E704*Summary!$B$7/Summary!$B$10)</f>
        <v>100.24245656219665</v>
      </c>
      <c r="H704" s="5">
        <f t="shared" si="67"/>
        <v>590.47315150562144</v>
      </c>
      <c r="I704" s="5">
        <f t="shared" si="68"/>
        <v>130051.32487441483</v>
      </c>
    </row>
    <row r="705" spans="1:9" x14ac:dyDescent="0.25">
      <c r="A705">
        <v>701</v>
      </c>
      <c r="B705">
        <f t="shared" si="63"/>
        <v>701</v>
      </c>
      <c r="C705" s="5">
        <f t="shared" si="66"/>
        <v>130051.32487441483</v>
      </c>
      <c r="D705" s="5">
        <f t="shared" si="65"/>
        <v>0</v>
      </c>
      <c r="E705" s="4">
        <f t="shared" si="64"/>
        <v>130051.32487441483</v>
      </c>
      <c r="F705" s="5">
        <f>IF(C705=0,0,IF(I704+G705&lt;=Summary!$D$20,'Loan Sch - Extra pay No Off'!I704+G705,Summary!$D$20))</f>
        <v>690.71560806781815</v>
      </c>
      <c r="G705" s="4">
        <f>IF(E705&lt;=0,0,E705*Summary!$B$7/Summary!$B$10)</f>
        <v>99.789381970945215</v>
      </c>
      <c r="H705" s="5">
        <f t="shared" si="67"/>
        <v>590.92622609687294</v>
      </c>
      <c r="I705" s="5">
        <f t="shared" si="68"/>
        <v>129460.39864831796</v>
      </c>
    </row>
    <row r="706" spans="1:9" x14ac:dyDescent="0.25">
      <c r="A706">
        <v>702</v>
      </c>
      <c r="B706">
        <f t="shared" si="63"/>
        <v>702</v>
      </c>
      <c r="C706" s="5">
        <f t="shared" si="66"/>
        <v>129460.39864831796</v>
      </c>
      <c r="D706" s="5">
        <f t="shared" si="65"/>
        <v>0</v>
      </c>
      <c r="E706" s="4">
        <f t="shared" si="64"/>
        <v>129460.39864831796</v>
      </c>
      <c r="F706" s="5">
        <f>IF(C706=0,0,IF(I705+G706&lt;=Summary!$D$20,'Loan Sch - Extra pay No Off'!I705+G706,Summary!$D$20))</f>
        <v>690.71560806781815</v>
      </c>
      <c r="G706" s="4">
        <f>IF(E706&lt;=0,0,E706*Summary!$B$7/Summary!$B$10)</f>
        <v>99.335959732074741</v>
      </c>
      <c r="H706" s="5">
        <f t="shared" si="67"/>
        <v>591.37964833574347</v>
      </c>
      <c r="I706" s="5">
        <f t="shared" si="68"/>
        <v>128869.01899998222</v>
      </c>
    </row>
    <row r="707" spans="1:9" x14ac:dyDescent="0.25">
      <c r="A707">
        <v>703</v>
      </c>
      <c r="B707">
        <f t="shared" si="63"/>
        <v>703</v>
      </c>
      <c r="C707" s="5">
        <f t="shared" si="66"/>
        <v>128869.01899998222</v>
      </c>
      <c r="D707" s="5">
        <f t="shared" si="65"/>
        <v>0</v>
      </c>
      <c r="E707" s="4">
        <f t="shared" si="64"/>
        <v>128869.01899998222</v>
      </c>
      <c r="F707" s="5">
        <f>IF(C707=0,0,IF(I706+G707&lt;=Summary!$D$20,'Loan Sch - Extra pay No Off'!I706+G707,Summary!$D$20))</f>
        <v>690.71560806781815</v>
      </c>
      <c r="G707" s="4">
        <f>IF(E707&lt;=0,0,E707*Summary!$B$7/Summary!$B$10)</f>
        <v>98.882189578832509</v>
      </c>
      <c r="H707" s="5">
        <f t="shared" si="67"/>
        <v>591.83341848898567</v>
      </c>
      <c r="I707" s="5">
        <f t="shared" si="68"/>
        <v>128277.18558149324</v>
      </c>
    </row>
    <row r="708" spans="1:9" x14ac:dyDescent="0.25">
      <c r="A708">
        <v>704</v>
      </c>
      <c r="B708">
        <f t="shared" si="63"/>
        <v>704</v>
      </c>
      <c r="C708" s="5">
        <f t="shared" si="66"/>
        <v>128277.18558149324</v>
      </c>
      <c r="D708" s="5">
        <f t="shared" si="65"/>
        <v>0</v>
      </c>
      <c r="E708" s="4">
        <f t="shared" si="64"/>
        <v>128277.18558149324</v>
      </c>
      <c r="F708" s="5">
        <f>IF(C708=0,0,IF(I707+G708&lt;=Summary!$D$20,'Loan Sch - Extra pay No Off'!I707+G708,Summary!$D$20))</f>
        <v>690.71560806781815</v>
      </c>
      <c r="G708" s="4">
        <f>IF(E708&lt;=0,0,E708*Summary!$B$7/Summary!$B$10)</f>
        <v>98.428071244261147</v>
      </c>
      <c r="H708" s="5">
        <f t="shared" si="67"/>
        <v>592.28753682355705</v>
      </c>
      <c r="I708" s="5">
        <f t="shared" si="68"/>
        <v>127684.89804466968</v>
      </c>
    </row>
    <row r="709" spans="1:9" x14ac:dyDescent="0.25">
      <c r="A709">
        <v>705</v>
      </c>
      <c r="B709">
        <f t="shared" si="63"/>
        <v>705</v>
      </c>
      <c r="C709" s="5">
        <f t="shared" si="66"/>
        <v>127684.89804466968</v>
      </c>
      <c r="D709" s="5">
        <f t="shared" si="65"/>
        <v>0</v>
      </c>
      <c r="E709" s="4">
        <f t="shared" si="64"/>
        <v>127684.89804466968</v>
      </c>
      <c r="F709" s="5">
        <f>IF(C709=0,0,IF(I708+G709&lt;=Summary!$D$20,'Loan Sch - Extra pay No Off'!I708+G709,Summary!$D$20))</f>
        <v>690.71560806781815</v>
      </c>
      <c r="G709" s="4">
        <f>IF(E709&lt;=0,0,E709*Summary!$B$7/Summary!$B$10)</f>
        <v>97.973604461198448</v>
      </c>
      <c r="H709" s="5">
        <f t="shared" si="67"/>
        <v>592.74200360661973</v>
      </c>
      <c r="I709" s="5">
        <f t="shared" si="68"/>
        <v>127092.15604106306</v>
      </c>
    </row>
    <row r="710" spans="1:9" x14ac:dyDescent="0.25">
      <c r="A710">
        <v>706</v>
      </c>
      <c r="B710">
        <f t="shared" ref="B710:B773" si="69">IF(C710=0,0,A710)</f>
        <v>706</v>
      </c>
      <c r="C710" s="5">
        <f t="shared" si="66"/>
        <v>127092.15604106306</v>
      </c>
      <c r="D710" s="5">
        <f t="shared" si="65"/>
        <v>0</v>
      </c>
      <c r="E710" s="4">
        <f t="shared" ref="E710:E773" si="70">C710-D710</f>
        <v>127092.15604106306</v>
      </c>
      <c r="F710" s="5">
        <f>IF(C710=0,0,IF(I709+G710&lt;=Summary!$D$20,'Loan Sch - Extra pay No Off'!I709+G710,Summary!$D$20))</f>
        <v>690.71560806781815</v>
      </c>
      <c r="G710" s="4">
        <f>IF(E710&lt;=0,0,E710*Summary!$B$7/Summary!$B$10)</f>
        <v>97.518788962277227</v>
      </c>
      <c r="H710" s="5">
        <f t="shared" si="67"/>
        <v>593.19681910554095</v>
      </c>
      <c r="I710" s="5">
        <f t="shared" si="68"/>
        <v>126498.95922195753</v>
      </c>
    </row>
    <row r="711" spans="1:9" x14ac:dyDescent="0.25">
      <c r="A711">
        <v>707</v>
      </c>
      <c r="B711">
        <f t="shared" si="69"/>
        <v>707</v>
      </c>
      <c r="C711" s="5">
        <f t="shared" si="66"/>
        <v>126498.95922195753</v>
      </c>
      <c r="D711" s="5">
        <f t="shared" ref="D711:D774" si="71">IF(C711=0,0,D710)</f>
        <v>0</v>
      </c>
      <c r="E711" s="4">
        <f t="shared" si="70"/>
        <v>126498.95922195753</v>
      </c>
      <c r="F711" s="5">
        <f>IF(C711=0,0,IF(I710+G711&lt;=Summary!$D$20,'Loan Sch - Extra pay No Off'!I710+G711,Summary!$D$20))</f>
        <v>690.71560806781815</v>
      </c>
      <c r="G711" s="4">
        <f>IF(E711&lt;=0,0,E711*Summary!$B$7/Summary!$B$10)</f>
        <v>97.063624479925096</v>
      </c>
      <c r="H711" s="5">
        <f t="shared" si="67"/>
        <v>593.65198358789303</v>
      </c>
      <c r="I711" s="5">
        <f t="shared" si="68"/>
        <v>125905.30723836964</v>
      </c>
    </row>
    <row r="712" spans="1:9" x14ac:dyDescent="0.25">
      <c r="A712">
        <v>708</v>
      </c>
      <c r="B712">
        <f t="shared" si="69"/>
        <v>708</v>
      </c>
      <c r="C712" s="5">
        <f t="shared" si="66"/>
        <v>125905.30723836964</v>
      </c>
      <c r="D712" s="5">
        <f t="shared" si="71"/>
        <v>0</v>
      </c>
      <c r="E712" s="4">
        <f t="shared" si="70"/>
        <v>125905.30723836964</v>
      </c>
      <c r="F712" s="5">
        <f>IF(C712=0,0,IF(I711+G712&lt;=Summary!$D$20,'Loan Sch - Extra pay No Off'!I711+G712,Summary!$D$20))</f>
        <v>690.71560806781815</v>
      </c>
      <c r="G712" s="4">
        <f>IF(E712&lt;=0,0,E712*Summary!$B$7/Summary!$B$10)</f>
        <v>96.608110746364389</v>
      </c>
      <c r="H712" s="5">
        <f t="shared" si="67"/>
        <v>594.10749732145382</v>
      </c>
      <c r="I712" s="5">
        <f t="shared" si="68"/>
        <v>125311.19974104819</v>
      </c>
    </row>
    <row r="713" spans="1:9" x14ac:dyDescent="0.25">
      <c r="A713">
        <v>709</v>
      </c>
      <c r="B713">
        <f t="shared" si="69"/>
        <v>709</v>
      </c>
      <c r="C713" s="5">
        <f t="shared" si="66"/>
        <v>125311.19974104819</v>
      </c>
      <c r="D713" s="5">
        <f t="shared" si="71"/>
        <v>0</v>
      </c>
      <c r="E713" s="4">
        <f t="shared" si="70"/>
        <v>125311.19974104819</v>
      </c>
      <c r="F713" s="5">
        <f>IF(C713=0,0,IF(I712+G713&lt;=Summary!$D$20,'Loan Sch - Extra pay No Off'!I712+G713,Summary!$D$20))</f>
        <v>690.71560806781815</v>
      </c>
      <c r="G713" s="4">
        <f>IF(E713&lt;=0,0,E713*Summary!$B$7/Summary!$B$10)</f>
        <v>96.152247493611966</v>
      </c>
      <c r="H713" s="5">
        <f t="shared" si="67"/>
        <v>594.56336057420617</v>
      </c>
      <c r="I713" s="5">
        <f t="shared" si="68"/>
        <v>124716.63638047398</v>
      </c>
    </row>
    <row r="714" spans="1:9" x14ac:dyDescent="0.25">
      <c r="A714">
        <v>710</v>
      </c>
      <c r="B714">
        <f t="shared" si="69"/>
        <v>710</v>
      </c>
      <c r="C714" s="5">
        <f t="shared" si="66"/>
        <v>124716.63638047398</v>
      </c>
      <c r="D714" s="5">
        <f t="shared" si="71"/>
        <v>0</v>
      </c>
      <c r="E714" s="4">
        <f t="shared" si="70"/>
        <v>124716.63638047398</v>
      </c>
      <c r="F714" s="5">
        <f>IF(C714=0,0,IF(I713+G714&lt;=Summary!$D$20,'Loan Sch - Extra pay No Off'!I713+G714,Summary!$D$20))</f>
        <v>690.71560806781815</v>
      </c>
      <c r="G714" s="4">
        <f>IF(E714&lt;=0,0,E714*Summary!$B$7/Summary!$B$10)</f>
        <v>95.696034453479058</v>
      </c>
      <c r="H714" s="5">
        <f t="shared" si="67"/>
        <v>595.01957361433915</v>
      </c>
      <c r="I714" s="5">
        <f t="shared" si="68"/>
        <v>124121.61680685965</v>
      </c>
    </row>
    <row r="715" spans="1:9" x14ac:dyDescent="0.25">
      <c r="A715">
        <v>711</v>
      </c>
      <c r="B715">
        <f t="shared" si="69"/>
        <v>711</v>
      </c>
      <c r="C715" s="5">
        <f t="shared" si="66"/>
        <v>124121.61680685965</v>
      </c>
      <c r="D715" s="5">
        <f t="shared" si="71"/>
        <v>0</v>
      </c>
      <c r="E715" s="4">
        <f t="shared" si="70"/>
        <v>124121.61680685965</v>
      </c>
      <c r="F715" s="5">
        <f>IF(C715=0,0,IF(I714+G715&lt;=Summary!$D$20,'Loan Sch - Extra pay No Off'!I714+G715,Summary!$D$20))</f>
        <v>690.71560806781815</v>
      </c>
      <c r="G715" s="4">
        <f>IF(E715&lt;=0,0,E715*Summary!$B$7/Summary!$B$10)</f>
        <v>95.239471357571148</v>
      </c>
      <c r="H715" s="5">
        <f t="shared" si="67"/>
        <v>595.47613671024703</v>
      </c>
      <c r="I715" s="5">
        <f t="shared" si="68"/>
        <v>123526.1406701494</v>
      </c>
    </row>
    <row r="716" spans="1:9" x14ac:dyDescent="0.25">
      <c r="A716">
        <v>712</v>
      </c>
      <c r="B716">
        <f t="shared" si="69"/>
        <v>712</v>
      </c>
      <c r="C716" s="5">
        <f t="shared" si="66"/>
        <v>123526.1406701494</v>
      </c>
      <c r="D716" s="5">
        <f t="shared" si="71"/>
        <v>0</v>
      </c>
      <c r="E716" s="4">
        <f t="shared" si="70"/>
        <v>123526.1406701494</v>
      </c>
      <c r="F716" s="5">
        <f>IF(C716=0,0,IF(I715+G716&lt;=Summary!$D$20,'Loan Sch - Extra pay No Off'!I715+G716,Summary!$D$20))</f>
        <v>690.71560806781815</v>
      </c>
      <c r="G716" s="4">
        <f>IF(E716&lt;=0,0,E716*Summary!$B$7/Summary!$B$10)</f>
        <v>94.782557937287706</v>
      </c>
      <c r="H716" s="5">
        <f t="shared" si="67"/>
        <v>595.93305013053043</v>
      </c>
      <c r="I716" s="5">
        <f t="shared" si="68"/>
        <v>122930.20762001886</v>
      </c>
    </row>
    <row r="717" spans="1:9" x14ac:dyDescent="0.25">
      <c r="A717">
        <v>713</v>
      </c>
      <c r="B717">
        <f t="shared" si="69"/>
        <v>713</v>
      </c>
      <c r="C717" s="5">
        <f t="shared" si="66"/>
        <v>122930.20762001886</v>
      </c>
      <c r="D717" s="5">
        <f t="shared" si="71"/>
        <v>0</v>
      </c>
      <c r="E717" s="4">
        <f t="shared" si="70"/>
        <v>122930.20762001886</v>
      </c>
      <c r="F717" s="5">
        <f>IF(C717=0,0,IF(I716+G717&lt;=Summary!$D$20,'Loan Sch - Extra pay No Off'!I716+G717,Summary!$D$20))</f>
        <v>690.71560806781815</v>
      </c>
      <c r="G717" s="4">
        <f>IF(E717&lt;=0,0,E717*Summary!$B$7/Summary!$B$10)</f>
        <v>94.325293923822159</v>
      </c>
      <c r="H717" s="5">
        <f t="shared" si="67"/>
        <v>596.39031414399597</v>
      </c>
      <c r="I717" s="5">
        <f t="shared" si="68"/>
        <v>122333.81730587487</v>
      </c>
    </row>
    <row r="718" spans="1:9" x14ac:dyDescent="0.25">
      <c r="A718">
        <v>714</v>
      </c>
      <c r="B718">
        <f t="shared" si="69"/>
        <v>714</v>
      </c>
      <c r="C718" s="5">
        <f t="shared" si="66"/>
        <v>122333.81730587487</v>
      </c>
      <c r="D718" s="5">
        <f t="shared" si="71"/>
        <v>0</v>
      </c>
      <c r="E718" s="4">
        <f t="shared" si="70"/>
        <v>122333.81730587487</v>
      </c>
      <c r="F718" s="5">
        <f>IF(C718=0,0,IF(I717+G718&lt;=Summary!$D$20,'Loan Sch - Extra pay No Off'!I717+G718,Summary!$D$20))</f>
        <v>690.71560806781815</v>
      </c>
      <c r="G718" s="4">
        <f>IF(E718&lt;=0,0,E718*Summary!$B$7/Summary!$B$10)</f>
        <v>93.867679048161662</v>
      </c>
      <c r="H718" s="5">
        <f t="shared" si="67"/>
        <v>596.84792901965648</v>
      </c>
      <c r="I718" s="5">
        <f t="shared" si="68"/>
        <v>121736.96937685521</v>
      </c>
    </row>
    <row r="719" spans="1:9" x14ac:dyDescent="0.25">
      <c r="A719">
        <v>715</v>
      </c>
      <c r="B719">
        <f t="shared" si="69"/>
        <v>715</v>
      </c>
      <c r="C719" s="5">
        <f t="shared" si="66"/>
        <v>121736.96937685521</v>
      </c>
      <c r="D719" s="5">
        <f t="shared" si="71"/>
        <v>0</v>
      </c>
      <c r="E719" s="4">
        <f t="shared" si="70"/>
        <v>121736.96937685521</v>
      </c>
      <c r="F719" s="5">
        <f>IF(C719=0,0,IF(I718+G719&lt;=Summary!$D$20,'Loan Sch - Extra pay No Off'!I718+G719,Summary!$D$20))</f>
        <v>690.71560806781815</v>
      </c>
      <c r="G719" s="4">
        <f>IF(E719&lt;=0,0,E719*Summary!$B$7/Summary!$B$10)</f>
        <v>93.409713041086974</v>
      </c>
      <c r="H719" s="5">
        <f t="shared" si="67"/>
        <v>597.30589502673115</v>
      </c>
      <c r="I719" s="5">
        <f t="shared" si="68"/>
        <v>121139.66348182848</v>
      </c>
    </row>
    <row r="720" spans="1:9" x14ac:dyDescent="0.25">
      <c r="A720">
        <v>716</v>
      </c>
      <c r="B720">
        <f t="shared" si="69"/>
        <v>716</v>
      </c>
      <c r="C720" s="5">
        <f t="shared" si="66"/>
        <v>121139.66348182848</v>
      </c>
      <c r="D720" s="5">
        <f t="shared" si="71"/>
        <v>0</v>
      </c>
      <c r="E720" s="4">
        <f t="shared" si="70"/>
        <v>121139.66348182848</v>
      </c>
      <c r="F720" s="5">
        <f>IF(C720=0,0,IF(I719+G720&lt;=Summary!$D$20,'Loan Sch - Extra pay No Off'!I719+G720,Summary!$D$20))</f>
        <v>690.71560806781815</v>
      </c>
      <c r="G720" s="4">
        <f>IF(E720&lt;=0,0,E720*Summary!$B$7/Summary!$B$10)</f>
        <v>92.951395633172226</v>
      </c>
      <c r="H720" s="5">
        <f t="shared" si="67"/>
        <v>597.76421243464597</v>
      </c>
      <c r="I720" s="5">
        <f t="shared" si="68"/>
        <v>120541.89926939383</v>
      </c>
    </row>
    <row r="721" spans="1:9" x14ac:dyDescent="0.25">
      <c r="A721">
        <v>717</v>
      </c>
      <c r="B721">
        <f t="shared" si="69"/>
        <v>717</v>
      </c>
      <c r="C721" s="5">
        <f t="shared" si="66"/>
        <v>120541.89926939383</v>
      </c>
      <c r="D721" s="5">
        <f t="shared" si="71"/>
        <v>0</v>
      </c>
      <c r="E721" s="4">
        <f t="shared" si="70"/>
        <v>120541.89926939383</v>
      </c>
      <c r="F721" s="5">
        <f>IF(C721=0,0,IF(I720+G721&lt;=Summary!$D$20,'Loan Sch - Extra pay No Off'!I720+G721,Summary!$D$20))</f>
        <v>690.71560806781815</v>
      </c>
      <c r="G721" s="4">
        <f>IF(E721&lt;=0,0,E721*Summary!$B$7/Summary!$B$10)</f>
        <v>92.49272655478488</v>
      </c>
      <c r="H721" s="5">
        <f t="shared" si="67"/>
        <v>598.22288151303326</v>
      </c>
      <c r="I721" s="5">
        <f t="shared" si="68"/>
        <v>119943.6763878808</v>
      </c>
    </row>
    <row r="722" spans="1:9" x14ac:dyDescent="0.25">
      <c r="A722">
        <v>718</v>
      </c>
      <c r="B722">
        <f t="shared" si="69"/>
        <v>718</v>
      </c>
      <c r="C722" s="5">
        <f t="shared" si="66"/>
        <v>119943.6763878808</v>
      </c>
      <c r="D722" s="5">
        <f t="shared" si="71"/>
        <v>0</v>
      </c>
      <c r="E722" s="4">
        <f t="shared" si="70"/>
        <v>119943.6763878808</v>
      </c>
      <c r="F722" s="5">
        <f>IF(C722=0,0,IF(I721+G722&lt;=Summary!$D$20,'Loan Sch - Extra pay No Off'!I721+G722,Summary!$D$20))</f>
        <v>690.71560806781815</v>
      </c>
      <c r="G722" s="4">
        <f>IF(E722&lt;=0,0,E722*Summary!$B$7/Summary!$B$10)</f>
        <v>92.033705536085463</v>
      </c>
      <c r="H722" s="5">
        <f t="shared" si="67"/>
        <v>598.6819025317327</v>
      </c>
      <c r="I722" s="5">
        <f t="shared" si="68"/>
        <v>119344.99448534906</v>
      </c>
    </row>
    <row r="723" spans="1:9" x14ac:dyDescent="0.25">
      <c r="A723">
        <v>719</v>
      </c>
      <c r="B723">
        <f t="shared" si="69"/>
        <v>719</v>
      </c>
      <c r="C723" s="5">
        <f t="shared" si="66"/>
        <v>119344.99448534906</v>
      </c>
      <c r="D723" s="5">
        <f t="shared" si="71"/>
        <v>0</v>
      </c>
      <c r="E723" s="4">
        <f t="shared" si="70"/>
        <v>119344.99448534906</v>
      </c>
      <c r="F723" s="5">
        <f>IF(C723=0,0,IF(I722+G723&lt;=Summary!$D$20,'Loan Sch - Extra pay No Off'!I722+G723,Summary!$D$20))</f>
        <v>690.71560806781815</v>
      </c>
      <c r="G723" s="4">
        <f>IF(E723&lt;=0,0,E723*Summary!$B$7/Summary!$B$10)</f>
        <v>91.574332307027447</v>
      </c>
      <c r="H723" s="5">
        <f t="shared" si="67"/>
        <v>599.14127576079068</v>
      </c>
      <c r="I723" s="5">
        <f t="shared" si="68"/>
        <v>118745.85320958827</v>
      </c>
    </row>
    <row r="724" spans="1:9" x14ac:dyDescent="0.25">
      <c r="A724">
        <v>720</v>
      </c>
      <c r="B724">
        <f t="shared" si="69"/>
        <v>720</v>
      </c>
      <c r="C724" s="5">
        <f t="shared" si="66"/>
        <v>118745.85320958827</v>
      </c>
      <c r="D724" s="5">
        <f t="shared" si="71"/>
        <v>0</v>
      </c>
      <c r="E724" s="4">
        <f t="shared" si="70"/>
        <v>118745.85320958827</v>
      </c>
      <c r="F724" s="5">
        <f>IF(C724=0,0,IF(I723+G724&lt;=Summary!$D$20,'Loan Sch - Extra pay No Off'!I723+G724,Summary!$D$20))</f>
        <v>690.71560806781815</v>
      </c>
      <c r="G724" s="4">
        <f>IF(E724&lt;=0,0,E724*Summary!$B$7/Summary!$B$10)</f>
        <v>91.114606597357138</v>
      </c>
      <c r="H724" s="5">
        <f t="shared" si="67"/>
        <v>599.60100147046103</v>
      </c>
      <c r="I724" s="5">
        <f t="shared" si="68"/>
        <v>118146.2522081178</v>
      </c>
    </row>
    <row r="725" spans="1:9" x14ac:dyDescent="0.25">
      <c r="A725">
        <v>721</v>
      </c>
      <c r="B725">
        <f t="shared" si="69"/>
        <v>721</v>
      </c>
      <c r="C725" s="5">
        <f t="shared" si="66"/>
        <v>118146.2522081178</v>
      </c>
      <c r="D725" s="5">
        <f t="shared" si="71"/>
        <v>0</v>
      </c>
      <c r="E725" s="4">
        <f t="shared" si="70"/>
        <v>118146.2522081178</v>
      </c>
      <c r="F725" s="5">
        <f>IF(C725=0,0,IF(I724+G725&lt;=Summary!$D$20,'Loan Sch - Extra pay No Off'!I724+G725,Summary!$D$20))</f>
        <v>690.71560806781815</v>
      </c>
      <c r="G725" s="4">
        <f>IF(E725&lt;=0,0,E725*Summary!$B$7/Summary!$B$10)</f>
        <v>90.654528136613465</v>
      </c>
      <c r="H725" s="5">
        <f t="shared" si="67"/>
        <v>600.06107993120463</v>
      </c>
      <c r="I725" s="5">
        <f t="shared" si="68"/>
        <v>117546.19112818661</v>
      </c>
    </row>
    <row r="726" spans="1:9" x14ac:dyDescent="0.25">
      <c r="A726">
        <v>722</v>
      </c>
      <c r="B726">
        <f t="shared" si="69"/>
        <v>722</v>
      </c>
      <c r="C726" s="5">
        <f t="shared" si="66"/>
        <v>117546.19112818661</v>
      </c>
      <c r="D726" s="5">
        <f t="shared" si="71"/>
        <v>0</v>
      </c>
      <c r="E726" s="4">
        <f t="shared" si="70"/>
        <v>117546.19112818661</v>
      </c>
      <c r="F726" s="5">
        <f>IF(C726=0,0,IF(I725+G726&lt;=Summary!$D$20,'Loan Sch - Extra pay No Off'!I725+G726,Summary!$D$20))</f>
        <v>690.71560806781815</v>
      </c>
      <c r="G726" s="4">
        <f>IF(E726&lt;=0,0,E726*Summary!$B$7/Summary!$B$10)</f>
        <v>90.19409665412779</v>
      </c>
      <c r="H726" s="5">
        <f t="shared" si="67"/>
        <v>600.5215114136904</v>
      </c>
      <c r="I726" s="5">
        <f t="shared" si="68"/>
        <v>116945.66961677291</v>
      </c>
    </row>
    <row r="727" spans="1:9" x14ac:dyDescent="0.25">
      <c r="A727">
        <v>723</v>
      </c>
      <c r="B727">
        <f t="shared" si="69"/>
        <v>723</v>
      </c>
      <c r="C727" s="5">
        <f t="shared" si="66"/>
        <v>116945.66961677291</v>
      </c>
      <c r="D727" s="5">
        <f t="shared" si="71"/>
        <v>0</v>
      </c>
      <c r="E727" s="4">
        <f t="shared" si="70"/>
        <v>116945.66961677291</v>
      </c>
      <c r="F727" s="5">
        <f>IF(C727=0,0,IF(I726+G727&lt;=Summary!$D$20,'Loan Sch - Extra pay No Off'!I726+G727,Summary!$D$20))</f>
        <v>690.71560806781815</v>
      </c>
      <c r="G727" s="4">
        <f>IF(E727&lt;=0,0,E727*Summary!$B$7/Summary!$B$10)</f>
        <v>89.73331187902383</v>
      </c>
      <c r="H727" s="5">
        <f t="shared" si="67"/>
        <v>600.98229618879429</v>
      </c>
      <c r="I727" s="5">
        <f t="shared" si="68"/>
        <v>116344.68732058411</v>
      </c>
    </row>
    <row r="728" spans="1:9" x14ac:dyDescent="0.25">
      <c r="A728">
        <v>724</v>
      </c>
      <c r="B728">
        <f t="shared" si="69"/>
        <v>724</v>
      </c>
      <c r="C728" s="5">
        <f t="shared" si="66"/>
        <v>116344.68732058411</v>
      </c>
      <c r="D728" s="5">
        <f t="shared" si="71"/>
        <v>0</v>
      </c>
      <c r="E728" s="4">
        <f t="shared" si="70"/>
        <v>116344.68732058411</v>
      </c>
      <c r="F728" s="5">
        <f>IF(C728=0,0,IF(I727+G728&lt;=Summary!$D$20,'Loan Sch - Extra pay No Off'!I727+G728,Summary!$D$20))</f>
        <v>690.71560806781815</v>
      </c>
      <c r="G728" s="4">
        <f>IF(E728&lt;=0,0,E728*Summary!$B$7/Summary!$B$10)</f>
        <v>89.272173540217423</v>
      </c>
      <c r="H728" s="5">
        <f t="shared" si="67"/>
        <v>601.44343452760074</v>
      </c>
      <c r="I728" s="5">
        <f t="shared" si="68"/>
        <v>115743.24388605652</v>
      </c>
    </row>
    <row r="729" spans="1:9" x14ac:dyDescent="0.25">
      <c r="A729">
        <v>725</v>
      </c>
      <c r="B729">
        <f t="shared" si="69"/>
        <v>725</v>
      </c>
      <c r="C729" s="5">
        <f t="shared" si="66"/>
        <v>115743.24388605652</v>
      </c>
      <c r="D729" s="5">
        <f t="shared" si="71"/>
        <v>0</v>
      </c>
      <c r="E729" s="4">
        <f t="shared" si="70"/>
        <v>115743.24388605652</v>
      </c>
      <c r="F729" s="5">
        <f>IF(C729=0,0,IF(I728+G729&lt;=Summary!$D$20,'Loan Sch - Extra pay No Off'!I728+G729,Summary!$D$20))</f>
        <v>690.71560806781815</v>
      </c>
      <c r="G729" s="4">
        <f>IF(E729&lt;=0,0,E729*Summary!$B$7/Summary!$B$10)</f>
        <v>88.810681366416446</v>
      </c>
      <c r="H729" s="5">
        <f t="shared" si="67"/>
        <v>601.90492670140168</v>
      </c>
      <c r="I729" s="5">
        <f t="shared" si="68"/>
        <v>115141.33895935511</v>
      </c>
    </row>
    <row r="730" spans="1:9" x14ac:dyDescent="0.25">
      <c r="A730">
        <v>726</v>
      </c>
      <c r="B730">
        <f t="shared" si="69"/>
        <v>726</v>
      </c>
      <c r="C730" s="5">
        <f t="shared" si="66"/>
        <v>115141.33895935511</v>
      </c>
      <c r="D730" s="5">
        <f t="shared" si="71"/>
        <v>0</v>
      </c>
      <c r="E730" s="4">
        <f t="shared" si="70"/>
        <v>115141.33895935511</v>
      </c>
      <c r="F730" s="5">
        <f>IF(C730=0,0,IF(I729+G730&lt;=Summary!$D$20,'Loan Sch - Extra pay No Off'!I729+G730,Summary!$D$20))</f>
        <v>690.71560806781815</v>
      </c>
      <c r="G730" s="4">
        <f>IF(E730&lt;=0,0,E730*Summary!$B$7/Summary!$B$10)</f>
        <v>88.348835086120545</v>
      </c>
      <c r="H730" s="5">
        <f t="shared" si="67"/>
        <v>602.36677298169764</v>
      </c>
      <c r="I730" s="5">
        <f t="shared" si="68"/>
        <v>114538.97218637342</v>
      </c>
    </row>
    <row r="731" spans="1:9" x14ac:dyDescent="0.25">
      <c r="A731">
        <v>727</v>
      </c>
      <c r="B731">
        <f t="shared" si="69"/>
        <v>727</v>
      </c>
      <c r="C731" s="5">
        <f t="shared" si="66"/>
        <v>114538.97218637342</v>
      </c>
      <c r="D731" s="5">
        <f t="shared" si="71"/>
        <v>0</v>
      </c>
      <c r="E731" s="4">
        <f t="shared" si="70"/>
        <v>114538.97218637342</v>
      </c>
      <c r="F731" s="5">
        <f>IF(C731=0,0,IF(I730+G731&lt;=Summary!$D$20,'Loan Sch - Extra pay No Off'!I730+G731,Summary!$D$20))</f>
        <v>690.71560806781815</v>
      </c>
      <c r="G731" s="4">
        <f>IF(E731&lt;=0,0,E731*Summary!$B$7/Summary!$B$10)</f>
        <v>87.886634427621146</v>
      </c>
      <c r="H731" s="5">
        <f t="shared" si="67"/>
        <v>602.82897364019698</v>
      </c>
      <c r="I731" s="5">
        <f t="shared" si="68"/>
        <v>113936.14321273322</v>
      </c>
    </row>
    <row r="732" spans="1:9" x14ac:dyDescent="0.25">
      <c r="A732">
        <v>728</v>
      </c>
      <c r="B732">
        <f t="shared" si="69"/>
        <v>728</v>
      </c>
      <c r="C732" s="5">
        <f t="shared" si="66"/>
        <v>113936.14321273322</v>
      </c>
      <c r="D732" s="5">
        <f t="shared" si="71"/>
        <v>0</v>
      </c>
      <c r="E732" s="4">
        <f t="shared" si="70"/>
        <v>113936.14321273322</v>
      </c>
      <c r="F732" s="5">
        <f>IF(C732=0,0,IF(I731+G732&lt;=Summary!$D$20,'Loan Sch - Extra pay No Off'!I731+G732,Summary!$D$20))</f>
        <v>690.71560806781815</v>
      </c>
      <c r="G732" s="4">
        <f>IF(E732&lt;=0,0,E732*Summary!$B$7/Summary!$B$10)</f>
        <v>87.424079119001064</v>
      </c>
      <c r="H732" s="5">
        <f t="shared" si="67"/>
        <v>603.29152894881713</v>
      </c>
      <c r="I732" s="5">
        <f t="shared" si="68"/>
        <v>113332.85168378441</v>
      </c>
    </row>
    <row r="733" spans="1:9" x14ac:dyDescent="0.25">
      <c r="A733">
        <v>729</v>
      </c>
      <c r="B733">
        <f t="shared" si="69"/>
        <v>729</v>
      </c>
      <c r="C733" s="5">
        <f t="shared" si="66"/>
        <v>113332.85168378441</v>
      </c>
      <c r="D733" s="5">
        <f t="shared" si="71"/>
        <v>0</v>
      </c>
      <c r="E733" s="4">
        <f t="shared" si="70"/>
        <v>113332.85168378441</v>
      </c>
      <c r="F733" s="5">
        <f>IF(C733=0,0,IF(I732+G733&lt;=Summary!$D$20,'Loan Sch - Extra pay No Off'!I732+G733,Summary!$D$20))</f>
        <v>690.71560806781815</v>
      </c>
      <c r="G733" s="4">
        <f>IF(E733&lt;=0,0,E733*Summary!$B$7/Summary!$B$10)</f>
        <v>86.961168888134566</v>
      </c>
      <c r="H733" s="5">
        <f t="shared" si="67"/>
        <v>603.75443917968357</v>
      </c>
      <c r="I733" s="5">
        <f t="shared" si="68"/>
        <v>112729.09724460472</v>
      </c>
    </row>
    <row r="734" spans="1:9" x14ac:dyDescent="0.25">
      <c r="A734">
        <v>730</v>
      </c>
      <c r="B734">
        <f t="shared" si="69"/>
        <v>730</v>
      </c>
      <c r="C734" s="5">
        <f t="shared" si="66"/>
        <v>112729.09724460472</v>
      </c>
      <c r="D734" s="5">
        <f t="shared" si="71"/>
        <v>0</v>
      </c>
      <c r="E734" s="4">
        <f t="shared" si="70"/>
        <v>112729.09724460472</v>
      </c>
      <c r="F734" s="5">
        <f>IF(C734=0,0,IF(I733+G734&lt;=Summary!$D$20,'Loan Sch - Extra pay No Off'!I733+G734,Summary!$D$20))</f>
        <v>690.71560806781815</v>
      </c>
      <c r="G734" s="4">
        <f>IF(E734&lt;=0,0,E734*Summary!$B$7/Summary!$B$10)</f>
        <v>86.497903462687091</v>
      </c>
      <c r="H734" s="5">
        <f t="shared" si="67"/>
        <v>604.21770460513108</v>
      </c>
      <c r="I734" s="5">
        <f t="shared" si="68"/>
        <v>112124.87953999959</v>
      </c>
    </row>
    <row r="735" spans="1:9" x14ac:dyDescent="0.25">
      <c r="A735">
        <v>731</v>
      </c>
      <c r="B735">
        <f t="shared" si="69"/>
        <v>731</v>
      </c>
      <c r="C735" s="5">
        <f t="shared" si="66"/>
        <v>112124.87953999959</v>
      </c>
      <c r="D735" s="5">
        <f t="shared" si="71"/>
        <v>0</v>
      </c>
      <c r="E735" s="4">
        <f t="shared" si="70"/>
        <v>112124.87953999959</v>
      </c>
      <c r="F735" s="5">
        <f>IF(C735=0,0,IF(I734+G735&lt;=Summary!$D$20,'Loan Sch - Extra pay No Off'!I734+G735,Summary!$D$20))</f>
        <v>690.71560806781815</v>
      </c>
      <c r="G735" s="4">
        <f>IF(E735&lt;=0,0,E735*Summary!$B$7/Summary!$B$10)</f>
        <v>86.034282570115067</v>
      </c>
      <c r="H735" s="5">
        <f t="shared" si="67"/>
        <v>604.68132549770303</v>
      </c>
      <c r="I735" s="5">
        <f t="shared" si="68"/>
        <v>111520.19821450188</v>
      </c>
    </row>
    <row r="736" spans="1:9" x14ac:dyDescent="0.25">
      <c r="A736">
        <v>732</v>
      </c>
      <c r="B736">
        <f t="shared" si="69"/>
        <v>732</v>
      </c>
      <c r="C736" s="5">
        <f t="shared" si="66"/>
        <v>111520.19821450188</v>
      </c>
      <c r="D736" s="5">
        <f t="shared" si="71"/>
        <v>0</v>
      </c>
      <c r="E736" s="4">
        <f t="shared" si="70"/>
        <v>111520.19821450188</v>
      </c>
      <c r="F736" s="5">
        <f>IF(C736=0,0,IF(I735+G736&lt;=Summary!$D$20,'Loan Sch - Extra pay No Off'!I735+G736,Summary!$D$20))</f>
        <v>690.71560806781815</v>
      </c>
      <c r="G736" s="4">
        <f>IF(E736&lt;=0,0,E736*Summary!$B$7/Summary!$B$10)</f>
        <v>85.570305937665864</v>
      </c>
      <c r="H736" s="5">
        <f t="shared" si="67"/>
        <v>605.14530213015223</v>
      </c>
      <c r="I736" s="5">
        <f t="shared" si="68"/>
        <v>110915.05291237173</v>
      </c>
    </row>
    <row r="737" spans="1:9" x14ac:dyDescent="0.25">
      <c r="A737">
        <v>733</v>
      </c>
      <c r="B737">
        <f t="shared" si="69"/>
        <v>733</v>
      </c>
      <c r="C737" s="5">
        <f t="shared" si="66"/>
        <v>110915.05291237173</v>
      </c>
      <c r="D737" s="5">
        <f t="shared" si="71"/>
        <v>0</v>
      </c>
      <c r="E737" s="4">
        <f t="shared" si="70"/>
        <v>110915.05291237173</v>
      </c>
      <c r="F737" s="5">
        <f>IF(C737=0,0,IF(I736+G737&lt;=Summary!$D$20,'Loan Sch - Extra pay No Off'!I736+G737,Summary!$D$20))</f>
        <v>690.71560806781815</v>
      </c>
      <c r="G737" s="4">
        <f>IF(E737&lt;=0,0,E737*Summary!$B$7/Summary!$B$10)</f>
        <v>85.105973292377541</v>
      </c>
      <c r="H737" s="5">
        <f t="shared" si="67"/>
        <v>605.60963477544055</v>
      </c>
      <c r="I737" s="5">
        <f t="shared" si="68"/>
        <v>110309.44327759629</v>
      </c>
    </row>
    <row r="738" spans="1:9" x14ac:dyDescent="0.25">
      <c r="A738">
        <v>734</v>
      </c>
      <c r="B738">
        <f t="shared" si="69"/>
        <v>734</v>
      </c>
      <c r="C738" s="5">
        <f t="shared" si="66"/>
        <v>110309.44327759629</v>
      </c>
      <c r="D738" s="5">
        <f t="shared" si="71"/>
        <v>0</v>
      </c>
      <c r="E738" s="4">
        <f t="shared" si="70"/>
        <v>110309.44327759629</v>
      </c>
      <c r="F738" s="5">
        <f>IF(C738=0,0,IF(I737+G738&lt;=Summary!$D$20,'Loan Sch - Extra pay No Off'!I737+G738,Summary!$D$20))</f>
        <v>690.71560806781815</v>
      </c>
      <c r="G738" s="4">
        <f>IF(E738&lt;=0,0,E738*Summary!$B$7/Summary!$B$10)</f>
        <v>84.641284361078689</v>
      </c>
      <c r="H738" s="5">
        <f t="shared" si="67"/>
        <v>606.07432370673951</v>
      </c>
      <c r="I738" s="5">
        <f t="shared" si="68"/>
        <v>109703.36895388956</v>
      </c>
    </row>
    <row r="739" spans="1:9" x14ac:dyDescent="0.25">
      <c r="A739">
        <v>735</v>
      </c>
      <c r="B739">
        <f t="shared" si="69"/>
        <v>735</v>
      </c>
      <c r="C739" s="5">
        <f t="shared" si="66"/>
        <v>109703.36895388956</v>
      </c>
      <c r="D739" s="5">
        <f t="shared" si="71"/>
        <v>0</v>
      </c>
      <c r="E739" s="4">
        <f t="shared" si="70"/>
        <v>109703.36895388956</v>
      </c>
      <c r="F739" s="5">
        <f>IF(C739=0,0,IF(I738+G739&lt;=Summary!$D$20,'Loan Sch - Extra pay No Off'!I738+G739,Summary!$D$20))</f>
        <v>690.71560806781815</v>
      </c>
      <c r="G739" s="4">
        <f>IF(E739&lt;=0,0,E739*Summary!$B$7/Summary!$B$10)</f>
        <v>84.176238870388332</v>
      </c>
      <c r="H739" s="5">
        <f t="shared" si="67"/>
        <v>606.53936919742978</v>
      </c>
      <c r="I739" s="5">
        <f t="shared" si="68"/>
        <v>109096.82958469212</v>
      </c>
    </row>
    <row r="740" spans="1:9" x14ac:dyDescent="0.25">
      <c r="A740">
        <v>736</v>
      </c>
      <c r="B740">
        <f t="shared" si="69"/>
        <v>736</v>
      </c>
      <c r="C740" s="5">
        <f t="shared" si="66"/>
        <v>109096.82958469212</v>
      </c>
      <c r="D740" s="5">
        <f t="shared" si="71"/>
        <v>0</v>
      </c>
      <c r="E740" s="4">
        <f t="shared" si="70"/>
        <v>109096.82958469212</v>
      </c>
      <c r="F740" s="5">
        <f>IF(C740=0,0,IF(I739+G740&lt;=Summary!$D$20,'Loan Sch - Extra pay No Off'!I739+G740,Summary!$D$20))</f>
        <v>690.71560806781815</v>
      </c>
      <c r="G740" s="4">
        <f>IF(E740&lt;=0,0,E740*Summary!$B$7/Summary!$B$10)</f>
        <v>83.710836546715683</v>
      </c>
      <c r="H740" s="5">
        <f t="shared" si="67"/>
        <v>607.0047715211025</v>
      </c>
      <c r="I740" s="5">
        <f t="shared" si="68"/>
        <v>108489.82481317103</v>
      </c>
    </row>
    <row r="741" spans="1:9" x14ac:dyDescent="0.25">
      <c r="A741">
        <v>737</v>
      </c>
      <c r="B741">
        <f t="shared" si="69"/>
        <v>737</v>
      </c>
      <c r="C741" s="5">
        <f t="shared" si="66"/>
        <v>108489.82481317103</v>
      </c>
      <c r="D741" s="5">
        <f t="shared" si="71"/>
        <v>0</v>
      </c>
      <c r="E741" s="4">
        <f t="shared" si="70"/>
        <v>108489.82481317103</v>
      </c>
      <c r="F741" s="5">
        <f>IF(C741=0,0,IF(I740+G741&lt;=Summary!$D$20,'Loan Sch - Extra pay No Off'!I740+G741,Summary!$D$20))</f>
        <v>690.71560806781815</v>
      </c>
      <c r="G741" s="4">
        <f>IF(E741&lt;=0,0,E741*Summary!$B$7/Summary!$B$10)</f>
        <v>83.245077116260077</v>
      </c>
      <c r="H741" s="5">
        <f t="shared" si="67"/>
        <v>607.47053095155809</v>
      </c>
      <c r="I741" s="5">
        <f t="shared" si="68"/>
        <v>107882.35428221947</v>
      </c>
    </row>
    <row r="742" spans="1:9" x14ac:dyDescent="0.25">
      <c r="A742">
        <v>738</v>
      </c>
      <c r="B742">
        <f t="shared" si="69"/>
        <v>738</v>
      </c>
      <c r="C742" s="5">
        <f t="shared" si="66"/>
        <v>107882.35428221947</v>
      </c>
      <c r="D742" s="5">
        <f t="shared" si="71"/>
        <v>0</v>
      </c>
      <c r="E742" s="4">
        <f t="shared" si="70"/>
        <v>107882.35428221947</v>
      </c>
      <c r="F742" s="5">
        <f>IF(C742=0,0,IF(I741+G742&lt;=Summary!$D$20,'Loan Sch - Extra pay No Off'!I741+G742,Summary!$D$20))</f>
        <v>690.71560806781815</v>
      </c>
      <c r="G742" s="4">
        <f>IF(E742&lt;=0,0,E742*Summary!$B$7/Summary!$B$10)</f>
        <v>82.778960305010713</v>
      </c>
      <c r="H742" s="5">
        <f t="shared" si="67"/>
        <v>607.93664776280741</v>
      </c>
      <c r="I742" s="5">
        <f t="shared" si="68"/>
        <v>107274.41763445667</v>
      </c>
    </row>
    <row r="743" spans="1:9" x14ac:dyDescent="0.25">
      <c r="A743">
        <v>739</v>
      </c>
      <c r="B743">
        <f t="shared" si="69"/>
        <v>739</v>
      </c>
      <c r="C743" s="5">
        <f t="shared" si="66"/>
        <v>107274.41763445667</v>
      </c>
      <c r="D743" s="5">
        <f t="shared" si="71"/>
        <v>0</v>
      </c>
      <c r="E743" s="4">
        <f t="shared" si="70"/>
        <v>107274.41763445667</v>
      </c>
      <c r="F743" s="5">
        <f>IF(C743=0,0,IF(I742+G743&lt;=Summary!$D$20,'Loan Sch - Extra pay No Off'!I742+G743,Summary!$D$20))</f>
        <v>690.71560806781815</v>
      </c>
      <c r="G743" s="4">
        <f>IF(E743&lt;=0,0,E743*Summary!$B$7/Summary!$B$10)</f>
        <v>82.312485838746554</v>
      </c>
      <c r="H743" s="5">
        <f t="shared" si="67"/>
        <v>608.40312222907164</v>
      </c>
      <c r="I743" s="5">
        <f t="shared" si="68"/>
        <v>106666.0145122276</v>
      </c>
    </row>
    <row r="744" spans="1:9" x14ac:dyDescent="0.25">
      <c r="A744">
        <v>740</v>
      </c>
      <c r="B744">
        <f t="shared" si="69"/>
        <v>740</v>
      </c>
      <c r="C744" s="5">
        <f t="shared" si="66"/>
        <v>106666.0145122276</v>
      </c>
      <c r="D744" s="5">
        <f t="shared" si="71"/>
        <v>0</v>
      </c>
      <c r="E744" s="4">
        <f t="shared" si="70"/>
        <v>106666.0145122276</v>
      </c>
      <c r="F744" s="5">
        <f>IF(C744=0,0,IF(I743+G744&lt;=Summary!$D$20,'Loan Sch - Extra pay No Off'!I743+G744,Summary!$D$20))</f>
        <v>690.71560806781815</v>
      </c>
      <c r="G744" s="4">
        <f>IF(E744&lt;=0,0,E744*Summary!$B$7/Summary!$B$10)</f>
        <v>81.84565344303617</v>
      </c>
      <c r="H744" s="5">
        <f t="shared" si="67"/>
        <v>608.86995462478194</v>
      </c>
      <c r="I744" s="5">
        <f t="shared" si="68"/>
        <v>106057.14455760282</v>
      </c>
    </row>
    <row r="745" spans="1:9" x14ac:dyDescent="0.25">
      <c r="A745">
        <v>741</v>
      </c>
      <c r="B745">
        <f t="shared" si="69"/>
        <v>741</v>
      </c>
      <c r="C745" s="5">
        <f t="shared" si="66"/>
        <v>106057.14455760282</v>
      </c>
      <c r="D745" s="5">
        <f t="shared" si="71"/>
        <v>0</v>
      </c>
      <c r="E745" s="4">
        <f t="shared" si="70"/>
        <v>106057.14455760282</v>
      </c>
      <c r="F745" s="5">
        <f>IF(C745=0,0,IF(I744+G745&lt;=Summary!$D$20,'Loan Sch - Extra pay No Off'!I744+G745,Summary!$D$20))</f>
        <v>690.71560806781815</v>
      </c>
      <c r="G745" s="4">
        <f>IF(E745&lt;=0,0,E745*Summary!$B$7/Summary!$B$10)</f>
        <v>81.378462843237543</v>
      </c>
      <c r="H745" s="5">
        <f t="shared" si="67"/>
        <v>609.33714522458058</v>
      </c>
      <c r="I745" s="5">
        <f t="shared" si="68"/>
        <v>105447.80741237824</v>
      </c>
    </row>
    <row r="746" spans="1:9" x14ac:dyDescent="0.25">
      <c r="A746">
        <v>742</v>
      </c>
      <c r="B746">
        <f t="shared" si="69"/>
        <v>742</v>
      </c>
      <c r="C746" s="5">
        <f t="shared" si="66"/>
        <v>105447.80741237824</v>
      </c>
      <c r="D746" s="5">
        <f t="shared" si="71"/>
        <v>0</v>
      </c>
      <c r="E746" s="4">
        <f t="shared" si="70"/>
        <v>105447.80741237824</v>
      </c>
      <c r="F746" s="5">
        <f>IF(C746=0,0,IF(I745+G746&lt;=Summary!$D$20,'Loan Sch - Extra pay No Off'!I745+G746,Summary!$D$20))</f>
        <v>690.71560806781815</v>
      </c>
      <c r="G746" s="4">
        <f>IF(E746&lt;=0,0,E746*Summary!$B$7/Summary!$B$10)</f>
        <v>80.91091376449792</v>
      </c>
      <c r="H746" s="5">
        <f t="shared" si="67"/>
        <v>609.80469430332028</v>
      </c>
      <c r="I746" s="5">
        <f t="shared" si="68"/>
        <v>104838.00271807492</v>
      </c>
    </row>
    <row r="747" spans="1:9" x14ac:dyDescent="0.25">
      <c r="A747">
        <v>743</v>
      </c>
      <c r="B747">
        <f t="shared" si="69"/>
        <v>743</v>
      </c>
      <c r="C747" s="5">
        <f t="shared" si="66"/>
        <v>104838.00271807492</v>
      </c>
      <c r="D747" s="5">
        <f t="shared" si="71"/>
        <v>0</v>
      </c>
      <c r="E747" s="4">
        <f t="shared" si="70"/>
        <v>104838.00271807492</v>
      </c>
      <c r="F747" s="5">
        <f>IF(C747=0,0,IF(I746+G747&lt;=Summary!$D$20,'Loan Sch - Extra pay No Off'!I746+G747,Summary!$D$20))</f>
        <v>690.71560806781815</v>
      </c>
      <c r="G747" s="4">
        <f>IF(E747&lt;=0,0,E747*Summary!$B$7/Summary!$B$10)</f>
        <v>80.443005931753632</v>
      </c>
      <c r="H747" s="5">
        <f t="shared" si="67"/>
        <v>610.27260213606451</v>
      </c>
      <c r="I747" s="5">
        <f t="shared" si="68"/>
        <v>104227.73011593886</v>
      </c>
    </row>
    <row r="748" spans="1:9" x14ac:dyDescent="0.25">
      <c r="A748">
        <v>744</v>
      </c>
      <c r="B748">
        <f t="shared" si="69"/>
        <v>744</v>
      </c>
      <c r="C748" s="5">
        <f t="shared" si="66"/>
        <v>104227.73011593886</v>
      </c>
      <c r="D748" s="5">
        <f t="shared" si="71"/>
        <v>0</v>
      </c>
      <c r="E748" s="4">
        <f t="shared" si="70"/>
        <v>104227.73011593886</v>
      </c>
      <c r="F748" s="5">
        <f>IF(C748=0,0,IF(I747+G748&lt;=Summary!$D$20,'Loan Sch - Extra pay No Off'!I747+G748,Summary!$D$20))</f>
        <v>690.71560806781815</v>
      </c>
      <c r="G748" s="4">
        <f>IF(E748&lt;=0,0,E748*Summary!$B$7/Summary!$B$10)</f>
        <v>79.974739069729992</v>
      </c>
      <c r="H748" s="5">
        <f t="shared" si="67"/>
        <v>610.74086899808822</v>
      </c>
      <c r="I748" s="5">
        <f t="shared" si="68"/>
        <v>103616.98924694076</v>
      </c>
    </row>
    <row r="749" spans="1:9" x14ac:dyDescent="0.25">
      <c r="A749">
        <v>745</v>
      </c>
      <c r="B749">
        <f t="shared" si="69"/>
        <v>745</v>
      </c>
      <c r="C749" s="5">
        <f t="shared" si="66"/>
        <v>103616.98924694076</v>
      </c>
      <c r="D749" s="5">
        <f t="shared" si="71"/>
        <v>0</v>
      </c>
      <c r="E749" s="4">
        <f t="shared" si="70"/>
        <v>103616.98924694076</v>
      </c>
      <c r="F749" s="5">
        <f>IF(C749=0,0,IF(I748+G749&lt;=Summary!$D$20,'Loan Sch - Extra pay No Off'!I748+G749,Summary!$D$20))</f>
        <v>690.71560806781815</v>
      </c>
      <c r="G749" s="4">
        <f>IF(E749&lt;=0,0,E749*Summary!$B$7/Summary!$B$10)</f>
        <v>79.506112902941084</v>
      </c>
      <c r="H749" s="5">
        <f t="shared" si="67"/>
        <v>611.20949516487713</v>
      </c>
      <c r="I749" s="5">
        <f t="shared" si="68"/>
        <v>103005.77975177589</v>
      </c>
    </row>
    <row r="750" spans="1:9" x14ac:dyDescent="0.25">
      <c r="A750">
        <v>746</v>
      </c>
      <c r="B750">
        <f t="shared" si="69"/>
        <v>746</v>
      </c>
      <c r="C750" s="5">
        <f t="shared" si="66"/>
        <v>103005.77975177589</v>
      </c>
      <c r="D750" s="5">
        <f t="shared" si="71"/>
        <v>0</v>
      </c>
      <c r="E750" s="4">
        <f t="shared" si="70"/>
        <v>103005.77975177589</v>
      </c>
      <c r="F750" s="5">
        <f>IF(C750=0,0,IF(I749+G750&lt;=Summary!$D$20,'Loan Sch - Extra pay No Off'!I749+G750,Summary!$D$20))</f>
        <v>690.71560806781815</v>
      </c>
      <c r="G750" s="4">
        <f>IF(E750&lt;=0,0,E750*Summary!$B$7/Summary!$B$10)</f>
        <v>79.037127155689575</v>
      </c>
      <c r="H750" s="5">
        <f t="shared" si="67"/>
        <v>611.67848091212863</v>
      </c>
      <c r="I750" s="5">
        <f t="shared" si="68"/>
        <v>102394.10127086376</v>
      </c>
    </row>
    <row r="751" spans="1:9" x14ac:dyDescent="0.25">
      <c r="A751">
        <v>747</v>
      </c>
      <c r="B751">
        <f t="shared" si="69"/>
        <v>747</v>
      </c>
      <c r="C751" s="5">
        <f t="shared" si="66"/>
        <v>102394.10127086376</v>
      </c>
      <c r="D751" s="5">
        <f t="shared" si="71"/>
        <v>0</v>
      </c>
      <c r="E751" s="4">
        <f t="shared" si="70"/>
        <v>102394.10127086376</v>
      </c>
      <c r="F751" s="5">
        <f>IF(C751=0,0,IF(I750+G751&lt;=Summary!$D$20,'Loan Sch - Extra pay No Off'!I750+G751,Summary!$D$20))</f>
        <v>690.71560806781815</v>
      </c>
      <c r="G751" s="4">
        <f>IF(E751&lt;=0,0,E751*Summary!$B$7/Summary!$B$10)</f>
        <v>78.567781552066606</v>
      </c>
      <c r="H751" s="5">
        <f t="shared" si="67"/>
        <v>612.1478265157516</v>
      </c>
      <c r="I751" s="5">
        <f t="shared" si="68"/>
        <v>101781.95344434801</v>
      </c>
    </row>
    <row r="752" spans="1:9" x14ac:dyDescent="0.25">
      <c r="A752">
        <v>748</v>
      </c>
      <c r="B752">
        <f t="shared" si="69"/>
        <v>748</v>
      </c>
      <c r="C752" s="5">
        <f t="shared" si="66"/>
        <v>101781.95344434801</v>
      </c>
      <c r="D752" s="5">
        <f t="shared" si="71"/>
        <v>0</v>
      </c>
      <c r="E752" s="4">
        <f t="shared" si="70"/>
        <v>101781.95344434801</v>
      </c>
      <c r="F752" s="5">
        <f>IF(C752=0,0,IF(I751+G752&lt;=Summary!$D$20,'Loan Sch - Extra pay No Off'!I751+G752,Summary!$D$20))</f>
        <v>690.71560806781815</v>
      </c>
      <c r="G752" s="4">
        <f>IF(E752&lt;=0,0,E752*Summary!$B$7/Summary!$B$10)</f>
        <v>78.098075815951645</v>
      </c>
      <c r="H752" s="5">
        <f t="shared" si="67"/>
        <v>612.61753225186646</v>
      </c>
      <c r="I752" s="5">
        <f t="shared" si="68"/>
        <v>101169.33591209614</v>
      </c>
    </row>
    <row r="753" spans="1:9" x14ac:dyDescent="0.25">
      <c r="A753">
        <v>749</v>
      </c>
      <c r="B753">
        <f t="shared" si="69"/>
        <v>749</v>
      </c>
      <c r="C753" s="5">
        <f t="shared" si="66"/>
        <v>101169.33591209614</v>
      </c>
      <c r="D753" s="5">
        <f t="shared" si="71"/>
        <v>0</v>
      </c>
      <c r="E753" s="4">
        <f t="shared" si="70"/>
        <v>101169.33591209614</v>
      </c>
      <c r="F753" s="5">
        <f>IF(C753=0,0,IF(I752+G753&lt;=Summary!$D$20,'Loan Sch - Extra pay No Off'!I752+G753,Summary!$D$20))</f>
        <v>690.71560806781815</v>
      </c>
      <c r="G753" s="4">
        <f>IF(E753&lt;=0,0,E753*Summary!$B$7/Summary!$B$10)</f>
        <v>77.628009671012222</v>
      </c>
      <c r="H753" s="5">
        <f t="shared" si="67"/>
        <v>613.0875983968059</v>
      </c>
      <c r="I753" s="5">
        <f t="shared" si="68"/>
        <v>100556.24831369934</v>
      </c>
    </row>
    <row r="754" spans="1:9" x14ac:dyDescent="0.25">
      <c r="A754">
        <v>750</v>
      </c>
      <c r="B754">
        <f t="shared" si="69"/>
        <v>750</v>
      </c>
      <c r="C754" s="5">
        <f t="shared" si="66"/>
        <v>100556.24831369934</v>
      </c>
      <c r="D754" s="5">
        <f t="shared" si="71"/>
        <v>0</v>
      </c>
      <c r="E754" s="4">
        <f t="shared" si="70"/>
        <v>100556.24831369934</v>
      </c>
      <c r="F754" s="5">
        <f>IF(C754=0,0,IF(I753+G754&lt;=Summary!$D$20,'Loan Sch - Extra pay No Off'!I753+G754,Summary!$D$20))</f>
        <v>690.71560806781815</v>
      </c>
      <c r="G754" s="4">
        <f>IF(E754&lt;=0,0,E754*Summary!$B$7/Summary!$B$10)</f>
        <v>77.15758284070391</v>
      </c>
      <c r="H754" s="5">
        <f t="shared" si="67"/>
        <v>613.55802522711429</v>
      </c>
      <c r="I754" s="5">
        <f t="shared" si="68"/>
        <v>99942.690288472222</v>
      </c>
    </row>
    <row r="755" spans="1:9" x14ac:dyDescent="0.25">
      <c r="A755">
        <v>751</v>
      </c>
      <c r="B755">
        <f t="shared" si="69"/>
        <v>751</v>
      </c>
      <c r="C755" s="5">
        <f t="shared" si="66"/>
        <v>99942.690288472222</v>
      </c>
      <c r="D755" s="5">
        <f t="shared" si="71"/>
        <v>0</v>
      </c>
      <c r="E755" s="4">
        <f t="shared" si="70"/>
        <v>99942.690288472222</v>
      </c>
      <c r="F755" s="5">
        <f>IF(C755=0,0,IF(I754+G755&lt;=Summary!$D$20,'Loan Sch - Extra pay No Off'!I754+G755,Summary!$D$20))</f>
        <v>690.71560806781815</v>
      </c>
      <c r="G755" s="4">
        <f>IF(E755&lt;=0,0,E755*Summary!$B$7/Summary!$B$10)</f>
        <v>76.686795048270028</v>
      </c>
      <c r="H755" s="5">
        <f t="shared" si="67"/>
        <v>614.02881301954812</v>
      </c>
      <c r="I755" s="5">
        <f t="shared" si="68"/>
        <v>99328.661475452667</v>
      </c>
    </row>
    <row r="756" spans="1:9" x14ac:dyDescent="0.25">
      <c r="A756">
        <v>752</v>
      </c>
      <c r="B756">
        <f t="shared" si="69"/>
        <v>752</v>
      </c>
      <c r="C756" s="5">
        <f t="shared" si="66"/>
        <v>99328.661475452667</v>
      </c>
      <c r="D756" s="5">
        <f t="shared" si="71"/>
        <v>0</v>
      </c>
      <c r="E756" s="4">
        <f t="shared" si="70"/>
        <v>99328.661475452667</v>
      </c>
      <c r="F756" s="5">
        <f>IF(C756=0,0,IF(I755+G756&lt;=Summary!$D$20,'Loan Sch - Extra pay No Off'!I755+G756,Summary!$D$20))</f>
        <v>690.71560806781815</v>
      </c>
      <c r="G756" s="4">
        <f>IF(E756&lt;=0,0,E756*Summary!$B$7/Summary!$B$10)</f>
        <v>76.215646016741559</v>
      </c>
      <c r="H756" s="5">
        <f t="shared" si="67"/>
        <v>614.49996205107664</v>
      </c>
      <c r="I756" s="5">
        <f t="shared" si="68"/>
        <v>98714.161513401588</v>
      </c>
    </row>
    <row r="757" spans="1:9" x14ac:dyDescent="0.25">
      <c r="A757">
        <v>753</v>
      </c>
      <c r="B757">
        <f t="shared" si="69"/>
        <v>753</v>
      </c>
      <c r="C757" s="5">
        <f t="shared" ref="C757:C820" si="72">I756</f>
        <v>98714.161513401588</v>
      </c>
      <c r="D757" s="5">
        <f t="shared" si="71"/>
        <v>0</v>
      </c>
      <c r="E757" s="4">
        <f t="shared" si="70"/>
        <v>98714.161513401588</v>
      </c>
      <c r="F757" s="5">
        <f>IF(C757=0,0,IF(I756+G757&lt;=Summary!$D$20,'Loan Sch - Extra pay No Off'!I756+G757,Summary!$D$20))</f>
        <v>690.71560806781815</v>
      </c>
      <c r="G757" s="4">
        <f>IF(E757&lt;=0,0,E757*Summary!$B$7/Summary!$B$10)</f>
        <v>75.744135468936989</v>
      </c>
      <c r="H757" s="5">
        <f t="shared" ref="H757:H820" si="73">F757-G757</f>
        <v>614.97147259888118</v>
      </c>
      <c r="I757" s="5">
        <f t="shared" ref="I757:I820" si="74">IF(ROUND(C757-H757,0)=0,0,C757-H757)</f>
        <v>98099.190040802714</v>
      </c>
    </row>
    <row r="758" spans="1:9" x14ac:dyDescent="0.25">
      <c r="A758">
        <v>754</v>
      </c>
      <c r="B758">
        <f t="shared" si="69"/>
        <v>754</v>
      </c>
      <c r="C758" s="5">
        <f t="shared" si="72"/>
        <v>98099.190040802714</v>
      </c>
      <c r="D758" s="5">
        <f t="shared" si="71"/>
        <v>0</v>
      </c>
      <c r="E758" s="4">
        <f t="shared" si="70"/>
        <v>98099.190040802714</v>
      </c>
      <c r="F758" s="5">
        <f>IF(C758=0,0,IF(I757+G758&lt;=Summary!$D$20,'Loan Sch - Extra pay No Off'!I757+G758,Summary!$D$20))</f>
        <v>690.71560806781815</v>
      </c>
      <c r="G758" s="4">
        <f>IF(E758&lt;=0,0,E758*Summary!$B$7/Summary!$B$10)</f>
        <v>75.272263127462082</v>
      </c>
      <c r="H758" s="5">
        <f t="shared" si="73"/>
        <v>615.44334494035604</v>
      </c>
      <c r="I758" s="5">
        <f t="shared" si="74"/>
        <v>97483.746695862355</v>
      </c>
    </row>
    <row r="759" spans="1:9" x14ac:dyDescent="0.25">
      <c r="A759">
        <v>755</v>
      </c>
      <c r="B759">
        <f t="shared" si="69"/>
        <v>755</v>
      </c>
      <c r="C759" s="5">
        <f t="shared" si="72"/>
        <v>97483.746695862355</v>
      </c>
      <c r="D759" s="5">
        <f t="shared" si="71"/>
        <v>0</v>
      </c>
      <c r="E759" s="4">
        <f t="shared" si="70"/>
        <v>97483.746695862355</v>
      </c>
      <c r="F759" s="5">
        <f>IF(C759=0,0,IF(I758+G759&lt;=Summary!$D$20,'Loan Sch - Extra pay No Off'!I758+G759,Summary!$D$20))</f>
        <v>690.71560806781815</v>
      </c>
      <c r="G759" s="4">
        <f>IF(E759&lt;=0,0,E759*Summary!$B$7/Summary!$B$10)</f>
        <v>74.800028714709768</v>
      </c>
      <c r="H759" s="5">
        <f t="shared" si="73"/>
        <v>615.91557935310834</v>
      </c>
      <c r="I759" s="5">
        <f t="shared" si="74"/>
        <v>96867.831116509245</v>
      </c>
    </row>
    <row r="760" spans="1:9" x14ac:dyDescent="0.25">
      <c r="A760">
        <v>756</v>
      </c>
      <c r="B760">
        <f t="shared" si="69"/>
        <v>756</v>
      </c>
      <c r="C760" s="5">
        <f t="shared" si="72"/>
        <v>96867.831116509245</v>
      </c>
      <c r="D760" s="5">
        <f t="shared" si="71"/>
        <v>0</v>
      </c>
      <c r="E760" s="4">
        <f t="shared" si="70"/>
        <v>96867.831116509245</v>
      </c>
      <c r="F760" s="5">
        <f>IF(C760=0,0,IF(I759+G760&lt;=Summary!$D$20,'Loan Sch - Extra pay No Off'!I759+G760,Summary!$D$20))</f>
        <v>690.71560806781815</v>
      </c>
      <c r="G760" s="4">
        <f>IF(E760&lt;=0,0,E760*Summary!$B$7/Summary!$B$10)</f>
        <v>74.327431952859968</v>
      </c>
      <c r="H760" s="5">
        <f t="shared" si="73"/>
        <v>616.38817611495824</v>
      </c>
      <c r="I760" s="5">
        <f t="shared" si="74"/>
        <v>96251.442940394292</v>
      </c>
    </row>
    <row r="761" spans="1:9" x14ac:dyDescent="0.25">
      <c r="A761">
        <v>757</v>
      </c>
      <c r="B761">
        <f t="shared" si="69"/>
        <v>757</v>
      </c>
      <c r="C761" s="5">
        <f t="shared" si="72"/>
        <v>96251.442940394292</v>
      </c>
      <c r="D761" s="5">
        <f t="shared" si="71"/>
        <v>0</v>
      </c>
      <c r="E761" s="4">
        <f t="shared" si="70"/>
        <v>96251.442940394292</v>
      </c>
      <c r="F761" s="5">
        <f>IF(C761=0,0,IF(I760+G761&lt;=Summary!$D$20,'Loan Sch - Extra pay No Off'!I760+G761,Summary!$D$20))</f>
        <v>690.71560806781815</v>
      </c>
      <c r="G761" s="4">
        <f>IF(E761&lt;=0,0,E761*Summary!$B$7/Summary!$B$10)</f>
        <v>73.854472563879455</v>
      </c>
      <c r="H761" s="5">
        <f t="shared" si="73"/>
        <v>616.86113550393873</v>
      </c>
      <c r="I761" s="5">
        <f t="shared" si="74"/>
        <v>95634.58180489036</v>
      </c>
    </row>
    <row r="762" spans="1:9" x14ac:dyDescent="0.25">
      <c r="A762">
        <v>758</v>
      </c>
      <c r="B762">
        <f t="shared" si="69"/>
        <v>758</v>
      </c>
      <c r="C762" s="5">
        <f t="shared" si="72"/>
        <v>95634.58180489036</v>
      </c>
      <c r="D762" s="5">
        <f t="shared" si="71"/>
        <v>0</v>
      </c>
      <c r="E762" s="4">
        <f t="shared" si="70"/>
        <v>95634.58180489036</v>
      </c>
      <c r="F762" s="5">
        <f>IF(C762=0,0,IF(I761+G762&lt;=Summary!$D$20,'Loan Sch - Extra pay No Off'!I761+G762,Summary!$D$20))</f>
        <v>690.71560806781815</v>
      </c>
      <c r="G762" s="4">
        <f>IF(E762&lt;=0,0,E762*Summary!$B$7/Summary!$B$10)</f>
        <v>73.38115026952164</v>
      </c>
      <c r="H762" s="5">
        <f t="shared" si="73"/>
        <v>617.33445779829651</v>
      </c>
      <c r="I762" s="5">
        <f t="shared" si="74"/>
        <v>95017.247347092067</v>
      </c>
    </row>
    <row r="763" spans="1:9" x14ac:dyDescent="0.25">
      <c r="A763">
        <v>759</v>
      </c>
      <c r="B763">
        <f t="shared" si="69"/>
        <v>759</v>
      </c>
      <c r="C763" s="5">
        <f t="shared" si="72"/>
        <v>95017.247347092067</v>
      </c>
      <c r="D763" s="5">
        <f t="shared" si="71"/>
        <v>0</v>
      </c>
      <c r="E763" s="4">
        <f t="shared" si="70"/>
        <v>95017.247347092067</v>
      </c>
      <c r="F763" s="5">
        <f>IF(C763=0,0,IF(I762+G763&lt;=Summary!$D$20,'Loan Sch - Extra pay No Off'!I762+G763,Summary!$D$20))</f>
        <v>690.71560806781815</v>
      </c>
      <c r="G763" s="4">
        <f>IF(E763&lt;=0,0,E763*Summary!$B$7/Summary!$B$10)</f>
        <v>72.907464791326419</v>
      </c>
      <c r="H763" s="5">
        <f t="shared" si="73"/>
        <v>617.80814327649171</v>
      </c>
      <c r="I763" s="5">
        <f t="shared" si="74"/>
        <v>94399.439203815578</v>
      </c>
    </row>
    <row r="764" spans="1:9" x14ac:dyDescent="0.25">
      <c r="A764">
        <v>760</v>
      </c>
      <c r="B764">
        <f t="shared" si="69"/>
        <v>760</v>
      </c>
      <c r="C764" s="5">
        <f t="shared" si="72"/>
        <v>94399.439203815578</v>
      </c>
      <c r="D764" s="5">
        <f t="shared" si="71"/>
        <v>0</v>
      </c>
      <c r="E764" s="4">
        <f t="shared" si="70"/>
        <v>94399.439203815578</v>
      </c>
      <c r="F764" s="5">
        <f>IF(C764=0,0,IF(I763+G764&lt;=Summary!$D$20,'Loan Sch - Extra pay No Off'!I763+G764,Summary!$D$20))</f>
        <v>690.71560806781815</v>
      </c>
      <c r="G764" s="4">
        <f>IF(E764&lt;=0,0,E764*Summary!$B$7/Summary!$B$10)</f>
        <v>72.433415850620023</v>
      </c>
      <c r="H764" s="5">
        <f t="shared" si="73"/>
        <v>618.28219221719814</v>
      </c>
      <c r="I764" s="5">
        <f t="shared" si="74"/>
        <v>93781.157011598378</v>
      </c>
    </row>
    <row r="765" spans="1:9" x14ac:dyDescent="0.25">
      <c r="A765">
        <v>761</v>
      </c>
      <c r="B765">
        <f t="shared" si="69"/>
        <v>761</v>
      </c>
      <c r="C765" s="5">
        <f t="shared" si="72"/>
        <v>93781.157011598378</v>
      </c>
      <c r="D765" s="5">
        <f t="shared" si="71"/>
        <v>0</v>
      </c>
      <c r="E765" s="4">
        <f t="shared" si="70"/>
        <v>93781.157011598378</v>
      </c>
      <c r="F765" s="5">
        <f>IF(C765=0,0,IF(I764+G765&lt;=Summary!$D$20,'Loan Sch - Extra pay No Off'!I764+G765,Summary!$D$20))</f>
        <v>690.71560806781815</v>
      </c>
      <c r="G765" s="4">
        <f>IF(E765&lt;=0,0,E765*Summary!$B$7/Summary!$B$10)</f>
        <v>71.959003168514897</v>
      </c>
      <c r="H765" s="5">
        <f t="shared" si="73"/>
        <v>618.75660489930328</v>
      </c>
      <c r="I765" s="5">
        <f t="shared" si="74"/>
        <v>93162.400406699075</v>
      </c>
    </row>
    <row r="766" spans="1:9" x14ac:dyDescent="0.25">
      <c r="A766">
        <v>762</v>
      </c>
      <c r="B766">
        <f t="shared" si="69"/>
        <v>762</v>
      </c>
      <c r="C766" s="5">
        <f t="shared" si="72"/>
        <v>93162.400406699075</v>
      </c>
      <c r="D766" s="5">
        <f t="shared" si="71"/>
        <v>0</v>
      </c>
      <c r="E766" s="4">
        <f t="shared" si="70"/>
        <v>93162.400406699075</v>
      </c>
      <c r="F766" s="5">
        <f>IF(C766=0,0,IF(I765+G766&lt;=Summary!$D$20,'Loan Sch - Extra pay No Off'!I765+G766,Summary!$D$20))</f>
        <v>690.71560806781815</v>
      </c>
      <c r="G766" s="4">
        <f>IF(E766&lt;=0,0,E766*Summary!$B$7/Summary!$B$10)</f>
        <v>71.484226465909472</v>
      </c>
      <c r="H766" s="5">
        <f t="shared" si="73"/>
        <v>619.23138160190865</v>
      </c>
      <c r="I766" s="5">
        <f t="shared" si="74"/>
        <v>92543.169025097159</v>
      </c>
    </row>
    <row r="767" spans="1:9" x14ac:dyDescent="0.25">
      <c r="A767">
        <v>763</v>
      </c>
      <c r="B767">
        <f t="shared" si="69"/>
        <v>763</v>
      </c>
      <c r="C767" s="5">
        <f t="shared" si="72"/>
        <v>92543.169025097159</v>
      </c>
      <c r="D767" s="5">
        <f t="shared" si="71"/>
        <v>0</v>
      </c>
      <c r="E767" s="4">
        <f t="shared" si="70"/>
        <v>92543.169025097159</v>
      </c>
      <c r="F767" s="5">
        <f>IF(C767=0,0,IF(I766+G767&lt;=Summary!$D$20,'Loan Sch - Extra pay No Off'!I766+G767,Summary!$D$20))</f>
        <v>690.71560806781815</v>
      </c>
      <c r="G767" s="4">
        <f>IF(E767&lt;=0,0,E767*Summary!$B$7/Summary!$B$10)</f>
        <v>71.009085463488006</v>
      </c>
      <c r="H767" s="5">
        <f t="shared" si="73"/>
        <v>619.70652260433019</v>
      </c>
      <c r="I767" s="5">
        <f t="shared" si="74"/>
        <v>91923.462502492825</v>
      </c>
    </row>
    <row r="768" spans="1:9" x14ac:dyDescent="0.25">
      <c r="A768">
        <v>764</v>
      </c>
      <c r="B768">
        <f t="shared" si="69"/>
        <v>764</v>
      </c>
      <c r="C768" s="5">
        <f t="shared" si="72"/>
        <v>91923.462502492825</v>
      </c>
      <c r="D768" s="5">
        <f t="shared" si="71"/>
        <v>0</v>
      </c>
      <c r="E768" s="4">
        <f t="shared" si="70"/>
        <v>91923.462502492825</v>
      </c>
      <c r="F768" s="5">
        <f>IF(C768=0,0,IF(I767+G768&lt;=Summary!$D$20,'Loan Sch - Extra pay No Off'!I767+G768,Summary!$D$20))</f>
        <v>690.71560806781815</v>
      </c>
      <c r="G768" s="4">
        <f>IF(E768&lt;=0,0,E768*Summary!$B$7/Summary!$B$10)</f>
        <v>70.533579881720456</v>
      </c>
      <c r="H768" s="5">
        <f t="shared" si="73"/>
        <v>620.18202818609768</v>
      </c>
      <c r="I768" s="5">
        <f t="shared" si="74"/>
        <v>91303.280474306724</v>
      </c>
    </row>
    <row r="769" spans="1:9" x14ac:dyDescent="0.25">
      <c r="A769">
        <v>765</v>
      </c>
      <c r="B769">
        <f t="shared" si="69"/>
        <v>765</v>
      </c>
      <c r="C769" s="5">
        <f t="shared" si="72"/>
        <v>91303.280474306724</v>
      </c>
      <c r="D769" s="5">
        <f t="shared" si="71"/>
        <v>0</v>
      </c>
      <c r="E769" s="4">
        <f t="shared" si="70"/>
        <v>91303.280474306724</v>
      </c>
      <c r="F769" s="5">
        <f>IF(C769=0,0,IF(I768+G769&lt;=Summary!$D$20,'Loan Sch - Extra pay No Off'!I768+G769,Summary!$D$20))</f>
        <v>690.71560806781815</v>
      </c>
      <c r="G769" s="4">
        <f>IF(E769&lt;=0,0,E769*Summary!$B$7/Summary!$B$10)</f>
        <v>70.057709440862268</v>
      </c>
      <c r="H769" s="5">
        <f t="shared" si="73"/>
        <v>620.6578986269559</v>
      </c>
      <c r="I769" s="5">
        <f t="shared" si="74"/>
        <v>90682.622575679765</v>
      </c>
    </row>
    <row r="770" spans="1:9" x14ac:dyDescent="0.25">
      <c r="A770">
        <v>766</v>
      </c>
      <c r="B770">
        <f t="shared" si="69"/>
        <v>766</v>
      </c>
      <c r="C770" s="5">
        <f t="shared" si="72"/>
        <v>90682.622575679765</v>
      </c>
      <c r="D770" s="5">
        <f t="shared" si="71"/>
        <v>0</v>
      </c>
      <c r="E770" s="4">
        <f t="shared" si="70"/>
        <v>90682.622575679765</v>
      </c>
      <c r="F770" s="5">
        <f>IF(C770=0,0,IF(I769+G770&lt;=Summary!$D$20,'Loan Sch - Extra pay No Off'!I769+G770,Summary!$D$20))</f>
        <v>690.71560806781815</v>
      </c>
      <c r="G770" s="4">
        <f>IF(E770&lt;=0,0,E770*Summary!$B$7/Summary!$B$10)</f>
        <v>69.581473860954276</v>
      </c>
      <c r="H770" s="5">
        <f t="shared" si="73"/>
        <v>621.13413420686391</v>
      </c>
      <c r="I770" s="5">
        <f t="shared" si="74"/>
        <v>90061.488441472902</v>
      </c>
    </row>
    <row r="771" spans="1:9" x14ac:dyDescent="0.25">
      <c r="A771">
        <v>767</v>
      </c>
      <c r="B771">
        <f t="shared" si="69"/>
        <v>767</v>
      </c>
      <c r="C771" s="5">
        <f t="shared" si="72"/>
        <v>90061.488441472902</v>
      </c>
      <c r="D771" s="5">
        <f t="shared" si="71"/>
        <v>0</v>
      </c>
      <c r="E771" s="4">
        <f t="shared" si="70"/>
        <v>90061.488441472902</v>
      </c>
      <c r="F771" s="5">
        <f>IF(C771=0,0,IF(I770+G771&lt;=Summary!$D$20,'Loan Sch - Extra pay No Off'!I770+G771,Summary!$D$20))</f>
        <v>690.71560806781815</v>
      </c>
      <c r="G771" s="4">
        <f>IF(E771&lt;=0,0,E771*Summary!$B$7/Summary!$B$10)</f>
        <v>69.104872861822471</v>
      </c>
      <c r="H771" s="5">
        <f t="shared" si="73"/>
        <v>621.61073520599564</v>
      </c>
      <c r="I771" s="5">
        <f t="shared" si="74"/>
        <v>89439.877706266911</v>
      </c>
    </row>
    <row r="772" spans="1:9" x14ac:dyDescent="0.25">
      <c r="A772">
        <v>768</v>
      </c>
      <c r="B772">
        <f t="shared" si="69"/>
        <v>768</v>
      </c>
      <c r="C772" s="5">
        <f t="shared" si="72"/>
        <v>89439.877706266911</v>
      </c>
      <c r="D772" s="5">
        <f t="shared" si="71"/>
        <v>0</v>
      </c>
      <c r="E772" s="4">
        <f t="shared" si="70"/>
        <v>89439.877706266911</v>
      </c>
      <c r="F772" s="5">
        <f>IF(C772=0,0,IF(I771+G772&lt;=Summary!$D$20,'Loan Sch - Extra pay No Off'!I771+G772,Summary!$D$20))</f>
        <v>690.71560806781815</v>
      </c>
      <c r="G772" s="4">
        <f>IF(E772&lt;=0,0,E772*Summary!$B$7/Summary!$B$10)</f>
        <v>68.627906163077881</v>
      </c>
      <c r="H772" s="5">
        <f t="shared" si="73"/>
        <v>622.08770190474024</v>
      </c>
      <c r="I772" s="5">
        <f t="shared" si="74"/>
        <v>88817.790004362178</v>
      </c>
    </row>
    <row r="773" spans="1:9" x14ac:dyDescent="0.25">
      <c r="A773">
        <v>769</v>
      </c>
      <c r="B773">
        <f t="shared" si="69"/>
        <v>769</v>
      </c>
      <c r="C773" s="5">
        <f t="shared" si="72"/>
        <v>88817.790004362178</v>
      </c>
      <c r="D773" s="5">
        <f t="shared" si="71"/>
        <v>0</v>
      </c>
      <c r="E773" s="4">
        <f t="shared" si="70"/>
        <v>88817.790004362178</v>
      </c>
      <c r="F773" s="5">
        <f>IF(C773=0,0,IF(I772+G773&lt;=Summary!$D$20,'Loan Sch - Extra pay No Off'!I772+G773,Summary!$D$20))</f>
        <v>690.71560806781815</v>
      </c>
      <c r="G773" s="4">
        <f>IF(E773&lt;=0,0,E773*Summary!$B$7/Summary!$B$10)</f>
        <v>68.150573484116364</v>
      </c>
      <c r="H773" s="5">
        <f t="shared" si="73"/>
        <v>622.56503458370184</v>
      </c>
      <c r="I773" s="5">
        <f t="shared" si="74"/>
        <v>88195.224969778472</v>
      </c>
    </row>
    <row r="774" spans="1:9" x14ac:dyDescent="0.25">
      <c r="A774">
        <v>770</v>
      </c>
      <c r="B774">
        <f t="shared" ref="B774:B837" si="75">IF(C774=0,0,A774)</f>
        <v>770</v>
      </c>
      <c r="C774" s="5">
        <f t="shared" si="72"/>
        <v>88195.224969778472</v>
      </c>
      <c r="D774" s="5">
        <f t="shared" si="71"/>
        <v>0</v>
      </c>
      <c r="E774" s="4">
        <f t="shared" ref="E774:E837" si="76">C774-D774</f>
        <v>88195.224969778472</v>
      </c>
      <c r="F774" s="5">
        <f>IF(C774=0,0,IF(I773+G774&lt;=Summary!$D$20,'Loan Sch - Extra pay No Off'!I773+G774,Summary!$D$20))</f>
        <v>690.71560806781815</v>
      </c>
      <c r="G774" s="4">
        <f>IF(E774&lt;=0,0,E774*Summary!$B$7/Summary!$B$10)</f>
        <v>67.672874544118471</v>
      </c>
      <c r="H774" s="5">
        <f t="shared" si="73"/>
        <v>623.04273352369967</v>
      </c>
      <c r="I774" s="5">
        <f t="shared" si="74"/>
        <v>87572.182236254768</v>
      </c>
    </row>
    <row r="775" spans="1:9" x14ac:dyDescent="0.25">
      <c r="A775">
        <v>771</v>
      </c>
      <c r="B775">
        <f t="shared" si="75"/>
        <v>771</v>
      </c>
      <c r="C775" s="5">
        <f t="shared" si="72"/>
        <v>87572.182236254768</v>
      </c>
      <c r="D775" s="5">
        <f t="shared" ref="D775:D838" si="77">IF(C775=0,0,D774)</f>
        <v>0</v>
      </c>
      <c r="E775" s="4">
        <f t="shared" si="76"/>
        <v>87572.182236254768</v>
      </c>
      <c r="F775" s="5">
        <f>IF(C775=0,0,IF(I774+G775&lt;=Summary!$D$20,'Loan Sch - Extra pay No Off'!I774+G775,Summary!$D$20))</f>
        <v>690.71560806781815</v>
      </c>
      <c r="G775" s="4">
        <f>IF(E775&lt;=0,0,E775*Summary!$B$7/Summary!$B$10)</f>
        <v>67.19480906204933</v>
      </c>
      <c r="H775" s="5">
        <f t="shared" si="73"/>
        <v>623.52079900576882</v>
      </c>
      <c r="I775" s="5">
        <f t="shared" si="74"/>
        <v>86948.661437249</v>
      </c>
    </row>
    <row r="776" spans="1:9" x14ac:dyDescent="0.25">
      <c r="A776">
        <v>772</v>
      </c>
      <c r="B776">
        <f t="shared" si="75"/>
        <v>772</v>
      </c>
      <c r="C776" s="5">
        <f t="shared" si="72"/>
        <v>86948.661437249</v>
      </c>
      <c r="D776" s="5">
        <f t="shared" si="77"/>
        <v>0</v>
      </c>
      <c r="E776" s="4">
        <f t="shared" si="76"/>
        <v>86948.661437249</v>
      </c>
      <c r="F776" s="5">
        <f>IF(C776=0,0,IF(I775+G776&lt;=Summary!$D$20,'Loan Sch - Extra pay No Off'!I775+G776,Summary!$D$20))</f>
        <v>690.71560806781815</v>
      </c>
      <c r="G776" s="4">
        <f>IF(E776&lt;=0,0,E776*Summary!$B$7/Summary!$B$10)</f>
        <v>66.716376756658363</v>
      </c>
      <c r="H776" s="5">
        <f t="shared" si="73"/>
        <v>623.99923131115975</v>
      </c>
      <c r="I776" s="5">
        <f t="shared" si="74"/>
        <v>86324.662205937842</v>
      </c>
    </row>
    <row r="777" spans="1:9" x14ac:dyDescent="0.25">
      <c r="A777">
        <v>773</v>
      </c>
      <c r="B777">
        <f t="shared" si="75"/>
        <v>773</v>
      </c>
      <c r="C777" s="5">
        <f t="shared" si="72"/>
        <v>86324.662205937842</v>
      </c>
      <c r="D777" s="5">
        <f t="shared" si="77"/>
        <v>0</v>
      </c>
      <c r="E777" s="4">
        <f t="shared" si="76"/>
        <v>86324.662205937842</v>
      </c>
      <c r="F777" s="5">
        <f>IF(C777=0,0,IF(I776+G777&lt;=Summary!$D$20,'Loan Sch - Extra pay No Off'!I776+G777,Summary!$D$20))</f>
        <v>690.71560806781815</v>
      </c>
      <c r="G777" s="4">
        <f>IF(E777&lt;=0,0,E777*Summary!$B$7/Summary!$B$10)</f>
        <v>66.237577346479227</v>
      </c>
      <c r="H777" s="5">
        <f t="shared" si="73"/>
        <v>624.47803072133888</v>
      </c>
      <c r="I777" s="5">
        <f t="shared" si="74"/>
        <v>85700.184175216506</v>
      </c>
    </row>
    <row r="778" spans="1:9" x14ac:dyDescent="0.25">
      <c r="A778">
        <v>774</v>
      </c>
      <c r="B778">
        <f t="shared" si="75"/>
        <v>774</v>
      </c>
      <c r="C778" s="5">
        <f t="shared" si="72"/>
        <v>85700.184175216506</v>
      </c>
      <c r="D778" s="5">
        <f t="shared" si="77"/>
        <v>0</v>
      </c>
      <c r="E778" s="4">
        <f t="shared" si="76"/>
        <v>85700.184175216506</v>
      </c>
      <c r="F778" s="5">
        <f>IF(C778=0,0,IF(I777+G778&lt;=Summary!$D$20,'Loan Sch - Extra pay No Off'!I777+G778,Summary!$D$20))</f>
        <v>690.71560806781815</v>
      </c>
      <c r="G778" s="4">
        <f>IF(E778&lt;=0,0,E778*Summary!$B$7/Summary!$B$10)</f>
        <v>65.758410549829577</v>
      </c>
      <c r="H778" s="5">
        <f t="shared" si="73"/>
        <v>624.95719751798856</v>
      </c>
      <c r="I778" s="5">
        <f t="shared" si="74"/>
        <v>85075.226977698519</v>
      </c>
    </row>
    <row r="779" spans="1:9" x14ac:dyDescent="0.25">
      <c r="A779">
        <v>775</v>
      </c>
      <c r="B779">
        <f t="shared" si="75"/>
        <v>775</v>
      </c>
      <c r="C779" s="5">
        <f t="shared" si="72"/>
        <v>85075.226977698519</v>
      </c>
      <c r="D779" s="5">
        <f t="shared" si="77"/>
        <v>0</v>
      </c>
      <c r="E779" s="4">
        <f t="shared" si="76"/>
        <v>85075.226977698519</v>
      </c>
      <c r="F779" s="5">
        <f>IF(C779=0,0,IF(I778+G779&lt;=Summary!$D$20,'Loan Sch - Extra pay No Off'!I778+G779,Summary!$D$20))</f>
        <v>690.71560806781815</v>
      </c>
      <c r="G779" s="4">
        <f>IF(E779&lt;=0,0,E779*Summary!$B$7/Summary!$B$10)</f>
        <v>65.278876084810975</v>
      </c>
      <c r="H779" s="5">
        <f t="shared" si="73"/>
        <v>625.43673198300712</v>
      </c>
      <c r="I779" s="5">
        <f t="shared" si="74"/>
        <v>84449.790245715514</v>
      </c>
    </row>
    <row r="780" spans="1:9" x14ac:dyDescent="0.25">
      <c r="A780">
        <v>776</v>
      </c>
      <c r="B780">
        <f t="shared" si="75"/>
        <v>776</v>
      </c>
      <c r="C780" s="5">
        <f t="shared" si="72"/>
        <v>84449.790245715514</v>
      </c>
      <c r="D780" s="5">
        <f t="shared" si="77"/>
        <v>0</v>
      </c>
      <c r="E780" s="4">
        <f t="shared" si="76"/>
        <v>84449.790245715514</v>
      </c>
      <c r="F780" s="5">
        <f>IF(C780=0,0,IF(I779+G780&lt;=Summary!$D$20,'Loan Sch - Extra pay No Off'!I779+G780,Summary!$D$20))</f>
        <v>690.71560806781815</v>
      </c>
      <c r="G780" s="4">
        <f>IF(E780&lt;=0,0,E780*Summary!$B$7/Summary!$B$10)</f>
        <v>64.798973669308623</v>
      </c>
      <c r="H780" s="5">
        <f t="shared" si="73"/>
        <v>625.91663439850959</v>
      </c>
      <c r="I780" s="5">
        <f t="shared" si="74"/>
        <v>83823.873611317002</v>
      </c>
    </row>
    <row r="781" spans="1:9" x14ac:dyDescent="0.25">
      <c r="A781">
        <v>777</v>
      </c>
      <c r="B781">
        <f t="shared" si="75"/>
        <v>777</v>
      </c>
      <c r="C781" s="5">
        <f t="shared" si="72"/>
        <v>83823.873611317002</v>
      </c>
      <c r="D781" s="5">
        <f t="shared" si="77"/>
        <v>0</v>
      </c>
      <c r="E781" s="4">
        <f t="shared" si="76"/>
        <v>83823.873611317002</v>
      </c>
      <c r="F781" s="5">
        <f>IF(C781=0,0,IF(I780+G781&lt;=Summary!$D$20,'Loan Sch - Extra pay No Off'!I780+G781,Summary!$D$20))</f>
        <v>690.71560806781815</v>
      </c>
      <c r="G781" s="4">
        <f>IF(E781&lt;=0,0,E781*Summary!$B$7/Summary!$B$10)</f>
        <v>64.318703020991308</v>
      </c>
      <c r="H781" s="5">
        <f t="shared" si="73"/>
        <v>626.39690504682687</v>
      </c>
      <c r="I781" s="5">
        <f t="shared" si="74"/>
        <v>83197.476706270172</v>
      </c>
    </row>
    <row r="782" spans="1:9" x14ac:dyDescent="0.25">
      <c r="A782">
        <v>778</v>
      </c>
      <c r="B782">
        <f t="shared" si="75"/>
        <v>778</v>
      </c>
      <c r="C782" s="5">
        <f t="shared" si="72"/>
        <v>83197.476706270172</v>
      </c>
      <c r="D782" s="5">
        <f t="shared" si="77"/>
        <v>0</v>
      </c>
      <c r="E782" s="4">
        <f t="shared" si="76"/>
        <v>83197.476706270172</v>
      </c>
      <c r="F782" s="5">
        <f>IF(C782=0,0,IF(I781+G782&lt;=Summary!$D$20,'Loan Sch - Extra pay No Off'!I781+G782,Summary!$D$20))</f>
        <v>690.71560806781815</v>
      </c>
      <c r="G782" s="4">
        <f>IF(E782&lt;=0,0,E782*Summary!$B$7/Summary!$B$10)</f>
        <v>63.838063857311148</v>
      </c>
      <c r="H782" s="5">
        <f t="shared" si="73"/>
        <v>626.87754421050704</v>
      </c>
      <c r="I782" s="5">
        <f t="shared" si="74"/>
        <v>82570.599162059661</v>
      </c>
    </row>
    <row r="783" spans="1:9" x14ac:dyDescent="0.25">
      <c r="A783">
        <v>779</v>
      </c>
      <c r="B783">
        <f t="shared" si="75"/>
        <v>779</v>
      </c>
      <c r="C783" s="5">
        <f t="shared" si="72"/>
        <v>82570.599162059661</v>
      </c>
      <c r="D783" s="5">
        <f t="shared" si="77"/>
        <v>0</v>
      </c>
      <c r="E783" s="4">
        <f t="shared" si="76"/>
        <v>82570.599162059661</v>
      </c>
      <c r="F783" s="5">
        <f>IF(C783=0,0,IF(I782+G783&lt;=Summary!$D$20,'Loan Sch - Extra pay No Off'!I782+G783,Summary!$D$20))</f>
        <v>690.71560806781815</v>
      </c>
      <c r="G783" s="4">
        <f>IF(E783&lt;=0,0,E783*Summary!$B$7/Summary!$B$10)</f>
        <v>63.357055895503471</v>
      </c>
      <c r="H783" s="5">
        <f t="shared" si="73"/>
        <v>627.35855217231472</v>
      </c>
      <c r="I783" s="5">
        <f t="shared" si="74"/>
        <v>81943.240609887347</v>
      </c>
    </row>
    <row r="784" spans="1:9" x14ac:dyDescent="0.25">
      <c r="A784">
        <v>780</v>
      </c>
      <c r="B784">
        <f t="shared" si="75"/>
        <v>780</v>
      </c>
      <c r="C784" s="5">
        <f t="shared" si="72"/>
        <v>81943.240609887347</v>
      </c>
      <c r="D784" s="5">
        <f t="shared" si="77"/>
        <v>0</v>
      </c>
      <c r="E784" s="4">
        <f t="shared" si="76"/>
        <v>81943.240609887347</v>
      </c>
      <c r="F784" s="5">
        <f>IF(C784=0,0,IF(I783+G784&lt;=Summary!$D$20,'Loan Sch - Extra pay No Off'!I783+G784,Summary!$D$20))</f>
        <v>690.71560806781815</v>
      </c>
      <c r="G784" s="4">
        <f>IF(E784&lt;=0,0,E784*Summary!$B$7/Summary!$B$10)</f>
        <v>62.875678852586631</v>
      </c>
      <c r="H784" s="5">
        <f t="shared" si="73"/>
        <v>627.83992921523156</v>
      </c>
      <c r="I784" s="5">
        <f t="shared" si="74"/>
        <v>81315.400680672115</v>
      </c>
    </row>
    <row r="785" spans="1:9" x14ac:dyDescent="0.25">
      <c r="A785">
        <v>781</v>
      </c>
      <c r="B785">
        <f t="shared" si="75"/>
        <v>781</v>
      </c>
      <c r="C785" s="5">
        <f t="shared" si="72"/>
        <v>81315.400680672115</v>
      </c>
      <c r="D785" s="5">
        <f t="shared" si="77"/>
        <v>0</v>
      </c>
      <c r="E785" s="4">
        <f t="shared" si="76"/>
        <v>81315.400680672115</v>
      </c>
      <c r="F785" s="5">
        <f>IF(C785=0,0,IF(I784+G785&lt;=Summary!$D$20,'Loan Sch - Extra pay No Off'!I784+G785,Summary!$D$20))</f>
        <v>690.71560806781815</v>
      </c>
      <c r="G785" s="4">
        <f>IF(E785&lt;=0,0,E785*Summary!$B$7/Summary!$B$10)</f>
        <v>62.39393244536187</v>
      </c>
      <c r="H785" s="5">
        <f t="shared" si="73"/>
        <v>628.32167562245627</v>
      </c>
      <c r="I785" s="5">
        <f t="shared" si="74"/>
        <v>80687.079005049658</v>
      </c>
    </row>
    <row r="786" spans="1:9" x14ac:dyDescent="0.25">
      <c r="A786">
        <v>782</v>
      </c>
      <c r="B786">
        <f t="shared" si="75"/>
        <v>782</v>
      </c>
      <c r="C786" s="5">
        <f t="shared" si="72"/>
        <v>80687.079005049658</v>
      </c>
      <c r="D786" s="5">
        <f t="shared" si="77"/>
        <v>0</v>
      </c>
      <c r="E786" s="4">
        <f t="shared" si="76"/>
        <v>80687.079005049658</v>
      </c>
      <c r="F786" s="5">
        <f>IF(C786=0,0,IF(I785+G786&lt;=Summary!$D$20,'Loan Sch - Extra pay No Off'!I785+G786,Summary!$D$20))</f>
        <v>690.71560806781815</v>
      </c>
      <c r="G786" s="4">
        <f>IF(E786&lt;=0,0,E786*Summary!$B$7/Summary!$B$10)</f>
        <v>61.911816390413101</v>
      </c>
      <c r="H786" s="5">
        <f t="shared" si="73"/>
        <v>628.803791677405</v>
      </c>
      <c r="I786" s="5">
        <f t="shared" si="74"/>
        <v>80058.275213372253</v>
      </c>
    </row>
    <row r="787" spans="1:9" x14ac:dyDescent="0.25">
      <c r="A787">
        <v>783</v>
      </c>
      <c r="B787">
        <f t="shared" si="75"/>
        <v>783</v>
      </c>
      <c r="C787" s="5">
        <f t="shared" si="72"/>
        <v>80058.275213372253</v>
      </c>
      <c r="D787" s="5">
        <f t="shared" si="77"/>
        <v>0</v>
      </c>
      <c r="E787" s="4">
        <f t="shared" si="76"/>
        <v>80058.275213372253</v>
      </c>
      <c r="F787" s="5">
        <f>IF(C787=0,0,IF(I786+G787&lt;=Summary!$D$20,'Loan Sch - Extra pay No Off'!I786+G787,Summary!$D$20))</f>
        <v>690.71560806781815</v>
      </c>
      <c r="G787" s="4">
        <f>IF(E787&lt;=0,0,E787*Summary!$B$7/Summary!$B$10)</f>
        <v>61.429330404106778</v>
      </c>
      <c r="H787" s="5">
        <f t="shared" si="73"/>
        <v>629.28627766371142</v>
      </c>
      <c r="I787" s="5">
        <f t="shared" si="74"/>
        <v>79428.988935708549</v>
      </c>
    </row>
    <row r="788" spans="1:9" x14ac:dyDescent="0.25">
      <c r="A788">
        <v>784</v>
      </c>
      <c r="B788">
        <f t="shared" si="75"/>
        <v>784</v>
      </c>
      <c r="C788" s="5">
        <f t="shared" si="72"/>
        <v>79428.988935708549</v>
      </c>
      <c r="D788" s="5">
        <f t="shared" si="77"/>
        <v>0</v>
      </c>
      <c r="E788" s="4">
        <f t="shared" si="76"/>
        <v>79428.988935708549</v>
      </c>
      <c r="F788" s="5">
        <f>IF(C788=0,0,IF(I787+G788&lt;=Summary!$D$20,'Loan Sch - Extra pay No Off'!I787+G788,Summary!$D$20))</f>
        <v>690.71560806781815</v>
      </c>
      <c r="G788" s="4">
        <f>IF(E788&lt;=0,0,E788*Summary!$B$7/Summary!$B$10)</f>
        <v>60.946474202591745</v>
      </c>
      <c r="H788" s="5">
        <f t="shared" si="73"/>
        <v>629.76913386522642</v>
      </c>
      <c r="I788" s="5">
        <f t="shared" si="74"/>
        <v>78799.219801843326</v>
      </c>
    </row>
    <row r="789" spans="1:9" x14ac:dyDescent="0.25">
      <c r="A789">
        <v>785</v>
      </c>
      <c r="B789">
        <f t="shared" si="75"/>
        <v>785</v>
      </c>
      <c r="C789" s="5">
        <f t="shared" si="72"/>
        <v>78799.219801843326</v>
      </c>
      <c r="D789" s="5">
        <f t="shared" si="77"/>
        <v>0</v>
      </c>
      <c r="E789" s="4">
        <f t="shared" si="76"/>
        <v>78799.219801843326</v>
      </c>
      <c r="F789" s="5">
        <f>IF(C789=0,0,IF(I788+G789&lt;=Summary!$D$20,'Loan Sch - Extra pay No Off'!I788+G789,Summary!$D$20))</f>
        <v>690.71560806781815</v>
      </c>
      <c r="G789" s="4">
        <f>IF(E789&lt;=0,0,E789*Summary!$B$7/Summary!$B$10)</f>
        <v>60.46324750179901</v>
      </c>
      <c r="H789" s="5">
        <f t="shared" si="73"/>
        <v>630.25236056601909</v>
      </c>
      <c r="I789" s="5">
        <f t="shared" si="74"/>
        <v>78168.967441277302</v>
      </c>
    </row>
    <row r="790" spans="1:9" x14ac:dyDescent="0.25">
      <c r="A790">
        <v>786</v>
      </c>
      <c r="B790">
        <f t="shared" si="75"/>
        <v>786</v>
      </c>
      <c r="C790" s="5">
        <f t="shared" si="72"/>
        <v>78168.967441277302</v>
      </c>
      <c r="D790" s="5">
        <f t="shared" si="77"/>
        <v>0</v>
      </c>
      <c r="E790" s="4">
        <f t="shared" si="76"/>
        <v>78168.967441277302</v>
      </c>
      <c r="F790" s="5">
        <f>IF(C790=0,0,IF(I789+G790&lt;=Summary!$D$20,'Loan Sch - Extra pay No Off'!I789+G790,Summary!$D$20))</f>
        <v>690.71560806781815</v>
      </c>
      <c r="G790" s="4">
        <f>IF(E790&lt;=0,0,E790*Summary!$B$7/Summary!$B$10)</f>
        <v>59.979650017441614</v>
      </c>
      <c r="H790" s="5">
        <f t="shared" si="73"/>
        <v>630.73595805037655</v>
      </c>
      <c r="I790" s="5">
        <f t="shared" si="74"/>
        <v>77538.231483226918</v>
      </c>
    </row>
    <row r="791" spans="1:9" x14ac:dyDescent="0.25">
      <c r="A791">
        <v>787</v>
      </c>
      <c r="B791">
        <f t="shared" si="75"/>
        <v>787</v>
      </c>
      <c r="C791" s="5">
        <f t="shared" si="72"/>
        <v>77538.231483226918</v>
      </c>
      <c r="D791" s="5">
        <f t="shared" si="77"/>
        <v>0</v>
      </c>
      <c r="E791" s="4">
        <f t="shared" si="76"/>
        <v>77538.231483226918</v>
      </c>
      <c r="F791" s="5">
        <f>IF(C791=0,0,IF(I790+G791&lt;=Summary!$D$20,'Loan Sch - Extra pay No Off'!I790+G791,Summary!$D$20))</f>
        <v>690.71560806781815</v>
      </c>
      <c r="G791" s="4">
        <f>IF(E791&lt;=0,0,E791*Summary!$B$7/Summary!$B$10)</f>
        <v>59.495681465014499</v>
      </c>
      <c r="H791" s="5">
        <f t="shared" si="73"/>
        <v>631.21992660280364</v>
      </c>
      <c r="I791" s="5">
        <f t="shared" si="74"/>
        <v>76907.011556624115</v>
      </c>
    </row>
    <row r="792" spans="1:9" x14ac:dyDescent="0.25">
      <c r="A792">
        <v>788</v>
      </c>
      <c r="B792">
        <f t="shared" si="75"/>
        <v>788</v>
      </c>
      <c r="C792" s="5">
        <f t="shared" si="72"/>
        <v>76907.011556624115</v>
      </c>
      <c r="D792" s="5">
        <f t="shared" si="77"/>
        <v>0</v>
      </c>
      <c r="E792" s="4">
        <f t="shared" si="76"/>
        <v>76907.011556624115</v>
      </c>
      <c r="F792" s="5">
        <f>IF(C792=0,0,IF(I791+G792&lt;=Summary!$D$20,'Loan Sch - Extra pay No Off'!I791+G792,Summary!$D$20))</f>
        <v>690.71560806781815</v>
      </c>
      <c r="G792" s="4">
        <f>IF(E792&lt;=0,0,E792*Summary!$B$7/Summary!$B$10)</f>
        <v>59.011341559794268</v>
      </c>
      <c r="H792" s="5">
        <f t="shared" si="73"/>
        <v>631.70426650802392</v>
      </c>
      <c r="I792" s="5">
        <f t="shared" si="74"/>
        <v>76275.307290116092</v>
      </c>
    </row>
    <row r="793" spans="1:9" x14ac:dyDescent="0.25">
      <c r="A793">
        <v>789</v>
      </c>
      <c r="B793">
        <f t="shared" si="75"/>
        <v>789</v>
      </c>
      <c r="C793" s="5">
        <f t="shared" si="72"/>
        <v>76275.307290116092</v>
      </c>
      <c r="D793" s="5">
        <f t="shared" si="77"/>
        <v>0</v>
      </c>
      <c r="E793" s="4">
        <f t="shared" si="76"/>
        <v>76275.307290116092</v>
      </c>
      <c r="F793" s="5">
        <f>IF(C793=0,0,IF(I792+G793&lt;=Summary!$D$20,'Loan Sch - Extra pay No Off'!I792+G793,Summary!$D$20))</f>
        <v>690.71560806781815</v>
      </c>
      <c r="G793" s="4">
        <f>IF(E793&lt;=0,0,E793*Summary!$B$7/Summary!$B$10)</f>
        <v>58.526630016839071</v>
      </c>
      <c r="H793" s="5">
        <f t="shared" si="73"/>
        <v>632.18897805097913</v>
      </c>
      <c r="I793" s="5">
        <f t="shared" si="74"/>
        <v>75643.118312065111</v>
      </c>
    </row>
    <row r="794" spans="1:9" x14ac:dyDescent="0.25">
      <c r="A794">
        <v>790</v>
      </c>
      <c r="B794">
        <f t="shared" si="75"/>
        <v>790</v>
      </c>
      <c r="C794" s="5">
        <f t="shared" si="72"/>
        <v>75643.118312065111</v>
      </c>
      <c r="D794" s="5">
        <f t="shared" si="77"/>
        <v>0</v>
      </c>
      <c r="E794" s="4">
        <f t="shared" si="76"/>
        <v>75643.118312065111</v>
      </c>
      <c r="F794" s="5">
        <f>IF(C794=0,0,IF(I793+G794&lt;=Summary!$D$20,'Loan Sch - Extra pay No Off'!I793+G794,Summary!$D$20))</f>
        <v>690.71560806781815</v>
      </c>
      <c r="G794" s="4">
        <f>IF(E794&lt;=0,0,E794*Summary!$B$7/Summary!$B$10)</f>
        <v>58.041546550988421</v>
      </c>
      <c r="H794" s="5">
        <f t="shared" si="73"/>
        <v>632.67406151682974</v>
      </c>
      <c r="I794" s="5">
        <f t="shared" si="74"/>
        <v>75010.444250548288</v>
      </c>
    </row>
    <row r="795" spans="1:9" x14ac:dyDescent="0.25">
      <c r="A795">
        <v>791</v>
      </c>
      <c r="B795">
        <f t="shared" si="75"/>
        <v>791</v>
      </c>
      <c r="C795" s="5">
        <f t="shared" si="72"/>
        <v>75010.444250548288</v>
      </c>
      <c r="D795" s="5">
        <f t="shared" si="77"/>
        <v>0</v>
      </c>
      <c r="E795" s="4">
        <f t="shared" si="76"/>
        <v>75010.444250548288</v>
      </c>
      <c r="F795" s="5">
        <f>IF(C795=0,0,IF(I794+G795&lt;=Summary!$D$20,'Loan Sch - Extra pay No Off'!I794+G795,Summary!$D$20))</f>
        <v>690.71560806781815</v>
      </c>
      <c r="G795" s="4">
        <f>IF(E795&lt;=0,0,E795*Summary!$B$7/Summary!$B$10)</f>
        <v>57.55609087686301</v>
      </c>
      <c r="H795" s="5">
        <f t="shared" si="73"/>
        <v>633.15951719095517</v>
      </c>
      <c r="I795" s="5">
        <f t="shared" si="74"/>
        <v>74377.28473335733</v>
      </c>
    </row>
    <row r="796" spans="1:9" x14ac:dyDescent="0.25">
      <c r="A796">
        <v>792</v>
      </c>
      <c r="B796">
        <f t="shared" si="75"/>
        <v>792</v>
      </c>
      <c r="C796" s="5">
        <f t="shared" si="72"/>
        <v>74377.28473335733</v>
      </c>
      <c r="D796" s="5">
        <f t="shared" si="77"/>
        <v>0</v>
      </c>
      <c r="E796" s="4">
        <f t="shared" si="76"/>
        <v>74377.28473335733</v>
      </c>
      <c r="F796" s="5">
        <f>IF(C796=0,0,IF(I795+G796&lt;=Summary!$D$20,'Loan Sch - Extra pay No Off'!I795+G796,Summary!$D$20))</f>
        <v>690.71560806781815</v>
      </c>
      <c r="G796" s="4">
        <f>IF(E796&lt;=0,0,E796*Summary!$B$7/Summary!$B$10)</f>
        <v>57.070262708864561</v>
      </c>
      <c r="H796" s="5">
        <f t="shared" si="73"/>
        <v>633.64534535895359</v>
      </c>
      <c r="I796" s="5">
        <f t="shared" si="74"/>
        <v>73743.639387998381</v>
      </c>
    </row>
    <row r="797" spans="1:9" x14ac:dyDescent="0.25">
      <c r="A797">
        <v>793</v>
      </c>
      <c r="B797">
        <f t="shared" si="75"/>
        <v>793</v>
      </c>
      <c r="C797" s="5">
        <f t="shared" si="72"/>
        <v>73743.639387998381</v>
      </c>
      <c r="D797" s="5">
        <f t="shared" si="77"/>
        <v>0</v>
      </c>
      <c r="E797" s="4">
        <f t="shared" si="76"/>
        <v>73743.639387998381</v>
      </c>
      <c r="F797" s="5">
        <f>IF(C797=0,0,IF(I796+G797&lt;=Summary!$D$20,'Loan Sch - Extra pay No Off'!I796+G797,Summary!$D$20))</f>
        <v>690.71560806781815</v>
      </c>
      <c r="G797" s="4">
        <f>IF(E797&lt;=0,0,E797*Summary!$B$7/Summary!$B$10)</f>
        <v>56.584061761175683</v>
      </c>
      <c r="H797" s="5">
        <f t="shared" si="73"/>
        <v>634.13154630664246</v>
      </c>
      <c r="I797" s="5">
        <f t="shared" si="74"/>
        <v>73109.507841691739</v>
      </c>
    </row>
    <row r="798" spans="1:9" x14ac:dyDescent="0.25">
      <c r="A798">
        <v>794</v>
      </c>
      <c r="B798">
        <f t="shared" si="75"/>
        <v>794</v>
      </c>
      <c r="C798" s="5">
        <f t="shared" si="72"/>
        <v>73109.507841691739</v>
      </c>
      <c r="D798" s="5">
        <f t="shared" si="77"/>
        <v>0</v>
      </c>
      <c r="E798" s="4">
        <f t="shared" si="76"/>
        <v>73109.507841691739</v>
      </c>
      <c r="F798" s="5">
        <f>IF(C798=0,0,IF(I797+G798&lt;=Summary!$D$20,'Loan Sch - Extra pay No Off'!I797+G798,Summary!$D$20))</f>
        <v>690.71560806781815</v>
      </c>
      <c r="G798" s="4">
        <f>IF(E798&lt;=0,0,E798*Summary!$B$7/Summary!$B$10)</f>
        <v>56.097487747759615</v>
      </c>
      <c r="H798" s="5">
        <f t="shared" si="73"/>
        <v>634.61812032005855</v>
      </c>
      <c r="I798" s="5">
        <f t="shared" si="74"/>
        <v>72474.889721371685</v>
      </c>
    </row>
    <row r="799" spans="1:9" x14ac:dyDescent="0.25">
      <c r="A799">
        <v>795</v>
      </c>
      <c r="B799">
        <f t="shared" si="75"/>
        <v>795</v>
      </c>
      <c r="C799" s="5">
        <f t="shared" si="72"/>
        <v>72474.889721371685</v>
      </c>
      <c r="D799" s="5">
        <f t="shared" si="77"/>
        <v>0</v>
      </c>
      <c r="E799" s="4">
        <f t="shared" si="76"/>
        <v>72474.889721371685</v>
      </c>
      <c r="F799" s="5">
        <f>IF(C799=0,0,IF(I798+G799&lt;=Summary!$D$20,'Loan Sch - Extra pay No Off'!I798+G799,Summary!$D$20))</f>
        <v>690.71560806781815</v>
      </c>
      <c r="G799" s="4">
        <f>IF(E799&lt;=0,0,E799*Summary!$B$7/Summary!$B$10)</f>
        <v>55.610540382360192</v>
      </c>
      <c r="H799" s="5">
        <f t="shared" si="73"/>
        <v>635.10506768545793</v>
      </c>
      <c r="I799" s="5">
        <f t="shared" si="74"/>
        <v>71839.78465368622</v>
      </c>
    </row>
    <row r="800" spans="1:9" x14ac:dyDescent="0.25">
      <c r="A800">
        <v>796</v>
      </c>
      <c r="B800">
        <f t="shared" si="75"/>
        <v>796</v>
      </c>
      <c r="C800" s="5">
        <f t="shared" si="72"/>
        <v>71839.78465368622</v>
      </c>
      <c r="D800" s="5">
        <f t="shared" si="77"/>
        <v>0</v>
      </c>
      <c r="E800" s="4">
        <f t="shared" si="76"/>
        <v>71839.78465368622</v>
      </c>
      <c r="F800" s="5">
        <f>IF(C800=0,0,IF(I799+G800&lt;=Summary!$D$20,'Loan Sch - Extra pay No Off'!I799+G800,Summary!$D$20))</f>
        <v>690.71560806781815</v>
      </c>
      <c r="G800" s="4">
        <f>IF(E800&lt;=0,0,E800*Summary!$B$7/Summary!$B$10)</f>
        <v>55.123219378501545</v>
      </c>
      <c r="H800" s="5">
        <f t="shared" si="73"/>
        <v>635.59238868931664</v>
      </c>
      <c r="I800" s="5">
        <f t="shared" si="74"/>
        <v>71204.192264996906</v>
      </c>
    </row>
    <row r="801" spans="1:9" x14ac:dyDescent="0.25">
      <c r="A801">
        <v>797</v>
      </c>
      <c r="B801">
        <f t="shared" si="75"/>
        <v>797</v>
      </c>
      <c r="C801" s="5">
        <f t="shared" si="72"/>
        <v>71204.192264996906</v>
      </c>
      <c r="D801" s="5">
        <f t="shared" si="77"/>
        <v>0</v>
      </c>
      <c r="E801" s="4">
        <f t="shared" si="76"/>
        <v>71204.192264996906</v>
      </c>
      <c r="F801" s="5">
        <f>IF(C801=0,0,IF(I800+G801&lt;=Summary!$D$20,'Loan Sch - Extra pay No Off'!I800+G801,Summary!$D$20))</f>
        <v>690.71560806781815</v>
      </c>
      <c r="G801" s="4">
        <f>IF(E801&lt;=0,0,E801*Summary!$B$7/Summary!$B$10)</f>
        <v>54.63552444948801</v>
      </c>
      <c r="H801" s="5">
        <f t="shared" si="73"/>
        <v>636.08008361833015</v>
      </c>
      <c r="I801" s="5">
        <f t="shared" si="74"/>
        <v>70568.112181378572</v>
      </c>
    </row>
    <row r="802" spans="1:9" x14ac:dyDescent="0.25">
      <c r="A802">
        <v>798</v>
      </c>
      <c r="B802">
        <f t="shared" si="75"/>
        <v>798</v>
      </c>
      <c r="C802" s="5">
        <f t="shared" si="72"/>
        <v>70568.112181378572</v>
      </c>
      <c r="D802" s="5">
        <f t="shared" si="77"/>
        <v>0</v>
      </c>
      <c r="E802" s="4">
        <f t="shared" si="76"/>
        <v>70568.112181378572</v>
      </c>
      <c r="F802" s="5">
        <f>IF(C802=0,0,IF(I801+G802&lt;=Summary!$D$20,'Loan Sch - Extra pay No Off'!I801+G802,Summary!$D$20))</f>
        <v>690.71560806781815</v>
      </c>
      <c r="G802" s="4">
        <f>IF(E802&lt;=0,0,E802*Summary!$B$7/Summary!$B$10)</f>
        <v>54.147455308403941</v>
      </c>
      <c r="H802" s="5">
        <f t="shared" si="73"/>
        <v>636.56815275941426</v>
      </c>
      <c r="I802" s="5">
        <f t="shared" si="74"/>
        <v>69931.544028619159</v>
      </c>
    </row>
    <row r="803" spans="1:9" x14ac:dyDescent="0.25">
      <c r="A803">
        <v>799</v>
      </c>
      <c r="B803">
        <f t="shared" si="75"/>
        <v>799</v>
      </c>
      <c r="C803" s="5">
        <f t="shared" si="72"/>
        <v>69931.544028619159</v>
      </c>
      <c r="D803" s="5">
        <f t="shared" si="77"/>
        <v>0</v>
      </c>
      <c r="E803" s="4">
        <f t="shared" si="76"/>
        <v>69931.544028619159</v>
      </c>
      <c r="F803" s="5">
        <f>IF(C803=0,0,IF(I802+G803&lt;=Summary!$D$20,'Loan Sch - Extra pay No Off'!I802+G803,Summary!$D$20))</f>
        <v>690.71560806781815</v>
      </c>
      <c r="G803" s="4">
        <f>IF(E803&lt;=0,0,E803*Summary!$B$7/Summary!$B$10)</f>
        <v>53.65901166811355</v>
      </c>
      <c r="H803" s="5">
        <f t="shared" si="73"/>
        <v>637.05659639970463</v>
      </c>
      <c r="I803" s="5">
        <f t="shared" si="74"/>
        <v>69294.487432219452</v>
      </c>
    </row>
    <row r="804" spans="1:9" x14ac:dyDescent="0.25">
      <c r="A804">
        <v>800</v>
      </c>
      <c r="B804">
        <f t="shared" si="75"/>
        <v>800</v>
      </c>
      <c r="C804" s="5">
        <f t="shared" si="72"/>
        <v>69294.487432219452</v>
      </c>
      <c r="D804" s="5">
        <f t="shared" si="77"/>
        <v>0</v>
      </c>
      <c r="E804" s="4">
        <f t="shared" si="76"/>
        <v>69294.487432219452</v>
      </c>
      <c r="F804" s="5">
        <f>IF(C804=0,0,IF(I803+G804&lt;=Summary!$D$20,'Loan Sch - Extra pay No Off'!I803+G804,Summary!$D$20))</f>
        <v>690.71560806781815</v>
      </c>
      <c r="G804" s="4">
        <f>IF(E804&lt;=0,0,E804*Summary!$B$7/Summary!$B$10)</f>
        <v>53.170193241260691</v>
      </c>
      <c r="H804" s="5">
        <f t="shared" si="73"/>
        <v>637.54541482655748</v>
      </c>
      <c r="I804" s="5">
        <f t="shared" si="74"/>
        <v>68656.942017392896</v>
      </c>
    </row>
    <row r="805" spans="1:9" x14ac:dyDescent="0.25">
      <c r="A805">
        <v>801</v>
      </c>
      <c r="B805">
        <f t="shared" si="75"/>
        <v>801</v>
      </c>
      <c r="C805" s="5">
        <f t="shared" si="72"/>
        <v>68656.942017392896</v>
      </c>
      <c r="D805" s="5">
        <f t="shared" si="77"/>
        <v>0</v>
      </c>
      <c r="E805" s="4">
        <f t="shared" si="76"/>
        <v>68656.942017392896</v>
      </c>
      <c r="F805" s="5">
        <f>IF(C805=0,0,IF(I804+G805&lt;=Summary!$D$20,'Loan Sch - Extra pay No Off'!I804+G805,Summary!$D$20))</f>
        <v>690.71560806781815</v>
      </c>
      <c r="G805" s="4">
        <f>IF(E805&lt;=0,0,E805*Summary!$B$7/Summary!$B$10)</f>
        <v>52.680999740268774</v>
      </c>
      <c r="H805" s="5">
        <f t="shared" si="73"/>
        <v>638.03460832754934</v>
      </c>
      <c r="I805" s="5">
        <f t="shared" si="74"/>
        <v>68018.907409065345</v>
      </c>
    </row>
    <row r="806" spans="1:9" x14ac:dyDescent="0.25">
      <c r="A806">
        <v>802</v>
      </c>
      <c r="B806">
        <f t="shared" si="75"/>
        <v>802</v>
      </c>
      <c r="C806" s="5">
        <f t="shared" si="72"/>
        <v>68018.907409065345</v>
      </c>
      <c r="D806" s="5">
        <f t="shared" si="77"/>
        <v>0</v>
      </c>
      <c r="E806" s="4">
        <f t="shared" si="76"/>
        <v>68018.907409065345</v>
      </c>
      <c r="F806" s="5">
        <f>IF(C806=0,0,IF(I805+G806&lt;=Summary!$D$20,'Loan Sch - Extra pay No Off'!I805+G806,Summary!$D$20))</f>
        <v>690.71560806781815</v>
      </c>
      <c r="G806" s="4">
        <f>IF(E806&lt;=0,0,E806*Summary!$B$7/Summary!$B$10)</f>
        <v>52.191430877340522</v>
      </c>
      <c r="H806" s="5">
        <f t="shared" si="73"/>
        <v>638.52417719047764</v>
      </c>
      <c r="I806" s="5">
        <f t="shared" si="74"/>
        <v>67380.383231874861</v>
      </c>
    </row>
    <row r="807" spans="1:9" x14ac:dyDescent="0.25">
      <c r="A807">
        <v>803</v>
      </c>
      <c r="B807">
        <f t="shared" si="75"/>
        <v>803</v>
      </c>
      <c r="C807" s="5">
        <f t="shared" si="72"/>
        <v>67380.383231874861</v>
      </c>
      <c r="D807" s="5">
        <f t="shared" si="77"/>
        <v>0</v>
      </c>
      <c r="E807" s="4">
        <f t="shared" si="76"/>
        <v>67380.383231874861</v>
      </c>
      <c r="F807" s="5">
        <f>IF(C807=0,0,IF(I806+G807&lt;=Summary!$D$20,'Loan Sch - Extra pay No Off'!I806+G807,Summary!$D$20))</f>
        <v>690.71560806781815</v>
      </c>
      <c r="G807" s="4">
        <f>IF(E807&lt;=0,0,E807*Summary!$B$7/Summary!$B$10)</f>
        <v>51.701486364457828</v>
      </c>
      <c r="H807" s="5">
        <f t="shared" si="73"/>
        <v>639.01412170336027</v>
      </c>
      <c r="I807" s="5">
        <f t="shared" si="74"/>
        <v>66741.369110171494</v>
      </c>
    </row>
    <row r="808" spans="1:9" x14ac:dyDescent="0.25">
      <c r="A808">
        <v>804</v>
      </c>
      <c r="B808">
        <f t="shared" si="75"/>
        <v>804</v>
      </c>
      <c r="C808" s="5">
        <f t="shared" si="72"/>
        <v>66741.369110171494</v>
      </c>
      <c r="D808" s="5">
        <f t="shared" si="77"/>
        <v>0</v>
      </c>
      <c r="E808" s="4">
        <f t="shared" si="76"/>
        <v>66741.369110171494</v>
      </c>
      <c r="F808" s="5">
        <f>IF(C808=0,0,IF(I807+G808&lt;=Summary!$D$20,'Loan Sch - Extra pay No Off'!I807+G808,Summary!$D$20))</f>
        <v>690.71560806781815</v>
      </c>
      <c r="G808" s="4">
        <f>IF(E808&lt;=0,0,E808*Summary!$B$7/Summary!$B$10)</f>
        <v>51.211165913381585</v>
      </c>
      <c r="H808" s="5">
        <f t="shared" si="73"/>
        <v>639.50444215443656</v>
      </c>
      <c r="I808" s="5">
        <f t="shared" si="74"/>
        <v>66101.864668017064</v>
      </c>
    </row>
    <row r="809" spans="1:9" x14ac:dyDescent="0.25">
      <c r="A809">
        <v>805</v>
      </c>
      <c r="B809">
        <f t="shared" si="75"/>
        <v>805</v>
      </c>
      <c r="C809" s="5">
        <f t="shared" si="72"/>
        <v>66101.864668017064</v>
      </c>
      <c r="D809" s="5">
        <f t="shared" si="77"/>
        <v>0</v>
      </c>
      <c r="E809" s="4">
        <f t="shared" si="76"/>
        <v>66101.864668017064</v>
      </c>
      <c r="F809" s="5">
        <f>IF(C809=0,0,IF(I808+G809&lt;=Summary!$D$20,'Loan Sch - Extra pay No Off'!I808+G809,Summary!$D$20))</f>
        <v>690.71560806781815</v>
      </c>
      <c r="G809" s="4">
        <f>IF(E809&lt;=0,0,E809*Summary!$B$7/Summary!$B$10)</f>
        <v>50.720469235651549</v>
      </c>
      <c r="H809" s="5">
        <f t="shared" si="73"/>
        <v>639.99513883216662</v>
      </c>
      <c r="I809" s="5">
        <f t="shared" si="74"/>
        <v>65461.8695291849</v>
      </c>
    </row>
    <row r="810" spans="1:9" x14ac:dyDescent="0.25">
      <c r="A810">
        <v>806</v>
      </c>
      <c r="B810">
        <f t="shared" si="75"/>
        <v>806</v>
      </c>
      <c r="C810" s="5">
        <f t="shared" si="72"/>
        <v>65461.8695291849</v>
      </c>
      <c r="D810" s="5">
        <f t="shared" si="77"/>
        <v>0</v>
      </c>
      <c r="E810" s="4">
        <f t="shared" si="76"/>
        <v>65461.8695291849</v>
      </c>
      <c r="F810" s="5">
        <f>IF(C810=0,0,IF(I809+G810&lt;=Summary!$D$20,'Loan Sch - Extra pay No Off'!I809+G810,Summary!$D$20))</f>
        <v>690.71560806781815</v>
      </c>
      <c r="G810" s="4">
        <f>IF(E810&lt;=0,0,E810*Summary!$B$7/Summary!$B$10)</f>
        <v>50.229396042586103</v>
      </c>
      <c r="H810" s="5">
        <f t="shared" si="73"/>
        <v>640.48621202523202</v>
      </c>
      <c r="I810" s="5">
        <f t="shared" si="74"/>
        <v>64821.383317159671</v>
      </c>
    </row>
    <row r="811" spans="1:9" x14ac:dyDescent="0.25">
      <c r="A811">
        <v>807</v>
      </c>
      <c r="B811">
        <f t="shared" si="75"/>
        <v>807</v>
      </c>
      <c r="C811" s="5">
        <f t="shared" si="72"/>
        <v>64821.383317159671</v>
      </c>
      <c r="D811" s="5">
        <f t="shared" si="77"/>
        <v>0</v>
      </c>
      <c r="E811" s="4">
        <f t="shared" si="76"/>
        <v>64821.383317159671</v>
      </c>
      <c r="F811" s="5">
        <f>IF(C811=0,0,IF(I810+G811&lt;=Summary!$D$20,'Loan Sch - Extra pay No Off'!I810+G811,Summary!$D$20))</f>
        <v>690.71560806781815</v>
      </c>
      <c r="G811" s="4">
        <f>IF(E811&lt;=0,0,E811*Summary!$B$7/Summary!$B$10)</f>
        <v>49.737946045282129</v>
      </c>
      <c r="H811" s="5">
        <f t="shared" si="73"/>
        <v>640.97766202253604</v>
      </c>
      <c r="I811" s="5">
        <f t="shared" si="74"/>
        <v>64180.405655137132</v>
      </c>
    </row>
    <row r="812" spans="1:9" x14ac:dyDescent="0.25">
      <c r="A812">
        <v>808</v>
      </c>
      <c r="B812">
        <f t="shared" si="75"/>
        <v>808</v>
      </c>
      <c r="C812" s="5">
        <f t="shared" si="72"/>
        <v>64180.405655137132</v>
      </c>
      <c r="D812" s="5">
        <f t="shared" si="77"/>
        <v>0</v>
      </c>
      <c r="E812" s="4">
        <f t="shared" si="76"/>
        <v>64180.405655137132</v>
      </c>
      <c r="F812" s="5">
        <f>IF(C812=0,0,IF(I811+G812&lt;=Summary!$D$20,'Loan Sch - Extra pay No Off'!I811+G812,Summary!$D$20))</f>
        <v>690.71560806781815</v>
      </c>
      <c r="G812" s="4">
        <f>IF(E812&lt;=0,0,E812*Summary!$B$7/Summary!$B$10)</f>
        <v>49.246118954614836</v>
      </c>
      <c r="H812" s="5">
        <f t="shared" si="73"/>
        <v>641.46948911320328</v>
      </c>
      <c r="I812" s="5">
        <f t="shared" si="74"/>
        <v>63538.93616602393</v>
      </c>
    </row>
    <row r="813" spans="1:9" x14ac:dyDescent="0.25">
      <c r="A813">
        <v>809</v>
      </c>
      <c r="B813">
        <f t="shared" si="75"/>
        <v>809</v>
      </c>
      <c r="C813" s="5">
        <f t="shared" si="72"/>
        <v>63538.93616602393</v>
      </c>
      <c r="D813" s="5">
        <f t="shared" si="77"/>
        <v>0</v>
      </c>
      <c r="E813" s="4">
        <f t="shared" si="76"/>
        <v>63538.93616602393</v>
      </c>
      <c r="F813" s="5">
        <f>IF(C813=0,0,IF(I812+G813&lt;=Summary!$D$20,'Loan Sch - Extra pay No Off'!I812+G813,Summary!$D$20))</f>
        <v>690.71560806781815</v>
      </c>
      <c r="G813" s="4">
        <f>IF(E813&lt;=0,0,E813*Summary!$B$7/Summary!$B$10)</f>
        <v>48.753914481237594</v>
      </c>
      <c r="H813" s="5">
        <f t="shared" si="73"/>
        <v>641.96169358658051</v>
      </c>
      <c r="I813" s="5">
        <f t="shared" si="74"/>
        <v>62896.974472437352</v>
      </c>
    </row>
    <row r="814" spans="1:9" x14ac:dyDescent="0.25">
      <c r="A814">
        <v>810</v>
      </c>
      <c r="B814">
        <f t="shared" si="75"/>
        <v>810</v>
      </c>
      <c r="C814" s="5">
        <f t="shared" si="72"/>
        <v>62896.974472437352</v>
      </c>
      <c r="D814" s="5">
        <f t="shared" si="77"/>
        <v>0</v>
      </c>
      <c r="E814" s="4">
        <f t="shared" si="76"/>
        <v>62896.974472437352</v>
      </c>
      <c r="F814" s="5">
        <f>IF(C814=0,0,IF(I813+G814&lt;=Summary!$D$20,'Loan Sch - Extra pay No Off'!I813+G814,Summary!$D$20))</f>
        <v>690.71560806781815</v>
      </c>
      <c r="G814" s="4">
        <f>IF(E814&lt;=0,0,E814*Summary!$B$7/Summary!$B$10)</f>
        <v>48.261332335581741</v>
      </c>
      <c r="H814" s="5">
        <f t="shared" si="73"/>
        <v>642.4542757322364</v>
      </c>
      <c r="I814" s="5">
        <f t="shared" si="74"/>
        <v>62254.520196705118</v>
      </c>
    </row>
    <row r="815" spans="1:9" x14ac:dyDescent="0.25">
      <c r="A815">
        <v>811</v>
      </c>
      <c r="B815">
        <f t="shared" si="75"/>
        <v>811</v>
      </c>
      <c r="C815" s="5">
        <f t="shared" si="72"/>
        <v>62254.520196705118</v>
      </c>
      <c r="D815" s="5">
        <f t="shared" si="77"/>
        <v>0</v>
      </c>
      <c r="E815" s="4">
        <f t="shared" si="76"/>
        <v>62254.520196705118</v>
      </c>
      <c r="F815" s="5">
        <f>IF(C815=0,0,IF(I814+G815&lt;=Summary!$D$20,'Loan Sch - Extra pay No Off'!I814+G815,Summary!$D$20))</f>
        <v>690.71560806781815</v>
      </c>
      <c r="G815" s="4">
        <f>IF(E815&lt;=0,0,E815*Summary!$B$7/Summary!$B$10)</f>
        <v>47.768372227856425</v>
      </c>
      <c r="H815" s="5">
        <f t="shared" si="73"/>
        <v>642.94723583996176</v>
      </c>
      <c r="I815" s="5">
        <f t="shared" si="74"/>
        <v>61611.572960865153</v>
      </c>
    </row>
    <row r="816" spans="1:9" x14ac:dyDescent="0.25">
      <c r="A816">
        <v>812</v>
      </c>
      <c r="B816">
        <f t="shared" si="75"/>
        <v>812</v>
      </c>
      <c r="C816" s="5">
        <f t="shared" si="72"/>
        <v>61611.572960865153</v>
      </c>
      <c r="D816" s="5">
        <f t="shared" si="77"/>
        <v>0</v>
      </c>
      <c r="E816" s="4">
        <f t="shared" si="76"/>
        <v>61611.572960865153</v>
      </c>
      <c r="F816" s="5">
        <f>IF(C816=0,0,IF(I815+G816&lt;=Summary!$D$20,'Loan Sch - Extra pay No Off'!I815+G816,Summary!$D$20))</f>
        <v>690.71560806781815</v>
      </c>
      <c r="G816" s="4">
        <f>IF(E816&lt;=0,0,E816*Summary!$B$7/Summary!$B$10)</f>
        <v>47.275033868048453</v>
      </c>
      <c r="H816" s="5">
        <f t="shared" si="73"/>
        <v>643.44057419976969</v>
      </c>
      <c r="I816" s="5">
        <f t="shared" si="74"/>
        <v>60968.132386665384</v>
      </c>
    </row>
    <row r="817" spans="1:9" x14ac:dyDescent="0.25">
      <c r="A817">
        <v>813</v>
      </c>
      <c r="B817">
        <f t="shared" si="75"/>
        <v>813</v>
      </c>
      <c r="C817" s="5">
        <f t="shared" si="72"/>
        <v>60968.132386665384</v>
      </c>
      <c r="D817" s="5">
        <f t="shared" si="77"/>
        <v>0</v>
      </c>
      <c r="E817" s="4">
        <f t="shared" si="76"/>
        <v>60968.132386665384</v>
      </c>
      <c r="F817" s="5">
        <f>IF(C817=0,0,IF(I816+G817&lt;=Summary!$D$20,'Loan Sch - Extra pay No Off'!I816+G817,Summary!$D$20))</f>
        <v>690.71560806781815</v>
      </c>
      <c r="G817" s="4">
        <f>IF(E817&lt;=0,0,E817*Summary!$B$7/Summary!$B$10)</f>
        <v>46.781316965922088</v>
      </c>
      <c r="H817" s="5">
        <f t="shared" si="73"/>
        <v>643.93429110189606</v>
      </c>
      <c r="I817" s="5">
        <f t="shared" si="74"/>
        <v>60324.198095563486</v>
      </c>
    </row>
    <row r="818" spans="1:9" x14ac:dyDescent="0.25">
      <c r="A818">
        <v>814</v>
      </c>
      <c r="B818">
        <f t="shared" si="75"/>
        <v>814</v>
      </c>
      <c r="C818" s="5">
        <f t="shared" si="72"/>
        <v>60324.198095563486</v>
      </c>
      <c r="D818" s="5">
        <f t="shared" si="77"/>
        <v>0</v>
      </c>
      <c r="E818" s="4">
        <f t="shared" si="76"/>
        <v>60324.198095563486</v>
      </c>
      <c r="F818" s="5">
        <f>IF(C818=0,0,IF(I817+G818&lt;=Summary!$D$20,'Loan Sch - Extra pay No Off'!I817+G818,Summary!$D$20))</f>
        <v>690.71560806781815</v>
      </c>
      <c r="G818" s="4">
        <f>IF(E818&lt;=0,0,E818*Summary!$B$7/Summary!$B$10)</f>
        <v>46.287221231018904</v>
      </c>
      <c r="H818" s="5">
        <f t="shared" si="73"/>
        <v>644.42838683679929</v>
      </c>
      <c r="I818" s="5">
        <f t="shared" si="74"/>
        <v>59679.769708726686</v>
      </c>
    </row>
    <row r="819" spans="1:9" x14ac:dyDescent="0.25">
      <c r="A819">
        <v>815</v>
      </c>
      <c r="B819">
        <f t="shared" si="75"/>
        <v>815</v>
      </c>
      <c r="C819" s="5">
        <f t="shared" si="72"/>
        <v>59679.769708726686</v>
      </c>
      <c r="D819" s="5">
        <f t="shared" si="77"/>
        <v>0</v>
      </c>
      <c r="E819" s="4">
        <f t="shared" si="76"/>
        <v>59679.769708726686</v>
      </c>
      <c r="F819" s="5">
        <f>IF(C819=0,0,IF(I818+G819&lt;=Summary!$D$20,'Loan Sch - Extra pay No Off'!I818+G819,Summary!$D$20))</f>
        <v>690.71560806781815</v>
      </c>
      <c r="G819" s="4">
        <f>IF(E819&lt;=0,0,E819*Summary!$B$7/Summary!$B$10)</f>
        <v>45.792746372657589</v>
      </c>
      <c r="H819" s="5">
        <f t="shared" si="73"/>
        <v>644.92286169516058</v>
      </c>
      <c r="I819" s="5">
        <f t="shared" si="74"/>
        <v>59034.846847031527</v>
      </c>
    </row>
    <row r="820" spans="1:9" x14ac:dyDescent="0.25">
      <c r="A820">
        <v>816</v>
      </c>
      <c r="B820">
        <f t="shared" si="75"/>
        <v>816</v>
      </c>
      <c r="C820" s="5">
        <f t="shared" si="72"/>
        <v>59034.846847031527</v>
      </c>
      <c r="D820" s="5">
        <f t="shared" si="77"/>
        <v>0</v>
      </c>
      <c r="E820" s="4">
        <f t="shared" si="76"/>
        <v>59034.846847031527</v>
      </c>
      <c r="F820" s="5">
        <f>IF(C820=0,0,IF(I819+G820&lt;=Summary!$D$20,'Loan Sch - Extra pay No Off'!I819+G820,Summary!$D$20))</f>
        <v>690.71560806781815</v>
      </c>
      <c r="G820" s="4">
        <f>IF(E820&lt;=0,0,E820*Summary!$B$7/Summary!$B$10)</f>
        <v>45.297892099933804</v>
      </c>
      <c r="H820" s="5">
        <f t="shared" si="73"/>
        <v>645.41771596788431</v>
      </c>
      <c r="I820" s="5">
        <f t="shared" si="74"/>
        <v>58389.42913106364</v>
      </c>
    </row>
    <row r="821" spans="1:9" x14ac:dyDescent="0.25">
      <c r="A821">
        <v>817</v>
      </c>
      <c r="B821">
        <f t="shared" si="75"/>
        <v>817</v>
      </c>
      <c r="C821" s="5">
        <f t="shared" ref="C821:C884" si="78">I820</f>
        <v>58389.42913106364</v>
      </c>
      <c r="D821" s="5">
        <f t="shared" si="77"/>
        <v>0</v>
      </c>
      <c r="E821" s="4">
        <f t="shared" si="76"/>
        <v>58389.42913106364</v>
      </c>
      <c r="F821" s="5">
        <f>IF(C821=0,0,IF(I820+G821&lt;=Summary!$D$20,'Loan Sch - Extra pay No Off'!I820+G821,Summary!$D$20))</f>
        <v>690.71560806781815</v>
      </c>
      <c r="G821" s="4">
        <f>IF(E821&lt;=0,0,E821*Summary!$B$7/Summary!$B$10)</f>
        <v>44.802658121719979</v>
      </c>
      <c r="H821" s="5">
        <f t="shared" ref="H821:H884" si="79">F821-G821</f>
        <v>645.91294994609814</v>
      </c>
      <c r="I821" s="5">
        <f t="shared" ref="I821:I884" si="80">IF(ROUND(C821-H821,0)=0,0,C821-H821)</f>
        <v>57743.516181117542</v>
      </c>
    </row>
    <row r="822" spans="1:9" x14ac:dyDescent="0.25">
      <c r="A822">
        <v>818</v>
      </c>
      <c r="B822">
        <f t="shared" si="75"/>
        <v>818</v>
      </c>
      <c r="C822" s="5">
        <f t="shared" si="78"/>
        <v>57743.516181117542</v>
      </c>
      <c r="D822" s="5">
        <f t="shared" si="77"/>
        <v>0</v>
      </c>
      <c r="E822" s="4">
        <f t="shared" si="76"/>
        <v>57743.516181117542</v>
      </c>
      <c r="F822" s="5">
        <f>IF(C822=0,0,IF(I821+G822&lt;=Summary!$D$20,'Loan Sch - Extra pay No Off'!I821+G822,Summary!$D$20))</f>
        <v>690.71560806781815</v>
      </c>
      <c r="G822" s="4">
        <f>IF(E822&lt;=0,0,E822*Summary!$B$7/Summary!$B$10)</f>
        <v>44.307044146665184</v>
      </c>
      <c r="H822" s="5">
        <f t="shared" si="79"/>
        <v>646.40856392115302</v>
      </c>
      <c r="I822" s="5">
        <f t="shared" si="80"/>
        <v>57097.107617196387</v>
      </c>
    </row>
    <row r="823" spans="1:9" x14ac:dyDescent="0.25">
      <c r="A823">
        <v>819</v>
      </c>
      <c r="B823">
        <f t="shared" si="75"/>
        <v>819</v>
      </c>
      <c r="C823" s="5">
        <f t="shared" si="78"/>
        <v>57097.107617196387</v>
      </c>
      <c r="D823" s="5">
        <f t="shared" si="77"/>
        <v>0</v>
      </c>
      <c r="E823" s="4">
        <f t="shared" si="76"/>
        <v>57097.107617196387</v>
      </c>
      <c r="F823" s="5">
        <f>IF(C823=0,0,IF(I822+G823&lt;=Summary!$D$20,'Loan Sch - Extra pay No Off'!I822+G823,Summary!$D$20))</f>
        <v>690.71560806781815</v>
      </c>
      <c r="G823" s="4">
        <f>IF(E823&lt;=0,0,E823*Summary!$B$7/Summary!$B$10)</f>
        <v>43.811049883194919</v>
      </c>
      <c r="H823" s="5">
        <f t="shared" si="79"/>
        <v>646.90455818462328</v>
      </c>
      <c r="I823" s="5">
        <f t="shared" si="80"/>
        <v>56450.203059011765</v>
      </c>
    </row>
    <row r="824" spans="1:9" x14ac:dyDescent="0.25">
      <c r="A824">
        <v>820</v>
      </c>
      <c r="B824">
        <f t="shared" si="75"/>
        <v>820</v>
      </c>
      <c r="C824" s="5">
        <f t="shared" si="78"/>
        <v>56450.203059011765</v>
      </c>
      <c r="D824" s="5">
        <f t="shared" si="77"/>
        <v>0</v>
      </c>
      <c r="E824" s="4">
        <f t="shared" si="76"/>
        <v>56450.203059011765</v>
      </c>
      <c r="F824" s="5">
        <f>IF(C824=0,0,IF(I823+G824&lt;=Summary!$D$20,'Loan Sch - Extra pay No Off'!I823+G824,Summary!$D$20))</f>
        <v>690.71560806781815</v>
      </c>
      <c r="G824" s="4">
        <f>IF(E824&lt;=0,0,E824*Summary!$B$7/Summary!$B$10)</f>
        <v>43.314675039510952</v>
      </c>
      <c r="H824" s="5">
        <f t="shared" si="79"/>
        <v>647.40093302830724</v>
      </c>
      <c r="I824" s="5">
        <f t="shared" si="80"/>
        <v>55802.802125983457</v>
      </c>
    </row>
    <row r="825" spans="1:9" x14ac:dyDescent="0.25">
      <c r="A825">
        <v>821</v>
      </c>
      <c r="B825">
        <f t="shared" si="75"/>
        <v>821</v>
      </c>
      <c r="C825" s="5">
        <f t="shared" si="78"/>
        <v>55802.802125983457</v>
      </c>
      <c r="D825" s="5">
        <f t="shared" si="77"/>
        <v>0</v>
      </c>
      <c r="E825" s="4">
        <f t="shared" si="76"/>
        <v>55802.802125983457</v>
      </c>
      <c r="F825" s="5">
        <f>IF(C825=0,0,IF(I824+G825&lt;=Summary!$D$20,'Loan Sch - Extra pay No Off'!I824+G825,Summary!$D$20))</f>
        <v>690.71560806781815</v>
      </c>
      <c r="G825" s="4">
        <f>IF(E825&lt;=0,0,E825*Summary!$B$7/Summary!$B$10)</f>
        <v>42.817919323591155</v>
      </c>
      <c r="H825" s="5">
        <f t="shared" si="79"/>
        <v>647.89768874422703</v>
      </c>
      <c r="I825" s="5">
        <f t="shared" si="80"/>
        <v>55154.904437239231</v>
      </c>
    </row>
    <row r="826" spans="1:9" x14ac:dyDescent="0.25">
      <c r="A826">
        <v>822</v>
      </c>
      <c r="B826">
        <f t="shared" si="75"/>
        <v>822</v>
      </c>
      <c r="C826" s="5">
        <f t="shared" si="78"/>
        <v>55154.904437239231</v>
      </c>
      <c r="D826" s="5">
        <f t="shared" si="77"/>
        <v>0</v>
      </c>
      <c r="E826" s="4">
        <f t="shared" si="76"/>
        <v>55154.904437239231</v>
      </c>
      <c r="F826" s="5">
        <f>IF(C826=0,0,IF(I825+G826&lt;=Summary!$D$20,'Loan Sch - Extra pay No Off'!I825+G826,Summary!$D$20))</f>
        <v>690.71560806781815</v>
      </c>
      <c r="G826" s="4">
        <f>IF(E826&lt;=0,0,E826*Summary!$B$7/Summary!$B$10)</f>
        <v>42.320782443189337</v>
      </c>
      <c r="H826" s="5">
        <f t="shared" si="79"/>
        <v>648.39482562462877</v>
      </c>
      <c r="I826" s="5">
        <f t="shared" si="80"/>
        <v>54506.509611614601</v>
      </c>
    </row>
    <row r="827" spans="1:9" x14ac:dyDescent="0.25">
      <c r="A827">
        <v>823</v>
      </c>
      <c r="B827">
        <f t="shared" si="75"/>
        <v>823</v>
      </c>
      <c r="C827" s="5">
        <f t="shared" si="78"/>
        <v>54506.509611614601</v>
      </c>
      <c r="D827" s="5">
        <f t="shared" si="77"/>
        <v>0</v>
      </c>
      <c r="E827" s="4">
        <f t="shared" si="76"/>
        <v>54506.509611614601</v>
      </c>
      <c r="F827" s="5">
        <f>IF(C827=0,0,IF(I826+G827&lt;=Summary!$D$20,'Loan Sch - Extra pay No Off'!I826+G827,Summary!$D$20))</f>
        <v>690.71560806781815</v>
      </c>
      <c r="G827" s="4">
        <f>IF(E827&lt;=0,0,E827*Summary!$B$7/Summary!$B$10)</f>
        <v>41.823264105835051</v>
      </c>
      <c r="H827" s="5">
        <f t="shared" si="79"/>
        <v>648.8923439619831</v>
      </c>
      <c r="I827" s="5">
        <f t="shared" si="80"/>
        <v>53857.617267652618</v>
      </c>
    </row>
    <row r="828" spans="1:9" x14ac:dyDescent="0.25">
      <c r="A828">
        <v>824</v>
      </c>
      <c r="B828">
        <f t="shared" si="75"/>
        <v>824</v>
      </c>
      <c r="C828" s="5">
        <f t="shared" si="78"/>
        <v>53857.617267652618</v>
      </c>
      <c r="D828" s="5">
        <f t="shared" si="77"/>
        <v>0</v>
      </c>
      <c r="E828" s="4">
        <f t="shared" si="76"/>
        <v>53857.617267652618</v>
      </c>
      <c r="F828" s="5">
        <f>IF(C828=0,0,IF(I827+G828&lt;=Summary!$D$20,'Loan Sch - Extra pay No Off'!I827+G828,Summary!$D$20))</f>
        <v>690.71560806781815</v>
      </c>
      <c r="G828" s="4">
        <f>IF(E828&lt;=0,0,E828*Summary!$B$7/Summary!$B$10)</f>
        <v>41.325364018833447</v>
      </c>
      <c r="H828" s="5">
        <f t="shared" si="79"/>
        <v>649.39024404898475</v>
      </c>
      <c r="I828" s="5">
        <f t="shared" si="80"/>
        <v>53208.227023603635</v>
      </c>
    </row>
    <row r="829" spans="1:9" x14ac:dyDescent="0.25">
      <c r="A829">
        <v>825</v>
      </c>
      <c r="B829">
        <f t="shared" si="75"/>
        <v>825</v>
      </c>
      <c r="C829" s="5">
        <f t="shared" si="78"/>
        <v>53208.227023603635</v>
      </c>
      <c r="D829" s="5">
        <f t="shared" si="77"/>
        <v>0</v>
      </c>
      <c r="E829" s="4">
        <f t="shared" si="76"/>
        <v>53208.227023603635</v>
      </c>
      <c r="F829" s="5">
        <f>IF(C829=0,0,IF(I828+G829&lt;=Summary!$D$20,'Loan Sch - Extra pay No Off'!I828+G829,Summary!$D$20))</f>
        <v>690.71560806781815</v>
      </c>
      <c r="G829" s="4">
        <f>IF(E829&lt;=0,0,E829*Summary!$B$7/Summary!$B$10)</f>
        <v>40.827081889265095</v>
      </c>
      <c r="H829" s="5">
        <f t="shared" si="79"/>
        <v>649.88852617855309</v>
      </c>
      <c r="I829" s="5">
        <f t="shared" si="80"/>
        <v>52558.33849742508</v>
      </c>
    </row>
    <row r="830" spans="1:9" x14ac:dyDescent="0.25">
      <c r="A830">
        <v>826</v>
      </c>
      <c r="B830">
        <f t="shared" si="75"/>
        <v>826</v>
      </c>
      <c r="C830" s="5">
        <f t="shared" si="78"/>
        <v>52558.33849742508</v>
      </c>
      <c r="D830" s="5">
        <f t="shared" si="77"/>
        <v>0</v>
      </c>
      <c r="E830" s="4">
        <f t="shared" si="76"/>
        <v>52558.33849742508</v>
      </c>
      <c r="F830" s="5">
        <f>IF(C830=0,0,IF(I829+G830&lt;=Summary!$D$20,'Loan Sch - Extra pay No Off'!I829+G830,Summary!$D$20))</f>
        <v>690.71560806781815</v>
      </c>
      <c r="G830" s="4">
        <f>IF(E830&lt;=0,0,E830*Summary!$B$7/Summary!$B$10)</f>
        <v>40.328417423985783</v>
      </c>
      <c r="H830" s="5">
        <f t="shared" si="79"/>
        <v>650.38719064383235</v>
      </c>
      <c r="I830" s="5">
        <f t="shared" si="80"/>
        <v>51907.951306781251</v>
      </c>
    </row>
    <row r="831" spans="1:9" x14ac:dyDescent="0.25">
      <c r="A831">
        <v>827</v>
      </c>
      <c r="B831">
        <f t="shared" si="75"/>
        <v>827</v>
      </c>
      <c r="C831" s="5">
        <f t="shared" si="78"/>
        <v>51907.951306781251</v>
      </c>
      <c r="D831" s="5">
        <f t="shared" si="77"/>
        <v>0</v>
      </c>
      <c r="E831" s="4">
        <f t="shared" si="76"/>
        <v>51907.951306781251</v>
      </c>
      <c r="F831" s="5">
        <f>IF(C831=0,0,IF(I830+G831&lt;=Summary!$D$20,'Loan Sch - Extra pay No Off'!I830+G831,Summary!$D$20))</f>
        <v>690.71560806781815</v>
      </c>
      <c r="G831" s="4">
        <f>IF(E831&lt;=0,0,E831*Summary!$B$7/Summary!$B$10)</f>
        <v>39.829370329626379</v>
      </c>
      <c r="H831" s="5">
        <f t="shared" si="79"/>
        <v>650.88623773819177</v>
      </c>
      <c r="I831" s="5">
        <f t="shared" si="80"/>
        <v>51257.065069043063</v>
      </c>
    </row>
    <row r="832" spans="1:9" x14ac:dyDescent="0.25">
      <c r="A832">
        <v>828</v>
      </c>
      <c r="B832">
        <f t="shared" si="75"/>
        <v>828</v>
      </c>
      <c r="C832" s="5">
        <f t="shared" si="78"/>
        <v>51257.065069043063</v>
      </c>
      <c r="D832" s="5">
        <f t="shared" si="77"/>
        <v>0</v>
      </c>
      <c r="E832" s="4">
        <f t="shared" si="76"/>
        <v>51257.065069043063</v>
      </c>
      <c r="F832" s="5">
        <f>IF(C832=0,0,IF(I831+G832&lt;=Summary!$D$20,'Loan Sch - Extra pay No Off'!I831+G832,Summary!$D$20))</f>
        <v>690.71560806781815</v>
      </c>
      <c r="G832" s="4">
        <f>IF(E832&lt;=0,0,E832*Summary!$B$7/Summary!$B$10)</f>
        <v>39.329940312592655</v>
      </c>
      <c r="H832" s="5">
        <f t="shared" si="79"/>
        <v>651.38566775522554</v>
      </c>
      <c r="I832" s="5">
        <f t="shared" si="80"/>
        <v>50605.679401287838</v>
      </c>
    </row>
    <row r="833" spans="1:9" x14ac:dyDescent="0.25">
      <c r="A833">
        <v>829</v>
      </c>
      <c r="B833">
        <f t="shared" si="75"/>
        <v>829</v>
      </c>
      <c r="C833" s="5">
        <f t="shared" si="78"/>
        <v>50605.679401287838</v>
      </c>
      <c r="D833" s="5">
        <f t="shared" si="77"/>
        <v>0</v>
      </c>
      <c r="E833" s="4">
        <f t="shared" si="76"/>
        <v>50605.679401287838</v>
      </c>
      <c r="F833" s="5">
        <f>IF(C833=0,0,IF(I832+G833&lt;=Summary!$D$20,'Loan Sch - Extra pay No Off'!I832+G833,Summary!$D$20))</f>
        <v>690.71560806781815</v>
      </c>
      <c r="G833" s="4">
        <f>IF(E833&lt;=0,0,E833*Summary!$B$7/Summary!$B$10)</f>
        <v>38.830127079065093</v>
      </c>
      <c r="H833" s="5">
        <f t="shared" si="79"/>
        <v>651.8854809887531</v>
      </c>
      <c r="I833" s="5">
        <f t="shared" si="80"/>
        <v>49953.793920299082</v>
      </c>
    </row>
    <row r="834" spans="1:9" x14ac:dyDescent="0.25">
      <c r="A834">
        <v>830</v>
      </c>
      <c r="B834">
        <f t="shared" si="75"/>
        <v>830</v>
      </c>
      <c r="C834" s="5">
        <f t="shared" si="78"/>
        <v>49953.793920299082</v>
      </c>
      <c r="D834" s="5">
        <f t="shared" si="77"/>
        <v>0</v>
      </c>
      <c r="E834" s="4">
        <f t="shared" si="76"/>
        <v>49953.793920299082</v>
      </c>
      <c r="F834" s="5">
        <f>IF(C834=0,0,IF(I833+G834&lt;=Summary!$D$20,'Loan Sch - Extra pay No Off'!I833+G834,Summary!$D$20))</f>
        <v>690.71560806781815</v>
      </c>
      <c r="G834" s="4">
        <f>IF(E834&lt;=0,0,E834*Summary!$B$7/Summary!$B$10)</f>
        <v>38.329930334998714</v>
      </c>
      <c r="H834" s="5">
        <f t="shared" si="79"/>
        <v>652.38567773281943</v>
      </c>
      <c r="I834" s="5">
        <f t="shared" si="80"/>
        <v>49301.408242566264</v>
      </c>
    </row>
    <row r="835" spans="1:9" x14ac:dyDescent="0.25">
      <c r="A835">
        <v>831</v>
      </c>
      <c r="B835">
        <f t="shared" si="75"/>
        <v>831</v>
      </c>
      <c r="C835" s="5">
        <f t="shared" si="78"/>
        <v>49301.408242566264</v>
      </c>
      <c r="D835" s="5">
        <f t="shared" si="77"/>
        <v>0</v>
      </c>
      <c r="E835" s="4">
        <f t="shared" si="76"/>
        <v>49301.408242566264</v>
      </c>
      <c r="F835" s="5">
        <f>IF(C835=0,0,IF(I834+G835&lt;=Summary!$D$20,'Loan Sch - Extra pay No Off'!I834+G835,Summary!$D$20))</f>
        <v>690.71560806781815</v>
      </c>
      <c r="G835" s="4">
        <f>IF(E835&lt;=0,0,E835*Summary!$B$7/Summary!$B$10)</f>
        <v>37.829349786122961</v>
      </c>
      <c r="H835" s="5">
        <f t="shared" si="79"/>
        <v>652.88625828169518</v>
      </c>
      <c r="I835" s="5">
        <f t="shared" si="80"/>
        <v>48648.521984284569</v>
      </c>
    </row>
    <row r="836" spans="1:9" x14ac:dyDescent="0.25">
      <c r="A836">
        <v>832</v>
      </c>
      <c r="B836">
        <f t="shared" si="75"/>
        <v>832</v>
      </c>
      <c r="C836" s="5">
        <f t="shared" si="78"/>
        <v>48648.521984284569</v>
      </c>
      <c r="D836" s="5">
        <f t="shared" si="77"/>
        <v>0</v>
      </c>
      <c r="E836" s="4">
        <f t="shared" si="76"/>
        <v>48648.521984284569</v>
      </c>
      <c r="F836" s="5">
        <f>IF(C836=0,0,IF(I835+G836&lt;=Summary!$D$20,'Loan Sch - Extra pay No Off'!I835+G836,Summary!$D$20))</f>
        <v>690.71560806781815</v>
      </c>
      <c r="G836" s="4">
        <f>IF(E836&lt;=0,0,E836*Summary!$B$7/Summary!$B$10)</f>
        <v>37.328385137941424</v>
      </c>
      <c r="H836" s="5">
        <f t="shared" si="79"/>
        <v>653.38722292987677</v>
      </c>
      <c r="I836" s="5">
        <f t="shared" si="80"/>
        <v>47995.13476135469</v>
      </c>
    </row>
    <row r="837" spans="1:9" x14ac:dyDescent="0.25">
      <c r="A837">
        <v>833</v>
      </c>
      <c r="B837">
        <f t="shared" si="75"/>
        <v>833</v>
      </c>
      <c r="C837" s="5">
        <f t="shared" si="78"/>
        <v>47995.13476135469</v>
      </c>
      <c r="D837" s="5">
        <f t="shared" si="77"/>
        <v>0</v>
      </c>
      <c r="E837" s="4">
        <f t="shared" si="76"/>
        <v>47995.13476135469</v>
      </c>
      <c r="F837" s="5">
        <f>IF(C837=0,0,IF(I836+G837&lt;=Summary!$D$20,'Loan Sch - Extra pay No Off'!I836+G837,Summary!$D$20))</f>
        <v>690.71560806781815</v>
      </c>
      <c r="G837" s="4">
        <f>IF(E837&lt;=0,0,E837*Summary!$B$7/Summary!$B$10)</f>
        <v>36.827036095731771</v>
      </c>
      <c r="H837" s="5">
        <f t="shared" si="79"/>
        <v>653.88857197208642</v>
      </c>
      <c r="I837" s="5">
        <f t="shared" si="80"/>
        <v>47341.246189382604</v>
      </c>
    </row>
    <row r="838" spans="1:9" x14ac:dyDescent="0.25">
      <c r="A838">
        <v>834</v>
      </c>
      <c r="B838">
        <f t="shared" ref="B838:B901" si="81">IF(C838=0,0,A838)</f>
        <v>834</v>
      </c>
      <c r="C838" s="5">
        <f t="shared" si="78"/>
        <v>47341.246189382604</v>
      </c>
      <c r="D838" s="5">
        <f t="shared" si="77"/>
        <v>0</v>
      </c>
      <c r="E838" s="4">
        <f t="shared" ref="E838:E901" si="82">C838-D838</f>
        <v>47341.246189382604</v>
      </c>
      <c r="F838" s="5">
        <f>IF(C838=0,0,IF(I837+G838&lt;=Summary!$D$20,'Loan Sch - Extra pay No Off'!I837+G838,Summary!$D$20))</f>
        <v>690.71560806781815</v>
      </c>
      <c r="G838" s="4">
        <f>IF(E838&lt;=0,0,E838*Summary!$B$7/Summary!$B$10)</f>
        <v>36.325302364545493</v>
      </c>
      <c r="H838" s="5">
        <f t="shared" si="79"/>
        <v>654.3903057032727</v>
      </c>
      <c r="I838" s="5">
        <f t="shared" si="80"/>
        <v>46686.855883679331</v>
      </c>
    </row>
    <row r="839" spans="1:9" x14ac:dyDescent="0.25">
      <c r="A839">
        <v>835</v>
      </c>
      <c r="B839">
        <f t="shared" si="81"/>
        <v>835</v>
      </c>
      <c r="C839" s="5">
        <f t="shared" si="78"/>
        <v>46686.855883679331</v>
      </c>
      <c r="D839" s="5">
        <f t="shared" ref="D839:D902" si="83">IF(C839=0,0,D838)</f>
        <v>0</v>
      </c>
      <c r="E839" s="4">
        <f t="shared" si="82"/>
        <v>46686.855883679331</v>
      </c>
      <c r="F839" s="5">
        <f>IF(C839=0,0,IF(I838+G839&lt;=Summary!$D$20,'Loan Sch - Extra pay No Off'!I838+G839,Summary!$D$20))</f>
        <v>690.71560806781815</v>
      </c>
      <c r="G839" s="4">
        <f>IF(E839&lt;=0,0,E839*Summary!$B$7/Summary!$B$10)</f>
        <v>35.823183649207792</v>
      </c>
      <c r="H839" s="5">
        <f t="shared" si="79"/>
        <v>654.8924244186104</v>
      </c>
      <c r="I839" s="5">
        <f t="shared" si="80"/>
        <v>46031.963459260718</v>
      </c>
    </row>
    <row r="840" spans="1:9" x14ac:dyDescent="0.25">
      <c r="A840">
        <v>836</v>
      </c>
      <c r="B840">
        <f t="shared" si="81"/>
        <v>836</v>
      </c>
      <c r="C840" s="5">
        <f t="shared" si="78"/>
        <v>46031.963459260718</v>
      </c>
      <c r="D840" s="5">
        <f t="shared" si="83"/>
        <v>0</v>
      </c>
      <c r="E840" s="4">
        <f t="shared" si="82"/>
        <v>46031.963459260718</v>
      </c>
      <c r="F840" s="5">
        <f>IF(C840=0,0,IF(I839+G840&lt;=Summary!$D$20,'Loan Sch - Extra pay No Off'!I839+G840,Summary!$D$20))</f>
        <v>690.71560806781815</v>
      </c>
      <c r="G840" s="4">
        <f>IF(E840&lt;=0,0,E840*Summary!$B$7/Summary!$B$10)</f>
        <v>35.320679654317352</v>
      </c>
      <c r="H840" s="5">
        <f t="shared" si="79"/>
        <v>655.39492841350079</v>
      </c>
      <c r="I840" s="5">
        <f t="shared" si="80"/>
        <v>45376.568530847217</v>
      </c>
    </row>
    <row r="841" spans="1:9" x14ac:dyDescent="0.25">
      <c r="A841">
        <v>837</v>
      </c>
      <c r="B841">
        <f t="shared" si="81"/>
        <v>837</v>
      </c>
      <c r="C841" s="5">
        <f t="shared" si="78"/>
        <v>45376.568530847217</v>
      </c>
      <c r="D841" s="5">
        <f t="shared" si="83"/>
        <v>0</v>
      </c>
      <c r="E841" s="4">
        <f t="shared" si="82"/>
        <v>45376.568530847217</v>
      </c>
      <c r="F841" s="5">
        <f>IF(C841=0,0,IF(I840+G841&lt;=Summary!$D$20,'Loan Sch - Extra pay No Off'!I840+G841,Summary!$D$20))</f>
        <v>690.71560806781815</v>
      </c>
      <c r="G841" s="4">
        <f>IF(E841&lt;=0,0,E841*Summary!$B$7/Summary!$B$10)</f>
        <v>34.817790084246226</v>
      </c>
      <c r="H841" s="5">
        <f t="shared" si="79"/>
        <v>655.89781798357194</v>
      </c>
      <c r="I841" s="5">
        <f t="shared" si="80"/>
        <v>44720.670712863648</v>
      </c>
    </row>
    <row r="842" spans="1:9" x14ac:dyDescent="0.25">
      <c r="A842">
        <v>838</v>
      </c>
      <c r="B842">
        <f t="shared" si="81"/>
        <v>838</v>
      </c>
      <c r="C842" s="5">
        <f t="shared" si="78"/>
        <v>44720.670712863648</v>
      </c>
      <c r="D842" s="5">
        <f t="shared" si="83"/>
        <v>0</v>
      </c>
      <c r="E842" s="4">
        <f t="shared" si="82"/>
        <v>44720.670712863648</v>
      </c>
      <c r="F842" s="5">
        <f>IF(C842=0,0,IF(I841+G842&lt;=Summary!$D$20,'Loan Sch - Extra pay No Off'!I841+G842,Summary!$D$20))</f>
        <v>690.71560806781815</v>
      </c>
      <c r="G842" s="4">
        <f>IF(E842&lt;=0,0,E842*Summary!$B$7/Summary!$B$10)</f>
        <v>34.31451464313961</v>
      </c>
      <c r="H842" s="5">
        <f t="shared" si="79"/>
        <v>656.40109342467849</v>
      </c>
      <c r="I842" s="5">
        <f t="shared" si="80"/>
        <v>44064.269619438972</v>
      </c>
    </row>
    <row r="843" spans="1:9" x14ac:dyDescent="0.25">
      <c r="A843">
        <v>839</v>
      </c>
      <c r="B843">
        <f t="shared" si="81"/>
        <v>839</v>
      </c>
      <c r="C843" s="5">
        <f t="shared" si="78"/>
        <v>44064.269619438972</v>
      </c>
      <c r="D843" s="5">
        <f t="shared" si="83"/>
        <v>0</v>
      </c>
      <c r="E843" s="4">
        <f t="shared" si="82"/>
        <v>44064.269619438972</v>
      </c>
      <c r="F843" s="5">
        <f>IF(C843=0,0,IF(I842+G843&lt;=Summary!$D$20,'Loan Sch - Extra pay No Off'!I842+G843,Summary!$D$20))</f>
        <v>690.71560806781815</v>
      </c>
      <c r="G843" s="4">
        <f>IF(E843&lt;=0,0,E843*Summary!$B$7/Summary!$B$10)</f>
        <v>33.810853034915674</v>
      </c>
      <c r="H843" s="5">
        <f t="shared" si="79"/>
        <v>656.90475503290247</v>
      </c>
      <c r="I843" s="5">
        <f t="shared" si="80"/>
        <v>43407.364864406067</v>
      </c>
    </row>
    <row r="844" spans="1:9" x14ac:dyDescent="0.25">
      <c r="A844">
        <v>840</v>
      </c>
      <c r="B844">
        <f t="shared" si="81"/>
        <v>840</v>
      </c>
      <c r="C844" s="5">
        <f t="shared" si="78"/>
        <v>43407.364864406067</v>
      </c>
      <c r="D844" s="5">
        <f t="shared" si="83"/>
        <v>0</v>
      </c>
      <c r="E844" s="4">
        <f t="shared" si="82"/>
        <v>43407.364864406067</v>
      </c>
      <c r="F844" s="5">
        <f>IF(C844=0,0,IF(I843+G844&lt;=Summary!$D$20,'Loan Sch - Extra pay No Off'!I843+G844,Summary!$D$20))</f>
        <v>690.71560806781815</v>
      </c>
      <c r="G844" s="4">
        <f>IF(E844&lt;=0,0,E844*Summary!$B$7/Summary!$B$10)</f>
        <v>33.306804963265421</v>
      </c>
      <c r="H844" s="5">
        <f t="shared" si="79"/>
        <v>657.4088031045527</v>
      </c>
      <c r="I844" s="5">
        <f t="shared" si="80"/>
        <v>42749.956061301513</v>
      </c>
    </row>
    <row r="845" spans="1:9" x14ac:dyDescent="0.25">
      <c r="A845">
        <v>841</v>
      </c>
      <c r="B845">
        <f t="shared" si="81"/>
        <v>841</v>
      </c>
      <c r="C845" s="5">
        <f t="shared" si="78"/>
        <v>42749.956061301513</v>
      </c>
      <c r="D845" s="5">
        <f t="shared" si="83"/>
        <v>0</v>
      </c>
      <c r="E845" s="4">
        <f t="shared" si="82"/>
        <v>42749.956061301513</v>
      </c>
      <c r="F845" s="5">
        <f>IF(C845=0,0,IF(I844+G845&lt;=Summary!$D$20,'Loan Sch - Extra pay No Off'!I844+G845,Summary!$D$20))</f>
        <v>690.71560806781815</v>
      </c>
      <c r="G845" s="4">
        <f>IF(E845&lt;=0,0,E845*Summary!$B$7/Summary!$B$10)</f>
        <v>32.802370131652509</v>
      </c>
      <c r="H845" s="5">
        <f t="shared" si="79"/>
        <v>657.91323793616561</v>
      </c>
      <c r="I845" s="5">
        <f t="shared" si="80"/>
        <v>42092.042823365344</v>
      </c>
    </row>
    <row r="846" spans="1:9" x14ac:dyDescent="0.25">
      <c r="A846">
        <v>842</v>
      </c>
      <c r="B846">
        <f t="shared" si="81"/>
        <v>842</v>
      </c>
      <c r="C846" s="5">
        <f t="shared" si="78"/>
        <v>42092.042823365344</v>
      </c>
      <c r="D846" s="5">
        <f t="shared" si="83"/>
        <v>0</v>
      </c>
      <c r="E846" s="4">
        <f t="shared" si="82"/>
        <v>42092.042823365344</v>
      </c>
      <c r="F846" s="5">
        <f>IF(C846=0,0,IF(I845+G846&lt;=Summary!$D$20,'Loan Sch - Extra pay No Off'!I845+G846,Summary!$D$20))</f>
        <v>690.71560806781815</v>
      </c>
      <c r="G846" s="4">
        <f>IF(E846&lt;=0,0,E846*Summary!$B$7/Summary!$B$10)</f>
        <v>32.297548243313024</v>
      </c>
      <c r="H846" s="5">
        <f t="shared" si="79"/>
        <v>658.41805982450512</v>
      </c>
      <c r="I846" s="5">
        <f t="shared" si="80"/>
        <v>41433.624763540836</v>
      </c>
    </row>
    <row r="847" spans="1:9" x14ac:dyDescent="0.25">
      <c r="A847">
        <v>843</v>
      </c>
      <c r="B847">
        <f t="shared" si="81"/>
        <v>843</v>
      </c>
      <c r="C847" s="5">
        <f t="shared" si="78"/>
        <v>41433.624763540836</v>
      </c>
      <c r="D847" s="5">
        <f t="shared" si="83"/>
        <v>0</v>
      </c>
      <c r="E847" s="4">
        <f t="shared" si="82"/>
        <v>41433.624763540836</v>
      </c>
      <c r="F847" s="5">
        <f>IF(C847=0,0,IF(I846+G847&lt;=Summary!$D$20,'Loan Sch - Extra pay No Off'!I846+G847,Summary!$D$20))</f>
        <v>690.71560806781815</v>
      </c>
      <c r="G847" s="4">
        <f>IF(E847&lt;=0,0,E847*Summary!$B$7/Summary!$B$10)</f>
        <v>31.792339001255371</v>
      </c>
      <c r="H847" s="5">
        <f t="shared" si="79"/>
        <v>658.92326906656274</v>
      </c>
      <c r="I847" s="5">
        <f t="shared" si="80"/>
        <v>40774.701494474277</v>
      </c>
    </row>
    <row r="848" spans="1:9" x14ac:dyDescent="0.25">
      <c r="A848">
        <v>844</v>
      </c>
      <c r="B848">
        <f t="shared" si="81"/>
        <v>844</v>
      </c>
      <c r="C848" s="5">
        <f t="shared" si="78"/>
        <v>40774.701494474277</v>
      </c>
      <c r="D848" s="5">
        <f t="shared" si="83"/>
        <v>0</v>
      </c>
      <c r="E848" s="4">
        <f t="shared" si="82"/>
        <v>40774.701494474277</v>
      </c>
      <c r="F848" s="5">
        <f>IF(C848=0,0,IF(I847+G848&lt;=Summary!$D$20,'Loan Sch - Extra pay No Off'!I847+G848,Summary!$D$20))</f>
        <v>690.71560806781815</v>
      </c>
      <c r="G848" s="4">
        <f>IF(E848&lt;=0,0,E848*Summary!$B$7/Summary!$B$10)</f>
        <v>31.286742108260071</v>
      </c>
      <c r="H848" s="5">
        <f t="shared" si="79"/>
        <v>659.42886595955804</v>
      </c>
      <c r="I848" s="5">
        <f t="shared" si="80"/>
        <v>40115.272628514722</v>
      </c>
    </row>
    <row r="849" spans="1:9" x14ac:dyDescent="0.25">
      <c r="A849">
        <v>845</v>
      </c>
      <c r="B849">
        <f t="shared" si="81"/>
        <v>845</v>
      </c>
      <c r="C849" s="5">
        <f t="shared" si="78"/>
        <v>40115.272628514722</v>
      </c>
      <c r="D849" s="5">
        <f t="shared" si="83"/>
        <v>0</v>
      </c>
      <c r="E849" s="4">
        <f t="shared" si="82"/>
        <v>40115.272628514722</v>
      </c>
      <c r="F849" s="5">
        <f>IF(C849=0,0,IF(I848+G849&lt;=Summary!$D$20,'Loan Sch - Extra pay No Off'!I848+G849,Summary!$D$20))</f>
        <v>690.71560806781815</v>
      </c>
      <c r="G849" s="4">
        <f>IF(E849&lt;=0,0,E849*Summary!$B$7/Summary!$B$10)</f>
        <v>30.780757266879565</v>
      </c>
      <c r="H849" s="5">
        <f t="shared" si="79"/>
        <v>659.93485080093853</v>
      </c>
      <c r="I849" s="5">
        <f t="shared" si="80"/>
        <v>39455.337777713787</v>
      </c>
    </row>
    <row r="850" spans="1:9" x14ac:dyDescent="0.25">
      <c r="A850">
        <v>846</v>
      </c>
      <c r="B850">
        <f t="shared" si="81"/>
        <v>846</v>
      </c>
      <c r="C850" s="5">
        <f t="shared" si="78"/>
        <v>39455.337777713787</v>
      </c>
      <c r="D850" s="5">
        <f t="shared" si="83"/>
        <v>0</v>
      </c>
      <c r="E850" s="4">
        <f t="shared" si="82"/>
        <v>39455.337777713787</v>
      </c>
      <c r="F850" s="5">
        <f>IF(C850=0,0,IF(I849+G850&lt;=Summary!$D$20,'Loan Sch - Extra pay No Off'!I849+G850,Summary!$D$20))</f>
        <v>690.71560806781815</v>
      </c>
      <c r="G850" s="4">
        <f>IF(E850&lt;=0,0,E850*Summary!$B$7/Summary!$B$10)</f>
        <v>30.274384179438076</v>
      </c>
      <c r="H850" s="5">
        <f t="shared" si="79"/>
        <v>660.44122388838002</v>
      </c>
      <c r="I850" s="5">
        <f t="shared" si="80"/>
        <v>38794.896553825405</v>
      </c>
    </row>
    <row r="851" spans="1:9" x14ac:dyDescent="0.25">
      <c r="A851">
        <v>847</v>
      </c>
      <c r="B851">
        <f t="shared" si="81"/>
        <v>847</v>
      </c>
      <c r="C851" s="5">
        <f t="shared" si="78"/>
        <v>38794.896553825405</v>
      </c>
      <c r="D851" s="5">
        <f t="shared" si="83"/>
        <v>0</v>
      </c>
      <c r="E851" s="4">
        <f t="shared" si="82"/>
        <v>38794.896553825405</v>
      </c>
      <c r="F851" s="5">
        <f>IF(C851=0,0,IF(I850+G851&lt;=Summary!$D$20,'Loan Sch - Extra pay No Off'!I850+G851,Summary!$D$20))</f>
        <v>690.71560806781815</v>
      </c>
      <c r="G851" s="4">
        <f>IF(E851&lt;=0,0,E851*Summary!$B$7/Summary!$B$10)</f>
        <v>29.767622548031415</v>
      </c>
      <c r="H851" s="5">
        <f t="shared" si="79"/>
        <v>660.9479855197867</v>
      </c>
      <c r="I851" s="5">
        <f t="shared" si="80"/>
        <v>38133.948568305619</v>
      </c>
    </row>
    <row r="852" spans="1:9" x14ac:dyDescent="0.25">
      <c r="A852">
        <v>848</v>
      </c>
      <c r="B852">
        <f t="shared" si="81"/>
        <v>848</v>
      </c>
      <c r="C852" s="5">
        <f t="shared" si="78"/>
        <v>38133.948568305619</v>
      </c>
      <c r="D852" s="5">
        <f t="shared" si="83"/>
        <v>0</v>
      </c>
      <c r="E852" s="4">
        <f t="shared" si="82"/>
        <v>38133.948568305619</v>
      </c>
      <c r="F852" s="5">
        <f>IF(C852=0,0,IF(I851+G852&lt;=Summary!$D$20,'Loan Sch - Extra pay No Off'!I851+G852,Summary!$D$20))</f>
        <v>690.71560806781815</v>
      </c>
      <c r="G852" s="4">
        <f>IF(E852&lt;=0,0,E852*Summary!$B$7/Summary!$B$10)</f>
        <v>29.26047207452681</v>
      </c>
      <c r="H852" s="5">
        <f t="shared" si="79"/>
        <v>661.45513599329138</v>
      </c>
      <c r="I852" s="5">
        <f t="shared" si="80"/>
        <v>37472.493432312331</v>
      </c>
    </row>
    <row r="853" spans="1:9" x14ac:dyDescent="0.25">
      <c r="A853">
        <v>849</v>
      </c>
      <c r="B853">
        <f t="shared" si="81"/>
        <v>849</v>
      </c>
      <c r="C853" s="5">
        <f t="shared" si="78"/>
        <v>37472.493432312331</v>
      </c>
      <c r="D853" s="5">
        <f t="shared" si="83"/>
        <v>0</v>
      </c>
      <c r="E853" s="4">
        <f t="shared" si="82"/>
        <v>37472.493432312331</v>
      </c>
      <c r="F853" s="5">
        <f>IF(C853=0,0,IF(I852+G853&lt;=Summary!$D$20,'Loan Sch - Extra pay No Off'!I852+G853,Summary!$D$20))</f>
        <v>690.71560806781815</v>
      </c>
      <c r="G853" s="4">
        <f>IF(E853&lt;=0,0,E853*Summary!$B$7/Summary!$B$10)</f>
        <v>28.752932460562729</v>
      </c>
      <c r="H853" s="5">
        <f t="shared" si="79"/>
        <v>661.96267560725539</v>
      </c>
      <c r="I853" s="5">
        <f t="shared" si="80"/>
        <v>36810.530756705077</v>
      </c>
    </row>
    <row r="854" spans="1:9" x14ac:dyDescent="0.25">
      <c r="A854">
        <v>850</v>
      </c>
      <c r="B854">
        <f t="shared" si="81"/>
        <v>850</v>
      </c>
      <c r="C854" s="5">
        <f t="shared" si="78"/>
        <v>36810.530756705077</v>
      </c>
      <c r="D854" s="5">
        <f t="shared" si="83"/>
        <v>0</v>
      </c>
      <c r="E854" s="4">
        <f t="shared" si="82"/>
        <v>36810.530756705077</v>
      </c>
      <c r="F854" s="5">
        <f>IF(C854=0,0,IF(I853+G854&lt;=Summary!$D$20,'Loan Sch - Extra pay No Off'!I853+G854,Summary!$D$20))</f>
        <v>690.71560806781815</v>
      </c>
      <c r="G854" s="4">
        <f>IF(E854&lt;=0,0,E854*Summary!$B$7/Summary!$B$10)</f>
        <v>28.245003407548701</v>
      </c>
      <c r="H854" s="5">
        <f t="shared" si="79"/>
        <v>662.47060466026949</v>
      </c>
      <c r="I854" s="5">
        <f t="shared" si="80"/>
        <v>36148.060152044811</v>
      </c>
    </row>
    <row r="855" spans="1:9" x14ac:dyDescent="0.25">
      <c r="A855">
        <v>851</v>
      </c>
      <c r="B855">
        <f t="shared" si="81"/>
        <v>851</v>
      </c>
      <c r="C855" s="5">
        <f t="shared" si="78"/>
        <v>36148.060152044811</v>
      </c>
      <c r="D855" s="5">
        <f t="shared" si="83"/>
        <v>0</v>
      </c>
      <c r="E855" s="4">
        <f t="shared" si="82"/>
        <v>36148.060152044811</v>
      </c>
      <c r="F855" s="5">
        <f>IF(C855=0,0,IF(I854+G855&lt;=Summary!$D$20,'Loan Sch - Extra pay No Off'!I854+G855,Summary!$D$20))</f>
        <v>690.71560806781815</v>
      </c>
      <c r="G855" s="4">
        <f>IF(E855&lt;=0,0,E855*Summary!$B$7/Summary!$B$10)</f>
        <v>27.736684616665151</v>
      </c>
      <c r="H855" s="5">
        <f t="shared" si="79"/>
        <v>662.97892345115304</v>
      </c>
      <c r="I855" s="5">
        <f t="shared" si="80"/>
        <v>35485.081228593655</v>
      </c>
    </row>
    <row r="856" spans="1:9" x14ac:dyDescent="0.25">
      <c r="A856">
        <v>852</v>
      </c>
      <c r="B856">
        <f t="shared" si="81"/>
        <v>852</v>
      </c>
      <c r="C856" s="5">
        <f t="shared" si="78"/>
        <v>35485.081228593655</v>
      </c>
      <c r="D856" s="5">
        <f t="shared" si="83"/>
        <v>0</v>
      </c>
      <c r="E856" s="4">
        <f t="shared" si="82"/>
        <v>35485.081228593655</v>
      </c>
      <c r="F856" s="5">
        <f>IF(C856=0,0,IF(I855+G856&lt;=Summary!$D$20,'Loan Sch - Extra pay No Off'!I855+G856,Summary!$D$20))</f>
        <v>690.71560806781815</v>
      </c>
      <c r="G856" s="4">
        <f>IF(E856&lt;=0,0,E856*Summary!$B$7/Summary!$B$10)</f>
        <v>27.227975788863208</v>
      </c>
      <c r="H856" s="5">
        <f t="shared" si="79"/>
        <v>663.48763227895495</v>
      </c>
      <c r="I856" s="5">
        <f t="shared" si="80"/>
        <v>34821.593596314699</v>
      </c>
    </row>
    <row r="857" spans="1:9" x14ac:dyDescent="0.25">
      <c r="A857">
        <v>853</v>
      </c>
      <c r="B857">
        <f t="shared" si="81"/>
        <v>853</v>
      </c>
      <c r="C857" s="5">
        <f t="shared" si="78"/>
        <v>34821.593596314699</v>
      </c>
      <c r="D857" s="5">
        <f t="shared" si="83"/>
        <v>0</v>
      </c>
      <c r="E857" s="4">
        <f t="shared" si="82"/>
        <v>34821.593596314699</v>
      </c>
      <c r="F857" s="5">
        <f>IF(C857=0,0,IF(I856+G857&lt;=Summary!$D$20,'Loan Sch - Extra pay No Off'!I856+G857,Summary!$D$20))</f>
        <v>690.71560806781815</v>
      </c>
      <c r="G857" s="4">
        <f>IF(E857&lt;=0,0,E857*Summary!$B$7/Summary!$B$10)</f>
        <v>26.718876624864546</v>
      </c>
      <c r="H857" s="5">
        <f t="shared" si="79"/>
        <v>663.99673144295366</v>
      </c>
      <c r="I857" s="5">
        <f t="shared" si="80"/>
        <v>34157.596864871746</v>
      </c>
    </row>
    <row r="858" spans="1:9" x14ac:dyDescent="0.25">
      <c r="A858">
        <v>854</v>
      </c>
      <c r="B858">
        <f t="shared" si="81"/>
        <v>854</v>
      </c>
      <c r="C858" s="5">
        <f t="shared" si="78"/>
        <v>34157.596864871746</v>
      </c>
      <c r="D858" s="5">
        <f t="shared" si="83"/>
        <v>0</v>
      </c>
      <c r="E858" s="4">
        <f t="shared" si="82"/>
        <v>34157.596864871746</v>
      </c>
      <c r="F858" s="5">
        <f>IF(C858=0,0,IF(I857+G858&lt;=Summary!$D$20,'Loan Sch - Extra pay No Off'!I857+G858,Summary!$D$20))</f>
        <v>690.71560806781815</v>
      </c>
      <c r="G858" s="4">
        <f>IF(E858&lt;=0,0,E858*Summary!$B$7/Summary!$B$10)</f>
        <v>26.209386825161207</v>
      </c>
      <c r="H858" s="5">
        <f t="shared" si="79"/>
        <v>664.50622124265692</v>
      </c>
      <c r="I858" s="5">
        <f t="shared" si="80"/>
        <v>33493.09064362909</v>
      </c>
    </row>
    <row r="859" spans="1:9" x14ac:dyDescent="0.25">
      <c r="A859">
        <v>855</v>
      </c>
      <c r="B859">
        <f t="shared" si="81"/>
        <v>855</v>
      </c>
      <c r="C859" s="5">
        <f t="shared" si="78"/>
        <v>33493.09064362909</v>
      </c>
      <c r="D859" s="5">
        <f t="shared" si="83"/>
        <v>0</v>
      </c>
      <c r="E859" s="4">
        <f t="shared" si="82"/>
        <v>33493.09064362909</v>
      </c>
      <c r="F859" s="5">
        <f>IF(C859=0,0,IF(I858+G859&lt;=Summary!$D$20,'Loan Sch - Extra pay No Off'!I858+G859,Summary!$D$20))</f>
        <v>690.71560806781815</v>
      </c>
      <c r="G859" s="4">
        <f>IF(E859&lt;=0,0,E859*Summary!$B$7/Summary!$B$10)</f>
        <v>25.699506090015397</v>
      </c>
      <c r="H859" s="5">
        <f t="shared" si="79"/>
        <v>665.0161019778028</v>
      </c>
      <c r="I859" s="5">
        <f t="shared" si="80"/>
        <v>32828.074541651287</v>
      </c>
    </row>
    <row r="860" spans="1:9" x14ac:dyDescent="0.25">
      <c r="A860">
        <v>856</v>
      </c>
      <c r="B860">
        <f t="shared" si="81"/>
        <v>856</v>
      </c>
      <c r="C860" s="5">
        <f t="shared" si="78"/>
        <v>32828.074541651287</v>
      </c>
      <c r="D860" s="5">
        <f t="shared" si="83"/>
        <v>0</v>
      </c>
      <c r="E860" s="4">
        <f t="shared" si="82"/>
        <v>32828.074541651287</v>
      </c>
      <c r="F860" s="5">
        <f>IF(C860=0,0,IF(I859+G860&lt;=Summary!$D$20,'Loan Sch - Extra pay No Off'!I859+G860,Summary!$D$20))</f>
        <v>690.71560806781815</v>
      </c>
      <c r="G860" s="4">
        <f>IF(E860&lt;=0,0,E860*Summary!$B$7/Summary!$B$10)</f>
        <v>25.18923411945935</v>
      </c>
      <c r="H860" s="5">
        <f t="shared" si="79"/>
        <v>665.52637394835881</v>
      </c>
      <c r="I860" s="5">
        <f t="shared" si="80"/>
        <v>32162.548167702927</v>
      </c>
    </row>
    <row r="861" spans="1:9" x14ac:dyDescent="0.25">
      <c r="A861">
        <v>857</v>
      </c>
      <c r="B861">
        <f t="shared" si="81"/>
        <v>857</v>
      </c>
      <c r="C861" s="5">
        <f t="shared" si="78"/>
        <v>32162.548167702927</v>
      </c>
      <c r="D861" s="5">
        <f t="shared" si="83"/>
        <v>0</v>
      </c>
      <c r="E861" s="4">
        <f t="shared" si="82"/>
        <v>32162.548167702927</v>
      </c>
      <c r="F861" s="5">
        <f>IF(C861=0,0,IF(I860+G861&lt;=Summary!$D$20,'Loan Sch - Extra pay No Off'!I860+G861,Summary!$D$20))</f>
        <v>690.71560806781815</v>
      </c>
      <c r="G861" s="4">
        <f>IF(E861&lt;=0,0,E861*Summary!$B$7/Summary!$B$10)</f>
        <v>24.678570613295129</v>
      </c>
      <c r="H861" s="5">
        <f t="shared" si="79"/>
        <v>666.03703745452299</v>
      </c>
      <c r="I861" s="5">
        <f t="shared" si="80"/>
        <v>31496.511130248404</v>
      </c>
    </row>
    <row r="862" spans="1:9" x14ac:dyDescent="0.25">
      <c r="A862">
        <v>858</v>
      </c>
      <c r="B862">
        <f t="shared" si="81"/>
        <v>858</v>
      </c>
      <c r="C862" s="5">
        <f t="shared" si="78"/>
        <v>31496.511130248404</v>
      </c>
      <c r="D862" s="5">
        <f t="shared" si="83"/>
        <v>0</v>
      </c>
      <c r="E862" s="4">
        <f t="shared" si="82"/>
        <v>31496.511130248404</v>
      </c>
      <c r="F862" s="5">
        <f>IF(C862=0,0,IF(I861+G862&lt;=Summary!$D$20,'Loan Sch - Extra pay No Off'!I861+G862,Summary!$D$20))</f>
        <v>690.71560806781815</v>
      </c>
      <c r="G862" s="4">
        <f>IF(E862&lt;=0,0,E862*Summary!$B$7/Summary!$B$10)</f>
        <v>24.167515271094448</v>
      </c>
      <c r="H862" s="5">
        <f t="shared" si="79"/>
        <v>666.54809279672372</v>
      </c>
      <c r="I862" s="5">
        <f t="shared" si="80"/>
        <v>30829.963037451678</v>
      </c>
    </row>
    <row r="863" spans="1:9" x14ac:dyDescent="0.25">
      <c r="A863">
        <v>859</v>
      </c>
      <c r="B863">
        <f t="shared" si="81"/>
        <v>859</v>
      </c>
      <c r="C863" s="5">
        <f t="shared" si="78"/>
        <v>30829.963037451678</v>
      </c>
      <c r="D863" s="5">
        <f t="shared" si="83"/>
        <v>0</v>
      </c>
      <c r="E863" s="4">
        <f t="shared" si="82"/>
        <v>30829.963037451678</v>
      </c>
      <c r="F863" s="5">
        <f>IF(C863=0,0,IF(I862+G863&lt;=Summary!$D$20,'Loan Sch - Extra pay No Off'!I862+G863,Summary!$D$20))</f>
        <v>690.71560806781815</v>
      </c>
      <c r="G863" s="4">
        <f>IF(E863&lt;=0,0,E863*Summary!$B$7/Summary!$B$10)</f>
        <v>23.656067792198499</v>
      </c>
      <c r="H863" s="5">
        <f t="shared" si="79"/>
        <v>667.05954027561961</v>
      </c>
      <c r="I863" s="5">
        <f t="shared" si="80"/>
        <v>30162.903497176059</v>
      </c>
    </row>
    <row r="864" spans="1:9" x14ac:dyDescent="0.25">
      <c r="A864">
        <v>860</v>
      </c>
      <c r="B864">
        <f t="shared" si="81"/>
        <v>860</v>
      </c>
      <c r="C864" s="5">
        <f t="shared" si="78"/>
        <v>30162.903497176059</v>
      </c>
      <c r="D864" s="5">
        <f t="shared" si="83"/>
        <v>0</v>
      </c>
      <c r="E864" s="4">
        <f t="shared" si="82"/>
        <v>30162.903497176059</v>
      </c>
      <c r="F864" s="5">
        <f>IF(C864=0,0,IF(I863+G864&lt;=Summary!$D$20,'Loan Sch - Extra pay No Off'!I863+G864,Summary!$D$20))</f>
        <v>690.71560806781815</v>
      </c>
      <c r="G864" s="4">
        <f>IF(E864&lt;=0,0,E864*Summary!$B$7/Summary!$B$10)</f>
        <v>23.144227875717782</v>
      </c>
      <c r="H864" s="5">
        <f t="shared" si="79"/>
        <v>667.57138019210038</v>
      </c>
      <c r="I864" s="5">
        <f t="shared" si="80"/>
        <v>29495.332116983958</v>
      </c>
    </row>
    <row r="865" spans="1:9" x14ac:dyDescent="0.25">
      <c r="A865">
        <v>861</v>
      </c>
      <c r="B865">
        <f t="shared" si="81"/>
        <v>861</v>
      </c>
      <c r="C865" s="5">
        <f t="shared" si="78"/>
        <v>29495.332116983958</v>
      </c>
      <c r="D865" s="5">
        <f t="shared" si="83"/>
        <v>0</v>
      </c>
      <c r="E865" s="4">
        <f t="shared" si="82"/>
        <v>29495.332116983958</v>
      </c>
      <c r="F865" s="5">
        <f>IF(C865=0,0,IF(I864+G865&lt;=Summary!$D$20,'Loan Sch - Extra pay No Off'!I864+G865,Summary!$D$20))</f>
        <v>690.71560806781815</v>
      </c>
      <c r="G865" s="4">
        <f>IF(E865&lt;=0,0,E865*Summary!$B$7/Summary!$B$10)</f>
        <v>22.63199522053192</v>
      </c>
      <c r="H865" s="5">
        <f t="shared" si="79"/>
        <v>668.08361284728619</v>
      </c>
      <c r="I865" s="5">
        <f t="shared" si="80"/>
        <v>28827.248504136671</v>
      </c>
    </row>
    <row r="866" spans="1:9" x14ac:dyDescent="0.25">
      <c r="A866">
        <v>862</v>
      </c>
      <c r="B866">
        <f t="shared" si="81"/>
        <v>862</v>
      </c>
      <c r="C866" s="5">
        <f t="shared" si="78"/>
        <v>28827.248504136671</v>
      </c>
      <c r="D866" s="5">
        <f t="shared" si="83"/>
        <v>0</v>
      </c>
      <c r="E866" s="4">
        <f t="shared" si="82"/>
        <v>28827.248504136671</v>
      </c>
      <c r="F866" s="5">
        <f>IF(C866=0,0,IF(I865+G866&lt;=Summary!$D$20,'Loan Sch - Extra pay No Off'!I865+G866,Summary!$D$20))</f>
        <v>690.71560806781815</v>
      </c>
      <c r="G866" s="4">
        <f>IF(E866&lt;=0,0,E866*Summary!$B$7/Summary!$B$10)</f>
        <v>22.119369525289486</v>
      </c>
      <c r="H866" s="5">
        <f t="shared" si="79"/>
        <v>668.59623854252868</v>
      </c>
      <c r="I866" s="5">
        <f t="shared" si="80"/>
        <v>28158.652265594141</v>
      </c>
    </row>
    <row r="867" spans="1:9" x14ac:dyDescent="0.25">
      <c r="A867">
        <v>863</v>
      </c>
      <c r="B867">
        <f t="shared" si="81"/>
        <v>863</v>
      </c>
      <c r="C867" s="5">
        <f t="shared" si="78"/>
        <v>28158.652265594141</v>
      </c>
      <c r="D867" s="5">
        <f t="shared" si="83"/>
        <v>0</v>
      </c>
      <c r="E867" s="4">
        <f t="shared" si="82"/>
        <v>28158.652265594141</v>
      </c>
      <c r="F867" s="5">
        <f>IF(C867=0,0,IF(I866+G867&lt;=Summary!$D$20,'Loan Sch - Extra pay No Off'!I866+G867,Summary!$D$20))</f>
        <v>690.71560806781815</v>
      </c>
      <c r="G867" s="4">
        <f>IF(E867&lt;=0,0,E867*Summary!$B$7/Summary!$B$10)</f>
        <v>21.606350488407809</v>
      </c>
      <c r="H867" s="5">
        <f t="shared" si="79"/>
        <v>669.10925757941038</v>
      </c>
      <c r="I867" s="5">
        <f t="shared" si="80"/>
        <v>27489.543008014731</v>
      </c>
    </row>
    <row r="868" spans="1:9" x14ac:dyDescent="0.25">
      <c r="A868">
        <v>864</v>
      </c>
      <c r="B868">
        <f t="shared" si="81"/>
        <v>864</v>
      </c>
      <c r="C868" s="5">
        <f t="shared" si="78"/>
        <v>27489.543008014731</v>
      </c>
      <c r="D868" s="5">
        <f t="shared" si="83"/>
        <v>0</v>
      </c>
      <c r="E868" s="4">
        <f t="shared" si="82"/>
        <v>27489.543008014731</v>
      </c>
      <c r="F868" s="5">
        <f>IF(C868=0,0,IF(I867+G868&lt;=Summary!$D$20,'Loan Sch - Extra pay No Off'!I867+G868,Summary!$D$20))</f>
        <v>690.71560806781815</v>
      </c>
      <c r="G868" s="4">
        <f>IF(E868&lt;=0,0,E868*Summary!$B$7/Summary!$B$10)</f>
        <v>21.09293780807284</v>
      </c>
      <c r="H868" s="5">
        <f t="shared" si="79"/>
        <v>669.62267025974529</v>
      </c>
      <c r="I868" s="5">
        <f t="shared" si="80"/>
        <v>26819.920337754986</v>
      </c>
    </row>
    <row r="869" spans="1:9" x14ac:dyDescent="0.25">
      <c r="A869">
        <v>865</v>
      </c>
      <c r="B869">
        <f t="shared" si="81"/>
        <v>865</v>
      </c>
      <c r="C869" s="5">
        <f t="shared" si="78"/>
        <v>26819.920337754986</v>
      </c>
      <c r="D869" s="5">
        <f t="shared" si="83"/>
        <v>0</v>
      </c>
      <c r="E869" s="4">
        <f t="shared" si="82"/>
        <v>26819.920337754986</v>
      </c>
      <c r="F869" s="5">
        <f>IF(C869=0,0,IF(I868+G869&lt;=Summary!$D$20,'Loan Sch - Extra pay No Off'!I868+G869,Summary!$D$20))</f>
        <v>690.71560806781815</v>
      </c>
      <c r="G869" s="4">
        <f>IF(E869&lt;=0,0,E869*Summary!$B$7/Summary!$B$10)</f>
        <v>20.579131182238921</v>
      </c>
      <c r="H869" s="5">
        <f t="shared" si="79"/>
        <v>670.13647688557921</v>
      </c>
      <c r="I869" s="5">
        <f t="shared" si="80"/>
        <v>26149.783860869407</v>
      </c>
    </row>
    <row r="870" spans="1:9" x14ac:dyDescent="0.25">
      <c r="A870">
        <v>866</v>
      </c>
      <c r="B870">
        <f t="shared" si="81"/>
        <v>866</v>
      </c>
      <c r="C870" s="5">
        <f t="shared" si="78"/>
        <v>26149.783860869407</v>
      </c>
      <c r="D870" s="5">
        <f t="shared" si="83"/>
        <v>0</v>
      </c>
      <c r="E870" s="4">
        <f t="shared" si="82"/>
        <v>26149.783860869407</v>
      </c>
      <c r="F870" s="5">
        <f>IF(C870=0,0,IF(I869+G870&lt;=Summary!$D$20,'Loan Sch - Extra pay No Off'!I869+G870,Summary!$D$20))</f>
        <v>690.71560806781815</v>
      </c>
      <c r="G870" s="4">
        <f>IF(E870&lt;=0,0,E870*Summary!$B$7/Summary!$B$10)</f>
        <v>20.064930308628639</v>
      </c>
      <c r="H870" s="5">
        <f t="shared" si="79"/>
        <v>670.65067775918953</v>
      </c>
      <c r="I870" s="5">
        <f t="shared" si="80"/>
        <v>25479.133183110218</v>
      </c>
    </row>
    <row r="871" spans="1:9" x14ac:dyDescent="0.25">
      <c r="A871">
        <v>867</v>
      </c>
      <c r="B871">
        <f t="shared" si="81"/>
        <v>867</v>
      </c>
      <c r="C871" s="5">
        <f t="shared" si="78"/>
        <v>25479.133183110218</v>
      </c>
      <c r="D871" s="5">
        <f t="shared" si="83"/>
        <v>0</v>
      </c>
      <c r="E871" s="4">
        <f t="shared" si="82"/>
        <v>25479.133183110218</v>
      </c>
      <c r="F871" s="5">
        <f>IF(C871=0,0,IF(I870+G871&lt;=Summary!$D$20,'Loan Sch - Extra pay No Off'!I870+G871,Summary!$D$20))</f>
        <v>690.71560806781815</v>
      </c>
      <c r="G871" s="4">
        <f>IF(E871&lt;=0,0,E871*Summary!$B$7/Summary!$B$10)</f>
        <v>19.550334884732646</v>
      </c>
      <c r="H871" s="5">
        <f t="shared" si="79"/>
        <v>671.16527318308556</v>
      </c>
      <c r="I871" s="5">
        <f t="shared" si="80"/>
        <v>24807.967909927131</v>
      </c>
    </row>
    <row r="872" spans="1:9" x14ac:dyDescent="0.25">
      <c r="A872">
        <v>868</v>
      </c>
      <c r="B872">
        <f t="shared" si="81"/>
        <v>868</v>
      </c>
      <c r="C872" s="5">
        <f t="shared" si="78"/>
        <v>24807.967909927131</v>
      </c>
      <c r="D872" s="5">
        <f t="shared" si="83"/>
        <v>0</v>
      </c>
      <c r="E872" s="4">
        <f t="shared" si="82"/>
        <v>24807.967909927131</v>
      </c>
      <c r="F872" s="5">
        <f>IF(C872=0,0,IF(I871+G872&lt;=Summary!$D$20,'Loan Sch - Extra pay No Off'!I871+G872,Summary!$D$20))</f>
        <v>690.71560806781815</v>
      </c>
      <c r="G872" s="4">
        <f>IF(E872&lt;=0,0,E872*Summary!$B$7/Summary!$B$10)</f>
        <v>19.035344607809471</v>
      </c>
      <c r="H872" s="5">
        <f t="shared" si="79"/>
        <v>671.68026346000863</v>
      </c>
      <c r="I872" s="5">
        <f t="shared" si="80"/>
        <v>24136.287646467121</v>
      </c>
    </row>
    <row r="873" spans="1:9" x14ac:dyDescent="0.25">
      <c r="A873">
        <v>869</v>
      </c>
      <c r="B873">
        <f t="shared" si="81"/>
        <v>869</v>
      </c>
      <c r="C873" s="5">
        <f t="shared" si="78"/>
        <v>24136.287646467121</v>
      </c>
      <c r="D873" s="5">
        <f t="shared" si="83"/>
        <v>0</v>
      </c>
      <c r="E873" s="4">
        <f t="shared" si="82"/>
        <v>24136.287646467121</v>
      </c>
      <c r="F873" s="5">
        <f>IF(C873=0,0,IF(I872+G873&lt;=Summary!$D$20,'Loan Sch - Extra pay No Off'!I872+G873,Summary!$D$20))</f>
        <v>690.71560806781815</v>
      </c>
      <c r="G873" s="4">
        <f>IF(E873&lt;=0,0,E873*Summary!$B$7/Summary!$B$10)</f>
        <v>18.519959174885347</v>
      </c>
      <c r="H873" s="5">
        <f t="shared" si="79"/>
        <v>672.19564889293281</v>
      </c>
      <c r="I873" s="5">
        <f t="shared" si="80"/>
        <v>23464.091997574189</v>
      </c>
    </row>
    <row r="874" spans="1:9" x14ac:dyDescent="0.25">
      <c r="A874">
        <v>870</v>
      </c>
      <c r="B874">
        <f t="shared" si="81"/>
        <v>870</v>
      </c>
      <c r="C874" s="5">
        <f t="shared" si="78"/>
        <v>23464.091997574189</v>
      </c>
      <c r="D874" s="5">
        <f t="shared" si="83"/>
        <v>0</v>
      </c>
      <c r="E874" s="4">
        <f t="shared" si="82"/>
        <v>23464.091997574189</v>
      </c>
      <c r="F874" s="5">
        <f>IF(C874=0,0,IF(I873+G874&lt;=Summary!$D$20,'Loan Sch - Extra pay No Off'!I873+G874,Summary!$D$20))</f>
        <v>690.71560806781815</v>
      </c>
      <c r="G874" s="4">
        <f>IF(E874&lt;=0,0,E874*Summary!$B$7/Summary!$B$10)</f>
        <v>18.00417828275404</v>
      </c>
      <c r="H874" s="5">
        <f t="shared" si="79"/>
        <v>672.71142978506407</v>
      </c>
      <c r="I874" s="5">
        <f t="shared" si="80"/>
        <v>22791.380567789125</v>
      </c>
    </row>
    <row r="875" spans="1:9" x14ac:dyDescent="0.25">
      <c r="A875">
        <v>871</v>
      </c>
      <c r="B875">
        <f t="shared" si="81"/>
        <v>871</v>
      </c>
      <c r="C875" s="5">
        <f t="shared" si="78"/>
        <v>22791.380567789125</v>
      </c>
      <c r="D875" s="5">
        <f t="shared" si="83"/>
        <v>0</v>
      </c>
      <c r="E875" s="4">
        <f t="shared" si="82"/>
        <v>22791.380567789125</v>
      </c>
      <c r="F875" s="5">
        <f>IF(C875=0,0,IF(I874+G875&lt;=Summary!$D$20,'Loan Sch - Extra pay No Off'!I874+G875,Summary!$D$20))</f>
        <v>690.71560806781815</v>
      </c>
      <c r="G875" s="4">
        <f>IF(E875&lt;=0,0,E875*Summary!$B$7/Summary!$B$10)</f>
        <v>17.488001627976654</v>
      </c>
      <c r="H875" s="5">
        <f t="shared" si="79"/>
        <v>673.22760643984145</v>
      </c>
      <c r="I875" s="5">
        <f t="shared" si="80"/>
        <v>22118.152961349282</v>
      </c>
    </row>
    <row r="876" spans="1:9" x14ac:dyDescent="0.25">
      <c r="A876">
        <v>872</v>
      </c>
      <c r="B876">
        <f t="shared" si="81"/>
        <v>872</v>
      </c>
      <c r="C876" s="5">
        <f t="shared" si="78"/>
        <v>22118.152961349282</v>
      </c>
      <c r="D876" s="5">
        <f t="shared" si="83"/>
        <v>0</v>
      </c>
      <c r="E876" s="4">
        <f t="shared" si="82"/>
        <v>22118.152961349282</v>
      </c>
      <c r="F876" s="5">
        <f>IF(C876=0,0,IF(I875+G876&lt;=Summary!$D$20,'Loan Sch - Extra pay No Off'!I875+G876,Summary!$D$20))</f>
        <v>690.71560806781815</v>
      </c>
      <c r="G876" s="4">
        <f>IF(E876&lt;=0,0,E876*Summary!$B$7/Summary!$B$10)</f>
        <v>16.971428906881467</v>
      </c>
      <c r="H876" s="5">
        <f t="shared" si="79"/>
        <v>673.74417916093671</v>
      </c>
      <c r="I876" s="5">
        <f t="shared" si="80"/>
        <v>21444.408782188344</v>
      </c>
    </row>
    <row r="877" spans="1:9" x14ac:dyDescent="0.25">
      <c r="A877">
        <v>873</v>
      </c>
      <c r="B877">
        <f t="shared" si="81"/>
        <v>873</v>
      </c>
      <c r="C877" s="5">
        <f t="shared" si="78"/>
        <v>21444.408782188344</v>
      </c>
      <c r="D877" s="5">
        <f t="shared" si="83"/>
        <v>0</v>
      </c>
      <c r="E877" s="4">
        <f t="shared" si="82"/>
        <v>21444.408782188344</v>
      </c>
      <c r="F877" s="5">
        <f>IF(C877=0,0,IF(I876+G877&lt;=Summary!$D$20,'Loan Sch - Extra pay No Off'!I876+G877,Summary!$D$20))</f>
        <v>690.71560806781815</v>
      </c>
      <c r="G877" s="4">
        <f>IF(E877&lt;=0,0,E877*Summary!$B$7/Summary!$B$10)</f>
        <v>16.454459815563748</v>
      </c>
      <c r="H877" s="5">
        <f t="shared" si="79"/>
        <v>674.26114825225443</v>
      </c>
      <c r="I877" s="5">
        <f t="shared" si="80"/>
        <v>20770.147633936089</v>
      </c>
    </row>
    <row r="878" spans="1:9" x14ac:dyDescent="0.25">
      <c r="A878">
        <v>874</v>
      </c>
      <c r="B878">
        <f t="shared" si="81"/>
        <v>874</v>
      </c>
      <c r="C878" s="5">
        <f t="shared" si="78"/>
        <v>20770.147633936089</v>
      </c>
      <c r="D878" s="5">
        <f t="shared" si="83"/>
        <v>0</v>
      </c>
      <c r="E878" s="4">
        <f t="shared" si="82"/>
        <v>20770.147633936089</v>
      </c>
      <c r="F878" s="5">
        <f>IF(C878=0,0,IF(I877+G878&lt;=Summary!$D$20,'Loan Sch - Extra pay No Off'!I877+G878,Summary!$D$20))</f>
        <v>690.71560806781815</v>
      </c>
      <c r="G878" s="4">
        <f>IF(E878&lt;=0,0,E878*Summary!$B$7/Summary!$B$10)</f>
        <v>15.937094049885575</v>
      </c>
      <c r="H878" s="5">
        <f t="shared" si="79"/>
        <v>674.77851401793259</v>
      </c>
      <c r="I878" s="5">
        <f t="shared" si="80"/>
        <v>20095.369119918156</v>
      </c>
    </row>
    <row r="879" spans="1:9" x14ac:dyDescent="0.25">
      <c r="A879">
        <v>875</v>
      </c>
      <c r="B879">
        <f t="shared" si="81"/>
        <v>875</v>
      </c>
      <c r="C879" s="5">
        <f t="shared" si="78"/>
        <v>20095.369119918156</v>
      </c>
      <c r="D879" s="5">
        <f t="shared" si="83"/>
        <v>0</v>
      </c>
      <c r="E879" s="4">
        <f t="shared" si="82"/>
        <v>20095.369119918156</v>
      </c>
      <c r="F879" s="5">
        <f>IF(C879=0,0,IF(I878+G879&lt;=Summary!$D$20,'Loan Sch - Extra pay No Off'!I878+G879,Summary!$D$20))</f>
        <v>690.71560806781815</v>
      </c>
      <c r="G879" s="4">
        <f>IF(E879&lt;=0,0,E879*Summary!$B$7/Summary!$B$10)</f>
        <v>15.41933130547566</v>
      </c>
      <c r="H879" s="5">
        <f t="shared" si="79"/>
        <v>675.29627676234247</v>
      </c>
      <c r="I879" s="5">
        <f t="shared" si="80"/>
        <v>19420.072843155813</v>
      </c>
    </row>
    <row r="880" spans="1:9" x14ac:dyDescent="0.25">
      <c r="A880">
        <v>876</v>
      </c>
      <c r="B880">
        <f t="shared" si="81"/>
        <v>876</v>
      </c>
      <c r="C880" s="5">
        <f t="shared" si="78"/>
        <v>19420.072843155813</v>
      </c>
      <c r="D880" s="5">
        <f t="shared" si="83"/>
        <v>0</v>
      </c>
      <c r="E880" s="4">
        <f t="shared" si="82"/>
        <v>19420.072843155813</v>
      </c>
      <c r="F880" s="5">
        <f>IF(C880=0,0,IF(I879+G880&lt;=Summary!$D$20,'Loan Sch - Extra pay No Off'!I879+G880,Summary!$D$20))</f>
        <v>690.71560806781815</v>
      </c>
      <c r="G880" s="4">
        <f>IF(E880&lt;=0,0,E880*Summary!$B$7/Summary!$B$10)</f>
        <v>14.901171277729171</v>
      </c>
      <c r="H880" s="5">
        <f t="shared" si="79"/>
        <v>675.81443679008896</v>
      </c>
      <c r="I880" s="5">
        <f t="shared" si="80"/>
        <v>18744.258406365723</v>
      </c>
    </row>
    <row r="881" spans="1:9" x14ac:dyDescent="0.25">
      <c r="A881">
        <v>877</v>
      </c>
      <c r="B881">
        <f t="shared" si="81"/>
        <v>877</v>
      </c>
      <c r="C881" s="5">
        <f t="shared" si="78"/>
        <v>18744.258406365723</v>
      </c>
      <c r="D881" s="5">
        <f t="shared" si="83"/>
        <v>0</v>
      </c>
      <c r="E881" s="4">
        <f t="shared" si="82"/>
        <v>18744.258406365723</v>
      </c>
      <c r="F881" s="5">
        <f>IF(C881=0,0,IF(I880+G881&lt;=Summary!$D$20,'Loan Sch - Extra pay No Off'!I880+G881,Summary!$D$20))</f>
        <v>690.71560806781815</v>
      </c>
      <c r="G881" s="4">
        <f>IF(E881&lt;=0,0,E881*Summary!$B$7/Summary!$B$10)</f>
        <v>14.382613661807543</v>
      </c>
      <c r="H881" s="5">
        <f t="shared" si="79"/>
        <v>676.33299440601058</v>
      </c>
      <c r="I881" s="5">
        <f t="shared" si="80"/>
        <v>18067.925411959714</v>
      </c>
    </row>
    <row r="882" spans="1:9" x14ac:dyDescent="0.25">
      <c r="A882">
        <v>878</v>
      </c>
      <c r="B882">
        <f t="shared" si="81"/>
        <v>878</v>
      </c>
      <c r="C882" s="5">
        <f t="shared" si="78"/>
        <v>18067.925411959714</v>
      </c>
      <c r="D882" s="5">
        <f t="shared" si="83"/>
        <v>0</v>
      </c>
      <c r="E882" s="4">
        <f t="shared" si="82"/>
        <v>18067.925411959714</v>
      </c>
      <c r="F882" s="5">
        <f>IF(C882=0,0,IF(I881+G882&lt;=Summary!$D$20,'Loan Sch - Extra pay No Off'!I881+G882,Summary!$D$20))</f>
        <v>690.71560806781815</v>
      </c>
      <c r="G882" s="4">
        <f>IF(E882&lt;=0,0,E882*Summary!$B$7/Summary!$B$10)</f>
        <v>13.863658152638319</v>
      </c>
      <c r="H882" s="5">
        <f t="shared" si="79"/>
        <v>676.85194991517983</v>
      </c>
      <c r="I882" s="5">
        <f t="shared" si="80"/>
        <v>17391.073462044533</v>
      </c>
    </row>
    <row r="883" spans="1:9" x14ac:dyDescent="0.25">
      <c r="A883">
        <v>879</v>
      </c>
      <c r="B883">
        <f t="shared" si="81"/>
        <v>879</v>
      </c>
      <c r="C883" s="5">
        <f t="shared" si="78"/>
        <v>17391.073462044533</v>
      </c>
      <c r="D883" s="5">
        <f t="shared" si="83"/>
        <v>0</v>
      </c>
      <c r="E883" s="4">
        <f t="shared" si="82"/>
        <v>17391.073462044533</v>
      </c>
      <c r="F883" s="5">
        <f>IF(C883=0,0,IF(I882+G883&lt;=Summary!$D$20,'Loan Sch - Extra pay No Off'!I882+G883,Summary!$D$20))</f>
        <v>690.71560806781815</v>
      </c>
      <c r="G883" s="4">
        <f>IF(E883&lt;=0,0,E883*Summary!$B$7/Summary!$B$10)</f>
        <v>13.34430444491494</v>
      </c>
      <c r="H883" s="5">
        <f t="shared" si="79"/>
        <v>677.37130362290327</v>
      </c>
      <c r="I883" s="5">
        <f t="shared" si="80"/>
        <v>16713.702158421631</v>
      </c>
    </row>
    <row r="884" spans="1:9" x14ac:dyDescent="0.25">
      <c r="A884">
        <v>880</v>
      </c>
      <c r="B884">
        <f t="shared" si="81"/>
        <v>880</v>
      </c>
      <c r="C884" s="5">
        <f t="shared" si="78"/>
        <v>16713.702158421631</v>
      </c>
      <c r="D884" s="5">
        <f t="shared" si="83"/>
        <v>0</v>
      </c>
      <c r="E884" s="4">
        <f t="shared" si="82"/>
        <v>16713.702158421631</v>
      </c>
      <c r="F884" s="5">
        <f>IF(C884=0,0,IF(I883+G884&lt;=Summary!$D$20,'Loan Sch - Extra pay No Off'!I883+G884,Summary!$D$20))</f>
        <v>690.71560806781815</v>
      </c>
      <c r="G884" s="4">
        <f>IF(E884&lt;=0,0,E884*Summary!$B$7/Summary!$B$10)</f>
        <v>12.824552233096597</v>
      </c>
      <c r="H884" s="5">
        <f t="shared" si="79"/>
        <v>677.89105583472156</v>
      </c>
      <c r="I884" s="5">
        <f t="shared" si="80"/>
        <v>16035.811102586909</v>
      </c>
    </row>
    <row r="885" spans="1:9" x14ac:dyDescent="0.25">
      <c r="A885">
        <v>881</v>
      </c>
      <c r="B885">
        <f t="shared" si="81"/>
        <v>881</v>
      </c>
      <c r="C885" s="5">
        <f t="shared" ref="C885:C948" si="84">I884</f>
        <v>16035.811102586909</v>
      </c>
      <c r="D885" s="5">
        <f t="shared" si="83"/>
        <v>0</v>
      </c>
      <c r="E885" s="4">
        <f t="shared" si="82"/>
        <v>16035.811102586909</v>
      </c>
      <c r="F885" s="5">
        <f>IF(C885=0,0,IF(I884+G885&lt;=Summary!$D$20,'Loan Sch - Extra pay No Off'!I884+G885,Summary!$D$20))</f>
        <v>690.71560806781815</v>
      </c>
      <c r="G885" s="4">
        <f>IF(E885&lt;=0,0,E885*Summary!$B$7/Summary!$B$10)</f>
        <v>12.304401211408031</v>
      </c>
      <c r="H885" s="5">
        <f t="shared" ref="H885:H948" si="85">F885-G885</f>
        <v>678.4112068564101</v>
      </c>
      <c r="I885" s="5">
        <f t="shared" ref="I885:I948" si="86">IF(ROUND(C885-H885,0)=0,0,C885-H885)</f>
        <v>15357.399895730499</v>
      </c>
    </row>
    <row r="886" spans="1:9" x14ac:dyDescent="0.25">
      <c r="A886">
        <v>882</v>
      </c>
      <c r="B886">
        <f t="shared" si="81"/>
        <v>882</v>
      </c>
      <c r="C886" s="5">
        <f t="shared" si="84"/>
        <v>15357.399895730499</v>
      </c>
      <c r="D886" s="5">
        <f t="shared" si="83"/>
        <v>0</v>
      </c>
      <c r="E886" s="4">
        <f t="shared" si="82"/>
        <v>15357.399895730499</v>
      </c>
      <c r="F886" s="5">
        <f>IF(C886=0,0,IF(I885+G886&lt;=Summary!$D$20,'Loan Sch - Extra pay No Off'!I885+G886,Summary!$D$20))</f>
        <v>690.71560806781815</v>
      </c>
      <c r="G886" s="4">
        <f>IF(E886&lt;=0,0,E886*Summary!$B$7/Summary!$B$10)</f>
        <v>11.783851073839363</v>
      </c>
      <c r="H886" s="5">
        <f t="shared" si="85"/>
        <v>678.93175699397875</v>
      </c>
      <c r="I886" s="5">
        <f t="shared" si="86"/>
        <v>14678.46813873652</v>
      </c>
    </row>
    <row r="887" spans="1:9" x14ac:dyDescent="0.25">
      <c r="A887">
        <v>883</v>
      </c>
      <c r="B887">
        <f t="shared" si="81"/>
        <v>883</v>
      </c>
      <c r="C887" s="5">
        <f t="shared" si="84"/>
        <v>14678.46813873652</v>
      </c>
      <c r="D887" s="5">
        <f t="shared" si="83"/>
        <v>0</v>
      </c>
      <c r="E887" s="4">
        <f t="shared" si="82"/>
        <v>14678.46813873652</v>
      </c>
      <c r="F887" s="5">
        <f>IF(C887=0,0,IF(I886+G887&lt;=Summary!$D$20,'Loan Sch - Extra pay No Off'!I886+G887,Summary!$D$20))</f>
        <v>690.71560806781815</v>
      </c>
      <c r="G887" s="4">
        <f>IF(E887&lt;=0,0,E887*Summary!$B$7/Summary!$B$10)</f>
        <v>11.262901514145907</v>
      </c>
      <c r="H887" s="5">
        <f t="shared" si="85"/>
        <v>679.45270655367221</v>
      </c>
      <c r="I887" s="5">
        <f t="shared" si="86"/>
        <v>13999.015432182849</v>
      </c>
    </row>
    <row r="888" spans="1:9" x14ac:dyDescent="0.25">
      <c r="A888">
        <v>884</v>
      </c>
      <c r="B888">
        <f t="shared" si="81"/>
        <v>884</v>
      </c>
      <c r="C888" s="5">
        <f t="shared" si="84"/>
        <v>13999.015432182849</v>
      </c>
      <c r="D888" s="5">
        <f t="shared" si="83"/>
        <v>0</v>
      </c>
      <c r="E888" s="4">
        <f t="shared" si="82"/>
        <v>13999.015432182849</v>
      </c>
      <c r="F888" s="5">
        <f>IF(C888=0,0,IF(I887+G888&lt;=Summary!$D$20,'Loan Sch - Extra pay No Off'!I887+G888,Summary!$D$20))</f>
        <v>690.71560806781815</v>
      </c>
      <c r="G888" s="4">
        <f>IF(E888&lt;=0,0,E888*Summary!$B$7/Summary!$B$10)</f>
        <v>10.741552225847993</v>
      </c>
      <c r="H888" s="5">
        <f t="shared" si="85"/>
        <v>679.9740558419702</v>
      </c>
      <c r="I888" s="5">
        <f t="shared" si="86"/>
        <v>13319.041376340878</v>
      </c>
    </row>
    <row r="889" spans="1:9" x14ac:dyDescent="0.25">
      <c r="A889">
        <v>885</v>
      </c>
      <c r="B889">
        <f t="shared" si="81"/>
        <v>885</v>
      </c>
      <c r="C889" s="5">
        <f t="shared" si="84"/>
        <v>13319.041376340878</v>
      </c>
      <c r="D889" s="5">
        <f t="shared" si="83"/>
        <v>0</v>
      </c>
      <c r="E889" s="4">
        <f t="shared" si="82"/>
        <v>13319.041376340878</v>
      </c>
      <c r="F889" s="5">
        <f>IF(C889=0,0,IF(I888+G889&lt;=Summary!$D$20,'Loan Sch - Extra pay No Off'!I888+G889,Summary!$D$20))</f>
        <v>690.71560806781815</v>
      </c>
      <c r="G889" s="4">
        <f>IF(E889&lt;=0,0,E889*Summary!$B$7/Summary!$B$10)</f>
        <v>10.219802902230789</v>
      </c>
      <c r="H889" s="5">
        <f t="shared" si="85"/>
        <v>680.4958051655874</v>
      </c>
      <c r="I889" s="5">
        <f t="shared" si="86"/>
        <v>12638.545571175291</v>
      </c>
    </row>
    <row r="890" spans="1:9" x14ac:dyDescent="0.25">
      <c r="A890">
        <v>886</v>
      </c>
      <c r="B890">
        <f t="shared" si="81"/>
        <v>886</v>
      </c>
      <c r="C890" s="5">
        <f t="shared" si="84"/>
        <v>12638.545571175291</v>
      </c>
      <c r="D890" s="5">
        <f t="shared" si="83"/>
        <v>0</v>
      </c>
      <c r="E890" s="4">
        <f t="shared" si="82"/>
        <v>12638.545571175291</v>
      </c>
      <c r="F890" s="5">
        <f>IF(C890=0,0,IF(I889+G890&lt;=Summary!$D$20,'Loan Sch - Extra pay No Off'!I889+G890,Summary!$D$20))</f>
        <v>690.71560806781815</v>
      </c>
      <c r="G890" s="4">
        <f>IF(E890&lt;=0,0,E890*Summary!$B$7/Summary!$B$10)</f>
        <v>9.6976532363441166</v>
      </c>
      <c r="H890" s="5">
        <f t="shared" si="85"/>
        <v>681.01795483147407</v>
      </c>
      <c r="I890" s="5">
        <f t="shared" si="86"/>
        <v>11957.527616343817</v>
      </c>
    </row>
    <row r="891" spans="1:9" x14ac:dyDescent="0.25">
      <c r="A891">
        <v>887</v>
      </c>
      <c r="B891">
        <f t="shared" si="81"/>
        <v>887</v>
      </c>
      <c r="C891" s="5">
        <f t="shared" si="84"/>
        <v>11957.527616343817</v>
      </c>
      <c r="D891" s="5">
        <f t="shared" si="83"/>
        <v>0</v>
      </c>
      <c r="E891" s="4">
        <f t="shared" si="82"/>
        <v>11957.527616343817</v>
      </c>
      <c r="F891" s="5">
        <f>IF(C891=0,0,IF(I890+G891&lt;=Summary!$D$20,'Loan Sch - Extra pay No Off'!I890+G891,Summary!$D$20))</f>
        <v>690.71560806781815</v>
      </c>
      <c r="G891" s="4">
        <f>IF(E891&lt;=0,0,E891*Summary!$B$7/Summary!$B$10)</f>
        <v>9.1751029210022743</v>
      </c>
      <c r="H891" s="5">
        <f t="shared" si="85"/>
        <v>681.54050514681592</v>
      </c>
      <c r="I891" s="5">
        <f t="shared" si="86"/>
        <v>11275.987111197002</v>
      </c>
    </row>
    <row r="892" spans="1:9" x14ac:dyDescent="0.25">
      <c r="A892">
        <v>888</v>
      </c>
      <c r="B892">
        <f t="shared" si="81"/>
        <v>888</v>
      </c>
      <c r="C892" s="5">
        <f t="shared" si="84"/>
        <v>11275.987111197002</v>
      </c>
      <c r="D892" s="5">
        <f t="shared" si="83"/>
        <v>0</v>
      </c>
      <c r="E892" s="4">
        <f t="shared" si="82"/>
        <v>11275.987111197002</v>
      </c>
      <c r="F892" s="5">
        <f>IF(C892=0,0,IF(I891+G892&lt;=Summary!$D$20,'Loan Sch - Extra pay No Off'!I891+G892,Summary!$D$20))</f>
        <v>690.71560806781815</v>
      </c>
      <c r="G892" s="4">
        <f>IF(E892&lt;=0,0,E892*Summary!$B$7/Summary!$B$10)</f>
        <v>8.6521516487838532</v>
      </c>
      <c r="H892" s="5">
        <f t="shared" si="85"/>
        <v>682.06345641903431</v>
      </c>
      <c r="I892" s="5">
        <f t="shared" si="86"/>
        <v>10593.923654777967</v>
      </c>
    </row>
    <row r="893" spans="1:9" x14ac:dyDescent="0.25">
      <c r="A893">
        <v>889</v>
      </c>
      <c r="B893">
        <f t="shared" si="81"/>
        <v>889</v>
      </c>
      <c r="C893" s="5">
        <f t="shared" si="84"/>
        <v>10593.923654777967</v>
      </c>
      <c r="D893" s="5">
        <f t="shared" si="83"/>
        <v>0</v>
      </c>
      <c r="E893" s="4">
        <f t="shared" si="82"/>
        <v>10593.923654777967</v>
      </c>
      <c r="F893" s="5">
        <f>IF(C893=0,0,IF(I892+G893&lt;=Summary!$D$20,'Loan Sch - Extra pay No Off'!I892+G893,Summary!$D$20))</f>
        <v>690.71560806781815</v>
      </c>
      <c r="G893" s="4">
        <f>IF(E893&lt;=0,0,E893*Summary!$B$7/Summary!$B$10)</f>
        <v>8.1287991120315546</v>
      </c>
      <c r="H893" s="5">
        <f t="shared" si="85"/>
        <v>682.58680895578664</v>
      </c>
      <c r="I893" s="5">
        <f t="shared" si="86"/>
        <v>9911.3368458221812</v>
      </c>
    </row>
    <row r="894" spans="1:9" x14ac:dyDescent="0.25">
      <c r="A894">
        <v>890</v>
      </c>
      <c r="B894">
        <f t="shared" si="81"/>
        <v>890</v>
      </c>
      <c r="C894" s="5">
        <f t="shared" si="84"/>
        <v>9911.3368458221812</v>
      </c>
      <c r="D894" s="5">
        <f t="shared" si="83"/>
        <v>0</v>
      </c>
      <c r="E894" s="4">
        <f t="shared" si="82"/>
        <v>9911.3368458221812</v>
      </c>
      <c r="F894" s="5">
        <f>IF(C894=0,0,IF(I893+G894&lt;=Summary!$D$20,'Loan Sch - Extra pay No Off'!I893+G894,Summary!$D$20))</f>
        <v>690.71560806781815</v>
      </c>
      <c r="G894" s="4">
        <f>IF(E894&lt;=0,0,E894*Summary!$B$7/Summary!$B$10)</f>
        <v>7.6050450028520196</v>
      </c>
      <c r="H894" s="5">
        <f t="shared" si="85"/>
        <v>683.11056306496619</v>
      </c>
      <c r="I894" s="5">
        <f t="shared" si="86"/>
        <v>9228.2262827572158</v>
      </c>
    </row>
    <row r="895" spans="1:9" x14ac:dyDescent="0.25">
      <c r="A895">
        <v>891</v>
      </c>
      <c r="B895">
        <f t="shared" si="81"/>
        <v>891</v>
      </c>
      <c r="C895" s="5">
        <f t="shared" si="84"/>
        <v>9228.2262827572158</v>
      </c>
      <c r="D895" s="5">
        <f t="shared" si="83"/>
        <v>0</v>
      </c>
      <c r="E895" s="4">
        <f t="shared" si="82"/>
        <v>9228.2262827572158</v>
      </c>
      <c r="F895" s="5">
        <f>IF(C895=0,0,IF(I894+G895&lt;=Summary!$D$20,'Loan Sch - Extra pay No Off'!I894+G895,Summary!$D$20))</f>
        <v>690.71560806781815</v>
      </c>
      <c r="G895" s="4">
        <f>IF(E895&lt;=0,0,E895*Summary!$B$7/Summary!$B$10)</f>
        <v>7.080889013115633</v>
      </c>
      <c r="H895" s="5">
        <f t="shared" si="85"/>
        <v>683.63471905470249</v>
      </c>
      <c r="I895" s="5">
        <f t="shared" si="86"/>
        <v>8544.5915637025137</v>
      </c>
    </row>
    <row r="896" spans="1:9" x14ac:dyDescent="0.25">
      <c r="A896">
        <v>892</v>
      </c>
      <c r="B896">
        <f t="shared" si="81"/>
        <v>892</v>
      </c>
      <c r="C896" s="5">
        <f t="shared" si="84"/>
        <v>8544.5915637025137</v>
      </c>
      <c r="D896" s="5">
        <f t="shared" si="83"/>
        <v>0</v>
      </c>
      <c r="E896" s="4">
        <f t="shared" si="82"/>
        <v>8544.5915637025137</v>
      </c>
      <c r="F896" s="5">
        <f>IF(C896=0,0,IF(I895+G896&lt;=Summary!$D$20,'Loan Sch - Extra pay No Off'!I895+G896,Summary!$D$20))</f>
        <v>690.71560806781815</v>
      </c>
      <c r="G896" s="4">
        <f>IF(E896&lt;=0,0,E896*Summary!$B$7/Summary!$B$10)</f>
        <v>6.5563308344563511</v>
      </c>
      <c r="H896" s="5">
        <f t="shared" si="85"/>
        <v>684.15927723336176</v>
      </c>
      <c r="I896" s="5">
        <f t="shared" si="86"/>
        <v>7860.4322864691521</v>
      </c>
    </row>
    <row r="897" spans="1:9" x14ac:dyDescent="0.25">
      <c r="A897">
        <v>893</v>
      </c>
      <c r="B897">
        <f t="shared" si="81"/>
        <v>893</v>
      </c>
      <c r="C897" s="5">
        <f t="shared" si="84"/>
        <v>7860.4322864691521</v>
      </c>
      <c r="D897" s="5">
        <f t="shared" si="83"/>
        <v>0</v>
      </c>
      <c r="E897" s="4">
        <f t="shared" si="82"/>
        <v>7860.4322864691521</v>
      </c>
      <c r="F897" s="5">
        <f>IF(C897=0,0,IF(I896+G897&lt;=Summary!$D$20,'Loan Sch - Extra pay No Off'!I896+G897,Summary!$D$20))</f>
        <v>690.71560806781815</v>
      </c>
      <c r="G897" s="4">
        <f>IF(E897&lt;=0,0,E897*Summary!$B$7/Summary!$B$10)</f>
        <v>6.031370158271522</v>
      </c>
      <c r="H897" s="5">
        <f t="shared" si="85"/>
        <v>684.6842379095466</v>
      </c>
      <c r="I897" s="5">
        <f t="shared" si="86"/>
        <v>7175.7480485596052</v>
      </c>
    </row>
    <row r="898" spans="1:9" x14ac:dyDescent="0.25">
      <c r="A898">
        <v>894</v>
      </c>
      <c r="B898">
        <f t="shared" si="81"/>
        <v>894</v>
      </c>
      <c r="C898" s="5">
        <f t="shared" si="84"/>
        <v>7175.7480485596052</v>
      </c>
      <c r="D898" s="5">
        <f t="shared" si="83"/>
        <v>0</v>
      </c>
      <c r="E898" s="4">
        <f t="shared" si="82"/>
        <v>7175.7480485596052</v>
      </c>
      <c r="F898" s="5">
        <f>IF(C898=0,0,IF(I897+G898&lt;=Summary!$D$20,'Loan Sch - Extra pay No Off'!I897+G898,Summary!$D$20))</f>
        <v>690.71560806781815</v>
      </c>
      <c r="G898" s="4">
        <f>IF(E898&lt;=0,0,E898*Summary!$B$7/Summary!$B$10)</f>
        <v>5.5060066757216966</v>
      </c>
      <c r="H898" s="5">
        <f t="shared" si="85"/>
        <v>685.20960139209649</v>
      </c>
      <c r="I898" s="5">
        <f t="shared" si="86"/>
        <v>6490.5384471675088</v>
      </c>
    </row>
    <row r="899" spans="1:9" x14ac:dyDescent="0.25">
      <c r="A899">
        <v>895</v>
      </c>
      <c r="B899">
        <f t="shared" si="81"/>
        <v>895</v>
      </c>
      <c r="C899" s="5">
        <f t="shared" si="84"/>
        <v>6490.5384471675088</v>
      </c>
      <c r="D899" s="5">
        <f t="shared" si="83"/>
        <v>0</v>
      </c>
      <c r="E899" s="4">
        <f t="shared" si="82"/>
        <v>6490.5384471675088</v>
      </c>
      <c r="F899" s="5">
        <f>IF(C899=0,0,IF(I898+G899&lt;=Summary!$D$20,'Loan Sch - Extra pay No Off'!I898+G899,Summary!$D$20))</f>
        <v>690.71560806781815</v>
      </c>
      <c r="G899" s="4">
        <f>IF(E899&lt;=0,0,E899*Summary!$B$7/Summary!$B$10)</f>
        <v>4.9802400777304534</v>
      </c>
      <c r="H899" s="5">
        <f t="shared" si="85"/>
        <v>685.73536799008775</v>
      </c>
      <c r="I899" s="5">
        <f t="shared" si="86"/>
        <v>5804.8030791774208</v>
      </c>
    </row>
    <row r="900" spans="1:9" x14ac:dyDescent="0.25">
      <c r="A900">
        <v>896</v>
      </c>
      <c r="B900">
        <f t="shared" si="81"/>
        <v>896</v>
      </c>
      <c r="C900" s="5">
        <f t="shared" si="84"/>
        <v>5804.8030791774208</v>
      </c>
      <c r="D900" s="5">
        <f t="shared" si="83"/>
        <v>0</v>
      </c>
      <c r="E900" s="4">
        <f t="shared" si="82"/>
        <v>5804.8030791774208</v>
      </c>
      <c r="F900" s="5">
        <f>IF(C900=0,0,IF(I899+G900&lt;=Summary!$D$20,'Loan Sch - Extra pay No Off'!I899+G900,Summary!$D$20))</f>
        <v>690.71560806781815</v>
      </c>
      <c r="G900" s="4">
        <f>IF(E900&lt;=0,0,E900*Summary!$B$7/Summary!$B$10)</f>
        <v>4.4540700549842134</v>
      </c>
      <c r="H900" s="5">
        <f t="shared" si="85"/>
        <v>686.26153801283397</v>
      </c>
      <c r="I900" s="5">
        <f t="shared" si="86"/>
        <v>5118.5415411645872</v>
      </c>
    </row>
    <row r="901" spans="1:9" x14ac:dyDescent="0.25">
      <c r="A901">
        <v>897</v>
      </c>
      <c r="B901">
        <f t="shared" si="81"/>
        <v>897</v>
      </c>
      <c r="C901" s="5">
        <f t="shared" si="84"/>
        <v>5118.5415411645872</v>
      </c>
      <c r="D901" s="5">
        <f t="shared" si="83"/>
        <v>0</v>
      </c>
      <c r="E901" s="4">
        <f t="shared" si="82"/>
        <v>5118.5415411645872</v>
      </c>
      <c r="F901" s="5">
        <f>IF(C901=0,0,IF(I900+G901&lt;=Summary!$D$20,'Loan Sch - Extra pay No Off'!I900+G901,Summary!$D$20))</f>
        <v>690.71560806781815</v>
      </c>
      <c r="G901" s="4">
        <f>IF(E901&lt;=0,0,E901*Summary!$B$7/Summary!$B$10)</f>
        <v>3.9274962979320582</v>
      </c>
      <c r="H901" s="5">
        <f t="shared" si="85"/>
        <v>686.78811176988609</v>
      </c>
      <c r="I901" s="5">
        <f t="shared" si="86"/>
        <v>4431.753429394701</v>
      </c>
    </row>
    <row r="902" spans="1:9" x14ac:dyDescent="0.25">
      <c r="A902">
        <v>898</v>
      </c>
      <c r="B902">
        <f t="shared" ref="B902:B965" si="87">IF(C902=0,0,A902)</f>
        <v>898</v>
      </c>
      <c r="C902" s="5">
        <f t="shared" si="84"/>
        <v>4431.753429394701</v>
      </c>
      <c r="D902" s="5">
        <f t="shared" si="83"/>
        <v>0</v>
      </c>
      <c r="E902" s="4">
        <f t="shared" ref="E902:E965" si="88">C902-D902</f>
        <v>4431.753429394701</v>
      </c>
      <c r="F902" s="5">
        <f>IF(C902=0,0,IF(I901+G902&lt;=Summary!$D$20,'Loan Sch - Extra pay No Off'!I901+G902,Summary!$D$20))</f>
        <v>690.71560806781815</v>
      </c>
      <c r="G902" s="4">
        <f>IF(E902&lt;=0,0,E902*Summary!$B$7/Summary!$B$10)</f>
        <v>3.4005184967855491</v>
      </c>
      <c r="H902" s="5">
        <f t="shared" si="85"/>
        <v>687.31508957103256</v>
      </c>
      <c r="I902" s="5">
        <f t="shared" si="86"/>
        <v>3744.4383398236687</v>
      </c>
    </row>
    <row r="903" spans="1:9" x14ac:dyDescent="0.25">
      <c r="A903">
        <v>899</v>
      </c>
      <c r="B903">
        <f t="shared" si="87"/>
        <v>899</v>
      </c>
      <c r="C903" s="5">
        <f t="shared" si="84"/>
        <v>3744.4383398236687</v>
      </c>
      <c r="D903" s="5">
        <f t="shared" ref="D903:D966" si="89">IF(C903=0,0,D902)</f>
        <v>0</v>
      </c>
      <c r="E903" s="4">
        <f t="shared" si="88"/>
        <v>3744.4383398236687</v>
      </c>
      <c r="F903" s="5">
        <f>IF(C903=0,0,IF(I902+G903&lt;=Summary!$D$20,'Loan Sch - Extra pay No Off'!I902+G903,Summary!$D$20))</f>
        <v>690.71560806781815</v>
      </c>
      <c r="G903" s="4">
        <f>IF(E903&lt;=0,0,E903*Summary!$B$7/Summary!$B$10)</f>
        <v>2.8731363415185456</v>
      </c>
      <c r="H903" s="5">
        <f t="shared" si="85"/>
        <v>687.84247172629966</v>
      </c>
      <c r="I903" s="5">
        <f t="shared" si="86"/>
        <v>3056.595868097369</v>
      </c>
    </row>
    <row r="904" spans="1:9" x14ac:dyDescent="0.25">
      <c r="A904">
        <v>900</v>
      </c>
      <c r="B904">
        <f t="shared" si="87"/>
        <v>900</v>
      </c>
      <c r="C904" s="5">
        <f t="shared" si="84"/>
        <v>3056.595868097369</v>
      </c>
      <c r="D904" s="5">
        <f t="shared" si="89"/>
        <v>0</v>
      </c>
      <c r="E904" s="4">
        <f t="shared" si="88"/>
        <v>3056.595868097369</v>
      </c>
      <c r="F904" s="5">
        <f>IF(C904=0,0,IF(I903+G904&lt;=Summary!$D$20,'Loan Sch - Extra pay No Off'!I903+G904,Summary!$D$20))</f>
        <v>690.71560806781815</v>
      </c>
      <c r="G904" s="4">
        <f>IF(E904&lt;=0,0,E904*Summary!$B$7/Summary!$B$10)</f>
        <v>2.3453495218670195</v>
      </c>
      <c r="H904" s="5">
        <f t="shared" si="85"/>
        <v>688.37025854595117</v>
      </c>
      <c r="I904" s="5">
        <f t="shared" si="86"/>
        <v>2368.2256095514176</v>
      </c>
    </row>
    <row r="905" spans="1:9" x14ac:dyDescent="0.25">
      <c r="A905">
        <v>901</v>
      </c>
      <c r="B905">
        <f t="shared" si="87"/>
        <v>901</v>
      </c>
      <c r="C905" s="5">
        <f t="shared" si="84"/>
        <v>2368.2256095514176</v>
      </c>
      <c r="D905" s="5">
        <f t="shared" si="89"/>
        <v>0</v>
      </c>
      <c r="E905" s="4">
        <f t="shared" si="88"/>
        <v>2368.2256095514176</v>
      </c>
      <c r="F905" s="5">
        <f>IF(C905=0,0,IF(I904+G905&lt;=Summary!$D$20,'Loan Sch - Extra pay No Off'!I904+G905,Summary!$D$20))</f>
        <v>690.71560806781815</v>
      </c>
      <c r="G905" s="4">
        <f>IF(E905&lt;=0,0,E905*Summary!$B$7/Summary!$B$10)</f>
        <v>1.8171577273288761</v>
      </c>
      <c r="H905" s="5">
        <f t="shared" si="85"/>
        <v>688.89845034048926</v>
      </c>
      <c r="I905" s="5">
        <f t="shared" si="86"/>
        <v>1679.3271592109284</v>
      </c>
    </row>
    <row r="906" spans="1:9" x14ac:dyDescent="0.25">
      <c r="A906">
        <v>902</v>
      </c>
      <c r="B906">
        <f t="shared" si="87"/>
        <v>902</v>
      </c>
      <c r="C906" s="5">
        <f t="shared" si="84"/>
        <v>1679.3271592109284</v>
      </c>
      <c r="D906" s="5">
        <f t="shared" si="89"/>
        <v>0</v>
      </c>
      <c r="E906" s="4">
        <f t="shared" si="88"/>
        <v>1679.3271592109284</v>
      </c>
      <c r="F906" s="5">
        <f>IF(C906=0,0,IF(I905+G906&lt;=Summary!$D$20,'Loan Sch - Extra pay No Off'!I905+G906,Summary!$D$20))</f>
        <v>690.71560806781815</v>
      </c>
      <c r="G906" s="4">
        <f>IF(E906&lt;=0,0,E906*Summary!$B$7/Summary!$B$10)</f>
        <v>1.2885606471637701</v>
      </c>
      <c r="H906" s="5">
        <f t="shared" si="85"/>
        <v>689.42704742065439</v>
      </c>
      <c r="I906" s="5">
        <f t="shared" si="86"/>
        <v>989.90011179027397</v>
      </c>
    </row>
    <row r="907" spans="1:9" x14ac:dyDescent="0.25">
      <c r="A907">
        <v>903</v>
      </c>
      <c r="B907">
        <f t="shared" si="87"/>
        <v>903</v>
      </c>
      <c r="C907" s="5">
        <f t="shared" si="84"/>
        <v>989.90011179027397</v>
      </c>
      <c r="D907" s="5">
        <f t="shared" si="89"/>
        <v>0</v>
      </c>
      <c r="E907" s="4">
        <f t="shared" si="88"/>
        <v>989.90011179027397</v>
      </c>
      <c r="F907" s="5">
        <f>IF(C907=0,0,IF(I906+G907&lt;=Summary!$D$20,'Loan Sch - Extra pay No Off'!I906+G907,Summary!$D$20))</f>
        <v>690.71560806781815</v>
      </c>
      <c r="G907" s="4">
        <f>IF(E907&lt;=0,0,E907*Summary!$B$7/Summary!$B$10)</f>
        <v>0.75955797039292172</v>
      </c>
      <c r="H907" s="5">
        <f t="shared" si="85"/>
        <v>689.95605009742519</v>
      </c>
      <c r="I907" s="5">
        <f t="shared" si="86"/>
        <v>299.94406169284878</v>
      </c>
    </row>
    <row r="908" spans="1:9" x14ac:dyDescent="0.25">
      <c r="A908">
        <v>904</v>
      </c>
      <c r="B908">
        <f t="shared" si="87"/>
        <v>904</v>
      </c>
      <c r="C908" s="5">
        <f t="shared" si="84"/>
        <v>299.94406169284878</v>
      </c>
      <c r="D908" s="5">
        <f t="shared" si="89"/>
        <v>0</v>
      </c>
      <c r="E908" s="4">
        <f t="shared" si="88"/>
        <v>299.94406169284878</v>
      </c>
      <c r="F908" s="5">
        <f>IF(C908=0,0,IF(I907+G908&lt;=Summary!$D$20,'Loan Sch - Extra pay No Off'!I907+G908,Summary!$D$20))</f>
        <v>300.17421107864772</v>
      </c>
      <c r="G908" s="4">
        <f>IF(E908&lt;=0,0,E908*Summary!$B$7/Summary!$B$10)</f>
        <v>0.23014938579893587</v>
      </c>
      <c r="H908" s="5">
        <f t="shared" si="85"/>
        <v>299.94406169284878</v>
      </c>
      <c r="I908" s="5">
        <f t="shared" si="86"/>
        <v>0</v>
      </c>
    </row>
    <row r="909" spans="1:9" x14ac:dyDescent="0.25">
      <c r="A909">
        <v>905</v>
      </c>
      <c r="B909">
        <f t="shared" si="87"/>
        <v>0</v>
      </c>
      <c r="C909" s="5">
        <f t="shared" si="84"/>
        <v>0</v>
      </c>
      <c r="D909" s="5">
        <f t="shared" si="89"/>
        <v>0</v>
      </c>
      <c r="E909" s="4">
        <f t="shared" si="88"/>
        <v>0</v>
      </c>
      <c r="F909" s="5">
        <f>IF(C909=0,0,IF(I908+G909&lt;=Summary!$D$20,'Loan Sch - Extra pay No Off'!I908+G909,Summary!$D$20))</f>
        <v>0</v>
      </c>
      <c r="G909" s="4">
        <f>IF(E909&lt;=0,0,E909*Summary!$B$7/Summary!$B$10)</f>
        <v>0</v>
      </c>
      <c r="H909" s="5">
        <f t="shared" si="85"/>
        <v>0</v>
      </c>
      <c r="I909" s="5">
        <f t="shared" si="86"/>
        <v>0</v>
      </c>
    </row>
    <row r="910" spans="1:9" x14ac:dyDescent="0.25">
      <c r="A910">
        <v>906</v>
      </c>
      <c r="B910">
        <f t="shared" si="87"/>
        <v>0</v>
      </c>
      <c r="C910" s="5">
        <f t="shared" si="84"/>
        <v>0</v>
      </c>
      <c r="D910" s="5">
        <f t="shared" si="89"/>
        <v>0</v>
      </c>
      <c r="E910" s="4">
        <f t="shared" si="88"/>
        <v>0</v>
      </c>
      <c r="F910" s="5">
        <f>IF(C910=0,0,IF(I909+G910&lt;=Summary!$D$20,'Loan Sch - Extra pay No Off'!I909+G910,Summary!$D$20))</f>
        <v>0</v>
      </c>
      <c r="G910" s="4">
        <f>IF(E910&lt;=0,0,E910*Summary!$B$7/Summary!$B$10)</f>
        <v>0</v>
      </c>
      <c r="H910" s="5">
        <f t="shared" si="85"/>
        <v>0</v>
      </c>
      <c r="I910" s="5">
        <f t="shared" si="86"/>
        <v>0</v>
      </c>
    </row>
    <row r="911" spans="1:9" x14ac:dyDescent="0.25">
      <c r="A911">
        <v>907</v>
      </c>
      <c r="B911">
        <f t="shared" si="87"/>
        <v>0</v>
      </c>
      <c r="C911" s="5">
        <f t="shared" si="84"/>
        <v>0</v>
      </c>
      <c r="D911" s="5">
        <f t="shared" si="89"/>
        <v>0</v>
      </c>
      <c r="E911" s="4">
        <f t="shared" si="88"/>
        <v>0</v>
      </c>
      <c r="F911" s="5">
        <f>IF(C911=0,0,IF(I910+G911&lt;=Summary!$D$20,'Loan Sch - Extra pay No Off'!I910+G911,Summary!$D$20))</f>
        <v>0</v>
      </c>
      <c r="G911" s="4">
        <f>IF(E911&lt;=0,0,E911*Summary!$B$7/Summary!$B$10)</f>
        <v>0</v>
      </c>
      <c r="H911" s="5">
        <f t="shared" si="85"/>
        <v>0</v>
      </c>
      <c r="I911" s="5">
        <f t="shared" si="86"/>
        <v>0</v>
      </c>
    </row>
    <row r="912" spans="1:9" x14ac:dyDescent="0.25">
      <c r="A912">
        <v>908</v>
      </c>
      <c r="B912">
        <f t="shared" si="87"/>
        <v>0</v>
      </c>
      <c r="C912" s="5">
        <f t="shared" si="84"/>
        <v>0</v>
      </c>
      <c r="D912" s="5">
        <f t="shared" si="89"/>
        <v>0</v>
      </c>
      <c r="E912" s="4">
        <f t="shared" si="88"/>
        <v>0</v>
      </c>
      <c r="F912" s="5">
        <f>IF(C912=0,0,IF(I911+G912&lt;=Summary!$D$20,'Loan Sch - Extra pay No Off'!I911+G912,Summary!$D$20))</f>
        <v>0</v>
      </c>
      <c r="G912" s="4">
        <f>IF(E912&lt;=0,0,E912*Summary!$B$7/Summary!$B$10)</f>
        <v>0</v>
      </c>
      <c r="H912" s="5">
        <f t="shared" si="85"/>
        <v>0</v>
      </c>
      <c r="I912" s="5">
        <f t="shared" si="86"/>
        <v>0</v>
      </c>
    </row>
    <row r="913" spans="1:9" x14ac:dyDescent="0.25">
      <c r="A913">
        <v>909</v>
      </c>
      <c r="B913">
        <f t="shared" si="87"/>
        <v>0</v>
      </c>
      <c r="C913" s="5">
        <f t="shared" si="84"/>
        <v>0</v>
      </c>
      <c r="D913" s="5">
        <f t="shared" si="89"/>
        <v>0</v>
      </c>
      <c r="E913" s="4">
        <f t="shared" si="88"/>
        <v>0</v>
      </c>
      <c r="F913" s="5">
        <f>IF(C913=0,0,IF(I912+G913&lt;=Summary!$D$20,'Loan Sch - Extra pay No Off'!I912+G913,Summary!$D$20))</f>
        <v>0</v>
      </c>
      <c r="G913" s="4">
        <f>IF(E913&lt;=0,0,E913*Summary!$B$7/Summary!$B$10)</f>
        <v>0</v>
      </c>
      <c r="H913" s="5">
        <f t="shared" si="85"/>
        <v>0</v>
      </c>
      <c r="I913" s="5">
        <f t="shared" si="86"/>
        <v>0</v>
      </c>
    </row>
    <row r="914" spans="1:9" x14ac:dyDescent="0.25">
      <c r="A914">
        <v>910</v>
      </c>
      <c r="B914">
        <f t="shared" si="87"/>
        <v>0</v>
      </c>
      <c r="C914" s="5">
        <f t="shared" si="84"/>
        <v>0</v>
      </c>
      <c r="D914" s="5">
        <f t="shared" si="89"/>
        <v>0</v>
      </c>
      <c r="E914" s="4">
        <f t="shared" si="88"/>
        <v>0</v>
      </c>
      <c r="F914" s="5">
        <f>IF(C914=0,0,IF(I913+G914&lt;=Summary!$D$20,'Loan Sch - Extra pay No Off'!I913+G914,Summary!$D$20))</f>
        <v>0</v>
      </c>
      <c r="G914" s="4">
        <f>IF(E914&lt;=0,0,E914*Summary!$B$7/Summary!$B$10)</f>
        <v>0</v>
      </c>
      <c r="H914" s="5">
        <f t="shared" si="85"/>
        <v>0</v>
      </c>
      <c r="I914" s="5">
        <f t="shared" si="86"/>
        <v>0</v>
      </c>
    </row>
    <row r="915" spans="1:9" x14ac:dyDescent="0.25">
      <c r="A915">
        <v>911</v>
      </c>
      <c r="B915">
        <f t="shared" si="87"/>
        <v>0</v>
      </c>
      <c r="C915" s="5">
        <f t="shared" si="84"/>
        <v>0</v>
      </c>
      <c r="D915" s="5">
        <f t="shared" si="89"/>
        <v>0</v>
      </c>
      <c r="E915" s="4">
        <f t="shared" si="88"/>
        <v>0</v>
      </c>
      <c r="F915" s="5">
        <f>IF(C915=0,0,IF(I914+G915&lt;=Summary!$D$20,'Loan Sch - Extra pay No Off'!I914+G915,Summary!$D$20))</f>
        <v>0</v>
      </c>
      <c r="G915" s="4">
        <f>IF(E915&lt;=0,0,E915*Summary!$B$7/Summary!$B$10)</f>
        <v>0</v>
      </c>
      <c r="H915" s="5">
        <f t="shared" si="85"/>
        <v>0</v>
      </c>
      <c r="I915" s="5">
        <f t="shared" si="86"/>
        <v>0</v>
      </c>
    </row>
    <row r="916" spans="1:9" x14ac:dyDescent="0.25">
      <c r="A916">
        <v>912</v>
      </c>
      <c r="B916">
        <f t="shared" si="87"/>
        <v>0</v>
      </c>
      <c r="C916" s="5">
        <f t="shared" si="84"/>
        <v>0</v>
      </c>
      <c r="D916" s="5">
        <f t="shared" si="89"/>
        <v>0</v>
      </c>
      <c r="E916" s="4">
        <f t="shared" si="88"/>
        <v>0</v>
      </c>
      <c r="F916" s="5">
        <f>IF(C916=0,0,IF(I915+G916&lt;=Summary!$D$20,'Loan Sch - Extra pay No Off'!I915+G916,Summary!$D$20))</f>
        <v>0</v>
      </c>
      <c r="G916" s="4">
        <f>IF(E916&lt;=0,0,E916*Summary!$B$7/Summary!$B$10)</f>
        <v>0</v>
      </c>
      <c r="H916" s="5">
        <f t="shared" si="85"/>
        <v>0</v>
      </c>
      <c r="I916" s="5">
        <f t="shared" si="86"/>
        <v>0</v>
      </c>
    </row>
    <row r="917" spans="1:9" x14ac:dyDescent="0.25">
      <c r="A917">
        <v>913</v>
      </c>
      <c r="B917">
        <f t="shared" si="87"/>
        <v>0</v>
      </c>
      <c r="C917" s="5">
        <f t="shared" si="84"/>
        <v>0</v>
      </c>
      <c r="D917" s="5">
        <f t="shared" si="89"/>
        <v>0</v>
      </c>
      <c r="E917" s="4">
        <f t="shared" si="88"/>
        <v>0</v>
      </c>
      <c r="F917" s="5">
        <f>IF(C917=0,0,IF(I916+G917&lt;=Summary!$D$20,'Loan Sch - Extra pay No Off'!I916+G917,Summary!$D$20))</f>
        <v>0</v>
      </c>
      <c r="G917" s="4">
        <f>IF(E917&lt;=0,0,E917*Summary!$B$7/Summary!$B$10)</f>
        <v>0</v>
      </c>
      <c r="H917" s="5">
        <f t="shared" si="85"/>
        <v>0</v>
      </c>
      <c r="I917" s="5">
        <f t="shared" si="86"/>
        <v>0</v>
      </c>
    </row>
    <row r="918" spans="1:9" x14ac:dyDescent="0.25">
      <c r="A918">
        <v>914</v>
      </c>
      <c r="B918">
        <f t="shared" si="87"/>
        <v>0</v>
      </c>
      <c r="C918" s="5">
        <f t="shared" si="84"/>
        <v>0</v>
      </c>
      <c r="D918" s="5">
        <f t="shared" si="89"/>
        <v>0</v>
      </c>
      <c r="E918" s="4">
        <f t="shared" si="88"/>
        <v>0</v>
      </c>
      <c r="F918" s="5">
        <f>IF(C918=0,0,IF(I917+G918&lt;=Summary!$D$20,'Loan Sch - Extra pay No Off'!I917+G918,Summary!$D$20))</f>
        <v>0</v>
      </c>
      <c r="G918" s="4">
        <f>IF(E918&lt;=0,0,E918*Summary!$B$7/Summary!$B$10)</f>
        <v>0</v>
      </c>
      <c r="H918" s="5">
        <f t="shared" si="85"/>
        <v>0</v>
      </c>
      <c r="I918" s="5">
        <f t="shared" si="86"/>
        <v>0</v>
      </c>
    </row>
    <row r="919" spans="1:9" x14ac:dyDescent="0.25">
      <c r="A919">
        <v>915</v>
      </c>
      <c r="B919">
        <f t="shared" si="87"/>
        <v>0</v>
      </c>
      <c r="C919" s="5">
        <f t="shared" si="84"/>
        <v>0</v>
      </c>
      <c r="D919" s="5">
        <f t="shared" si="89"/>
        <v>0</v>
      </c>
      <c r="E919" s="4">
        <f t="shared" si="88"/>
        <v>0</v>
      </c>
      <c r="F919" s="5">
        <f>IF(C919=0,0,IF(I918+G919&lt;=Summary!$D$20,'Loan Sch - Extra pay No Off'!I918+G919,Summary!$D$20))</f>
        <v>0</v>
      </c>
      <c r="G919" s="4">
        <f>IF(E919&lt;=0,0,E919*Summary!$B$7/Summary!$B$10)</f>
        <v>0</v>
      </c>
      <c r="H919" s="5">
        <f t="shared" si="85"/>
        <v>0</v>
      </c>
      <c r="I919" s="5">
        <f t="shared" si="86"/>
        <v>0</v>
      </c>
    </row>
    <row r="920" spans="1:9" x14ac:dyDescent="0.25">
      <c r="A920">
        <v>916</v>
      </c>
      <c r="B920">
        <f t="shared" si="87"/>
        <v>0</v>
      </c>
      <c r="C920" s="5">
        <f t="shared" si="84"/>
        <v>0</v>
      </c>
      <c r="D920" s="5">
        <f t="shared" si="89"/>
        <v>0</v>
      </c>
      <c r="E920" s="4">
        <f t="shared" si="88"/>
        <v>0</v>
      </c>
      <c r="F920" s="5">
        <f>IF(C920=0,0,IF(I919+G920&lt;=Summary!$D$20,'Loan Sch - Extra pay No Off'!I919+G920,Summary!$D$20))</f>
        <v>0</v>
      </c>
      <c r="G920" s="4">
        <f>IF(E920&lt;=0,0,E920*Summary!$B$7/Summary!$B$10)</f>
        <v>0</v>
      </c>
      <c r="H920" s="5">
        <f t="shared" si="85"/>
        <v>0</v>
      </c>
      <c r="I920" s="5">
        <f t="shared" si="86"/>
        <v>0</v>
      </c>
    </row>
    <row r="921" spans="1:9" x14ac:dyDescent="0.25">
      <c r="A921">
        <v>917</v>
      </c>
      <c r="B921">
        <f t="shared" si="87"/>
        <v>0</v>
      </c>
      <c r="C921" s="5">
        <f t="shared" si="84"/>
        <v>0</v>
      </c>
      <c r="D921" s="5">
        <f t="shared" si="89"/>
        <v>0</v>
      </c>
      <c r="E921" s="4">
        <f t="shared" si="88"/>
        <v>0</v>
      </c>
      <c r="F921" s="5">
        <f>IF(C921=0,0,IF(I920+G921&lt;=Summary!$D$20,'Loan Sch - Extra pay No Off'!I920+G921,Summary!$D$20))</f>
        <v>0</v>
      </c>
      <c r="G921" s="4">
        <f>IF(E921&lt;=0,0,E921*Summary!$B$7/Summary!$B$10)</f>
        <v>0</v>
      </c>
      <c r="H921" s="5">
        <f t="shared" si="85"/>
        <v>0</v>
      </c>
      <c r="I921" s="5">
        <f t="shared" si="86"/>
        <v>0</v>
      </c>
    </row>
    <row r="922" spans="1:9" x14ac:dyDescent="0.25">
      <c r="A922">
        <v>918</v>
      </c>
      <c r="B922">
        <f t="shared" si="87"/>
        <v>0</v>
      </c>
      <c r="C922" s="5">
        <f t="shared" si="84"/>
        <v>0</v>
      </c>
      <c r="D922" s="5">
        <f t="shared" si="89"/>
        <v>0</v>
      </c>
      <c r="E922" s="4">
        <f t="shared" si="88"/>
        <v>0</v>
      </c>
      <c r="F922" s="5">
        <f>IF(C922=0,0,IF(I921+G922&lt;=Summary!$D$20,'Loan Sch - Extra pay No Off'!I921+G922,Summary!$D$20))</f>
        <v>0</v>
      </c>
      <c r="G922" s="4">
        <f>IF(E922&lt;=0,0,E922*Summary!$B$7/Summary!$B$10)</f>
        <v>0</v>
      </c>
      <c r="H922" s="5">
        <f t="shared" si="85"/>
        <v>0</v>
      </c>
      <c r="I922" s="5">
        <f t="shared" si="86"/>
        <v>0</v>
      </c>
    </row>
    <row r="923" spans="1:9" x14ac:dyDescent="0.25">
      <c r="A923">
        <v>919</v>
      </c>
      <c r="B923">
        <f t="shared" si="87"/>
        <v>0</v>
      </c>
      <c r="C923" s="5">
        <f t="shared" si="84"/>
        <v>0</v>
      </c>
      <c r="D923" s="5">
        <f t="shared" si="89"/>
        <v>0</v>
      </c>
      <c r="E923" s="4">
        <f t="shared" si="88"/>
        <v>0</v>
      </c>
      <c r="F923" s="5">
        <f>IF(C923=0,0,IF(I922+G923&lt;=Summary!$D$20,'Loan Sch - Extra pay No Off'!I922+G923,Summary!$D$20))</f>
        <v>0</v>
      </c>
      <c r="G923" s="4">
        <f>IF(E923&lt;=0,0,E923*Summary!$B$7/Summary!$B$10)</f>
        <v>0</v>
      </c>
      <c r="H923" s="5">
        <f t="shared" si="85"/>
        <v>0</v>
      </c>
      <c r="I923" s="5">
        <f t="shared" si="86"/>
        <v>0</v>
      </c>
    </row>
    <row r="924" spans="1:9" x14ac:dyDescent="0.25">
      <c r="A924">
        <v>920</v>
      </c>
      <c r="B924">
        <f t="shared" si="87"/>
        <v>0</v>
      </c>
      <c r="C924" s="5">
        <f t="shared" si="84"/>
        <v>0</v>
      </c>
      <c r="D924" s="5">
        <f t="shared" si="89"/>
        <v>0</v>
      </c>
      <c r="E924" s="4">
        <f t="shared" si="88"/>
        <v>0</v>
      </c>
      <c r="F924" s="5">
        <f>IF(C924=0,0,IF(I923+G924&lt;=Summary!$D$20,'Loan Sch - Extra pay No Off'!I923+G924,Summary!$D$20))</f>
        <v>0</v>
      </c>
      <c r="G924" s="4">
        <f>IF(E924&lt;=0,0,E924*Summary!$B$7/Summary!$B$10)</f>
        <v>0</v>
      </c>
      <c r="H924" s="5">
        <f t="shared" si="85"/>
        <v>0</v>
      </c>
      <c r="I924" s="5">
        <f t="shared" si="86"/>
        <v>0</v>
      </c>
    </row>
    <row r="925" spans="1:9" x14ac:dyDescent="0.25">
      <c r="A925">
        <v>921</v>
      </c>
      <c r="B925">
        <f t="shared" si="87"/>
        <v>0</v>
      </c>
      <c r="C925" s="5">
        <f t="shared" si="84"/>
        <v>0</v>
      </c>
      <c r="D925" s="5">
        <f t="shared" si="89"/>
        <v>0</v>
      </c>
      <c r="E925" s="4">
        <f t="shared" si="88"/>
        <v>0</v>
      </c>
      <c r="F925" s="5">
        <f>IF(C925=0,0,IF(I924+G925&lt;=Summary!$D$20,'Loan Sch - Extra pay No Off'!I924+G925,Summary!$D$20))</f>
        <v>0</v>
      </c>
      <c r="G925" s="4">
        <f>IF(E925&lt;=0,0,E925*Summary!$B$7/Summary!$B$10)</f>
        <v>0</v>
      </c>
      <c r="H925" s="5">
        <f t="shared" si="85"/>
        <v>0</v>
      </c>
      <c r="I925" s="5">
        <f t="shared" si="86"/>
        <v>0</v>
      </c>
    </row>
    <row r="926" spans="1:9" x14ac:dyDescent="0.25">
      <c r="A926">
        <v>922</v>
      </c>
      <c r="B926">
        <f t="shared" si="87"/>
        <v>0</v>
      </c>
      <c r="C926" s="5">
        <f t="shared" si="84"/>
        <v>0</v>
      </c>
      <c r="D926" s="5">
        <f t="shared" si="89"/>
        <v>0</v>
      </c>
      <c r="E926" s="4">
        <f t="shared" si="88"/>
        <v>0</v>
      </c>
      <c r="F926" s="5">
        <f>IF(C926=0,0,IF(I925+G926&lt;=Summary!$D$20,'Loan Sch - Extra pay No Off'!I925+G926,Summary!$D$20))</f>
        <v>0</v>
      </c>
      <c r="G926" s="4">
        <f>IF(E926&lt;=0,0,E926*Summary!$B$7/Summary!$B$10)</f>
        <v>0</v>
      </c>
      <c r="H926" s="5">
        <f t="shared" si="85"/>
        <v>0</v>
      </c>
      <c r="I926" s="5">
        <f t="shared" si="86"/>
        <v>0</v>
      </c>
    </row>
    <row r="927" spans="1:9" x14ac:dyDescent="0.25">
      <c r="A927">
        <v>923</v>
      </c>
      <c r="B927">
        <f t="shared" si="87"/>
        <v>0</v>
      </c>
      <c r="C927" s="5">
        <f t="shared" si="84"/>
        <v>0</v>
      </c>
      <c r="D927" s="5">
        <f t="shared" si="89"/>
        <v>0</v>
      </c>
      <c r="E927" s="4">
        <f t="shared" si="88"/>
        <v>0</v>
      </c>
      <c r="F927" s="5">
        <f>IF(C927=0,0,IF(I926+G927&lt;=Summary!$D$20,'Loan Sch - Extra pay No Off'!I926+G927,Summary!$D$20))</f>
        <v>0</v>
      </c>
      <c r="G927" s="4">
        <f>IF(E927&lt;=0,0,E927*Summary!$B$7/Summary!$B$10)</f>
        <v>0</v>
      </c>
      <c r="H927" s="5">
        <f t="shared" si="85"/>
        <v>0</v>
      </c>
      <c r="I927" s="5">
        <f t="shared" si="86"/>
        <v>0</v>
      </c>
    </row>
    <row r="928" spans="1:9" x14ac:dyDescent="0.25">
      <c r="A928">
        <v>924</v>
      </c>
      <c r="B928">
        <f t="shared" si="87"/>
        <v>0</v>
      </c>
      <c r="C928" s="5">
        <f t="shared" si="84"/>
        <v>0</v>
      </c>
      <c r="D928" s="5">
        <f t="shared" si="89"/>
        <v>0</v>
      </c>
      <c r="E928" s="4">
        <f t="shared" si="88"/>
        <v>0</v>
      </c>
      <c r="F928" s="5">
        <f>IF(C928=0,0,IF(I927+G928&lt;=Summary!$D$20,'Loan Sch - Extra pay No Off'!I927+G928,Summary!$D$20))</f>
        <v>0</v>
      </c>
      <c r="G928" s="4">
        <f>IF(E928&lt;=0,0,E928*Summary!$B$7/Summary!$B$10)</f>
        <v>0</v>
      </c>
      <c r="H928" s="5">
        <f t="shared" si="85"/>
        <v>0</v>
      </c>
      <c r="I928" s="5">
        <f t="shared" si="86"/>
        <v>0</v>
      </c>
    </row>
    <row r="929" spans="1:9" x14ac:dyDescent="0.25">
      <c r="A929">
        <v>925</v>
      </c>
      <c r="B929">
        <f t="shared" si="87"/>
        <v>0</v>
      </c>
      <c r="C929" s="5">
        <f t="shared" si="84"/>
        <v>0</v>
      </c>
      <c r="D929" s="5">
        <f t="shared" si="89"/>
        <v>0</v>
      </c>
      <c r="E929" s="4">
        <f t="shared" si="88"/>
        <v>0</v>
      </c>
      <c r="F929" s="5">
        <f>IF(C929=0,0,IF(I928+G929&lt;=Summary!$D$20,'Loan Sch - Extra pay No Off'!I928+G929,Summary!$D$20))</f>
        <v>0</v>
      </c>
      <c r="G929" s="4">
        <f>IF(E929&lt;=0,0,E929*Summary!$B$7/Summary!$B$10)</f>
        <v>0</v>
      </c>
      <c r="H929" s="5">
        <f t="shared" si="85"/>
        <v>0</v>
      </c>
      <c r="I929" s="5">
        <f t="shared" si="86"/>
        <v>0</v>
      </c>
    </row>
    <row r="930" spans="1:9" x14ac:dyDescent="0.25">
      <c r="A930">
        <v>926</v>
      </c>
      <c r="B930">
        <f t="shared" si="87"/>
        <v>0</v>
      </c>
      <c r="C930" s="5">
        <f t="shared" si="84"/>
        <v>0</v>
      </c>
      <c r="D930" s="5">
        <f t="shared" si="89"/>
        <v>0</v>
      </c>
      <c r="E930" s="4">
        <f t="shared" si="88"/>
        <v>0</v>
      </c>
      <c r="F930" s="5">
        <f>IF(C930=0,0,IF(I929+G930&lt;=Summary!$D$20,'Loan Sch - Extra pay No Off'!I929+G930,Summary!$D$20))</f>
        <v>0</v>
      </c>
      <c r="G930" s="4">
        <f>IF(E930&lt;=0,0,E930*Summary!$B$7/Summary!$B$10)</f>
        <v>0</v>
      </c>
      <c r="H930" s="5">
        <f t="shared" si="85"/>
        <v>0</v>
      </c>
      <c r="I930" s="5">
        <f t="shared" si="86"/>
        <v>0</v>
      </c>
    </row>
    <row r="931" spans="1:9" x14ac:dyDescent="0.25">
      <c r="A931">
        <v>927</v>
      </c>
      <c r="B931">
        <f t="shared" si="87"/>
        <v>0</v>
      </c>
      <c r="C931" s="5">
        <f t="shared" si="84"/>
        <v>0</v>
      </c>
      <c r="D931" s="5">
        <f t="shared" si="89"/>
        <v>0</v>
      </c>
      <c r="E931" s="4">
        <f t="shared" si="88"/>
        <v>0</v>
      </c>
      <c r="F931" s="5">
        <f>IF(C931=0,0,IF(I930+G931&lt;=Summary!$D$20,'Loan Sch - Extra pay No Off'!I930+G931,Summary!$D$20))</f>
        <v>0</v>
      </c>
      <c r="G931" s="4">
        <f>IF(E931&lt;=0,0,E931*Summary!$B$7/Summary!$B$10)</f>
        <v>0</v>
      </c>
      <c r="H931" s="5">
        <f t="shared" si="85"/>
        <v>0</v>
      </c>
      <c r="I931" s="5">
        <f t="shared" si="86"/>
        <v>0</v>
      </c>
    </row>
    <row r="932" spans="1:9" x14ac:dyDescent="0.25">
      <c r="A932">
        <v>928</v>
      </c>
      <c r="B932">
        <f t="shared" si="87"/>
        <v>0</v>
      </c>
      <c r="C932" s="5">
        <f t="shared" si="84"/>
        <v>0</v>
      </c>
      <c r="D932" s="5">
        <f t="shared" si="89"/>
        <v>0</v>
      </c>
      <c r="E932" s="4">
        <f t="shared" si="88"/>
        <v>0</v>
      </c>
      <c r="F932" s="5">
        <f>IF(C932=0,0,IF(I931+G932&lt;=Summary!$D$20,'Loan Sch - Extra pay No Off'!I931+G932,Summary!$D$20))</f>
        <v>0</v>
      </c>
      <c r="G932" s="4">
        <f>IF(E932&lt;=0,0,E932*Summary!$B$7/Summary!$B$10)</f>
        <v>0</v>
      </c>
      <c r="H932" s="5">
        <f t="shared" si="85"/>
        <v>0</v>
      </c>
      <c r="I932" s="5">
        <f t="shared" si="86"/>
        <v>0</v>
      </c>
    </row>
    <row r="933" spans="1:9" x14ac:dyDescent="0.25">
      <c r="A933">
        <v>929</v>
      </c>
      <c r="B933">
        <f t="shared" si="87"/>
        <v>0</v>
      </c>
      <c r="C933" s="5">
        <f t="shared" si="84"/>
        <v>0</v>
      </c>
      <c r="D933" s="5">
        <f t="shared" si="89"/>
        <v>0</v>
      </c>
      <c r="E933" s="4">
        <f t="shared" si="88"/>
        <v>0</v>
      </c>
      <c r="F933" s="5">
        <f>IF(C933=0,0,IF(I932+G933&lt;=Summary!$D$20,'Loan Sch - Extra pay No Off'!I932+G933,Summary!$D$20))</f>
        <v>0</v>
      </c>
      <c r="G933" s="4">
        <f>IF(E933&lt;=0,0,E933*Summary!$B$7/Summary!$B$10)</f>
        <v>0</v>
      </c>
      <c r="H933" s="5">
        <f t="shared" si="85"/>
        <v>0</v>
      </c>
      <c r="I933" s="5">
        <f t="shared" si="86"/>
        <v>0</v>
      </c>
    </row>
    <row r="934" spans="1:9" x14ac:dyDescent="0.25">
      <c r="A934">
        <v>930</v>
      </c>
      <c r="B934">
        <f t="shared" si="87"/>
        <v>0</v>
      </c>
      <c r="C934" s="5">
        <f t="shared" si="84"/>
        <v>0</v>
      </c>
      <c r="D934" s="5">
        <f t="shared" si="89"/>
        <v>0</v>
      </c>
      <c r="E934" s="4">
        <f t="shared" si="88"/>
        <v>0</v>
      </c>
      <c r="F934" s="5">
        <f>IF(C934=0,0,IF(I933+G934&lt;=Summary!$D$20,'Loan Sch - Extra pay No Off'!I933+G934,Summary!$D$20))</f>
        <v>0</v>
      </c>
      <c r="G934" s="4">
        <f>IF(E934&lt;=0,0,E934*Summary!$B$7/Summary!$B$10)</f>
        <v>0</v>
      </c>
      <c r="H934" s="5">
        <f t="shared" si="85"/>
        <v>0</v>
      </c>
      <c r="I934" s="5">
        <f t="shared" si="86"/>
        <v>0</v>
      </c>
    </row>
    <row r="935" spans="1:9" x14ac:dyDescent="0.25">
      <c r="A935">
        <v>931</v>
      </c>
      <c r="B935">
        <f t="shared" si="87"/>
        <v>0</v>
      </c>
      <c r="C935" s="5">
        <f t="shared" si="84"/>
        <v>0</v>
      </c>
      <c r="D935" s="5">
        <f t="shared" si="89"/>
        <v>0</v>
      </c>
      <c r="E935" s="4">
        <f t="shared" si="88"/>
        <v>0</v>
      </c>
      <c r="F935" s="5">
        <f>IF(C935=0,0,IF(I934+G935&lt;=Summary!$D$20,'Loan Sch - Extra pay No Off'!I934+G935,Summary!$D$20))</f>
        <v>0</v>
      </c>
      <c r="G935" s="4">
        <f>IF(E935&lt;=0,0,E935*Summary!$B$7/Summary!$B$10)</f>
        <v>0</v>
      </c>
      <c r="H935" s="5">
        <f t="shared" si="85"/>
        <v>0</v>
      </c>
      <c r="I935" s="5">
        <f t="shared" si="86"/>
        <v>0</v>
      </c>
    </row>
    <row r="936" spans="1:9" x14ac:dyDescent="0.25">
      <c r="A936">
        <v>932</v>
      </c>
      <c r="B936">
        <f t="shared" si="87"/>
        <v>0</v>
      </c>
      <c r="C936" s="5">
        <f t="shared" si="84"/>
        <v>0</v>
      </c>
      <c r="D936" s="5">
        <f t="shared" si="89"/>
        <v>0</v>
      </c>
      <c r="E936" s="4">
        <f t="shared" si="88"/>
        <v>0</v>
      </c>
      <c r="F936" s="5">
        <f>IF(C936=0,0,IF(I935+G936&lt;=Summary!$D$20,'Loan Sch - Extra pay No Off'!I935+G936,Summary!$D$20))</f>
        <v>0</v>
      </c>
      <c r="G936" s="4">
        <f>IF(E936&lt;=0,0,E936*Summary!$B$7/Summary!$B$10)</f>
        <v>0</v>
      </c>
      <c r="H936" s="5">
        <f t="shared" si="85"/>
        <v>0</v>
      </c>
      <c r="I936" s="5">
        <f t="shared" si="86"/>
        <v>0</v>
      </c>
    </row>
    <row r="937" spans="1:9" x14ac:dyDescent="0.25">
      <c r="A937">
        <v>933</v>
      </c>
      <c r="B937">
        <f t="shared" si="87"/>
        <v>0</v>
      </c>
      <c r="C937" s="5">
        <f t="shared" si="84"/>
        <v>0</v>
      </c>
      <c r="D937" s="5">
        <f t="shared" si="89"/>
        <v>0</v>
      </c>
      <c r="E937" s="4">
        <f t="shared" si="88"/>
        <v>0</v>
      </c>
      <c r="F937" s="5">
        <f>IF(C937=0,0,IF(I936+G937&lt;=Summary!$D$20,'Loan Sch - Extra pay No Off'!I936+G937,Summary!$D$20))</f>
        <v>0</v>
      </c>
      <c r="G937" s="4">
        <f>IF(E937&lt;=0,0,E937*Summary!$B$7/Summary!$B$10)</f>
        <v>0</v>
      </c>
      <c r="H937" s="5">
        <f t="shared" si="85"/>
        <v>0</v>
      </c>
      <c r="I937" s="5">
        <f t="shared" si="86"/>
        <v>0</v>
      </c>
    </row>
    <row r="938" spans="1:9" x14ac:dyDescent="0.25">
      <c r="A938">
        <v>934</v>
      </c>
      <c r="B938">
        <f t="shared" si="87"/>
        <v>0</v>
      </c>
      <c r="C938" s="5">
        <f t="shared" si="84"/>
        <v>0</v>
      </c>
      <c r="D938" s="5">
        <f t="shared" si="89"/>
        <v>0</v>
      </c>
      <c r="E938" s="4">
        <f t="shared" si="88"/>
        <v>0</v>
      </c>
      <c r="F938" s="5">
        <f>IF(C938=0,0,IF(I937+G938&lt;=Summary!$D$20,'Loan Sch - Extra pay No Off'!I937+G938,Summary!$D$20))</f>
        <v>0</v>
      </c>
      <c r="G938" s="4">
        <f>IF(E938&lt;=0,0,E938*Summary!$B$7/Summary!$B$10)</f>
        <v>0</v>
      </c>
      <c r="H938" s="5">
        <f t="shared" si="85"/>
        <v>0</v>
      </c>
      <c r="I938" s="5">
        <f t="shared" si="86"/>
        <v>0</v>
      </c>
    </row>
    <row r="939" spans="1:9" x14ac:dyDescent="0.25">
      <c r="A939">
        <v>935</v>
      </c>
      <c r="B939">
        <f t="shared" si="87"/>
        <v>0</v>
      </c>
      <c r="C939" s="5">
        <f t="shared" si="84"/>
        <v>0</v>
      </c>
      <c r="D939" s="5">
        <f t="shared" si="89"/>
        <v>0</v>
      </c>
      <c r="E939" s="4">
        <f t="shared" si="88"/>
        <v>0</v>
      </c>
      <c r="F939" s="5">
        <f>IF(C939=0,0,IF(I938+G939&lt;=Summary!$D$20,'Loan Sch - Extra pay No Off'!I938+G939,Summary!$D$20))</f>
        <v>0</v>
      </c>
      <c r="G939" s="4">
        <f>IF(E939&lt;=0,0,E939*Summary!$B$7/Summary!$B$10)</f>
        <v>0</v>
      </c>
      <c r="H939" s="5">
        <f t="shared" si="85"/>
        <v>0</v>
      </c>
      <c r="I939" s="5">
        <f t="shared" si="86"/>
        <v>0</v>
      </c>
    </row>
    <row r="940" spans="1:9" x14ac:dyDescent="0.25">
      <c r="A940">
        <v>936</v>
      </c>
      <c r="B940">
        <f t="shared" si="87"/>
        <v>0</v>
      </c>
      <c r="C940" s="5">
        <f t="shared" si="84"/>
        <v>0</v>
      </c>
      <c r="D940" s="5">
        <f t="shared" si="89"/>
        <v>0</v>
      </c>
      <c r="E940" s="4">
        <f t="shared" si="88"/>
        <v>0</v>
      </c>
      <c r="F940" s="5">
        <f>IF(C940=0,0,IF(I939+G940&lt;=Summary!$D$20,'Loan Sch - Extra pay No Off'!I939+G940,Summary!$D$20))</f>
        <v>0</v>
      </c>
      <c r="G940" s="4">
        <f>IF(E940&lt;=0,0,E940*Summary!$B$7/Summary!$B$10)</f>
        <v>0</v>
      </c>
      <c r="H940" s="5">
        <f t="shared" si="85"/>
        <v>0</v>
      </c>
      <c r="I940" s="5">
        <f t="shared" si="86"/>
        <v>0</v>
      </c>
    </row>
    <row r="941" spans="1:9" x14ac:dyDescent="0.25">
      <c r="A941">
        <v>937</v>
      </c>
      <c r="B941">
        <f t="shared" si="87"/>
        <v>0</v>
      </c>
      <c r="C941" s="5">
        <f t="shared" si="84"/>
        <v>0</v>
      </c>
      <c r="D941" s="5">
        <f t="shared" si="89"/>
        <v>0</v>
      </c>
      <c r="E941" s="4">
        <f t="shared" si="88"/>
        <v>0</v>
      </c>
      <c r="F941" s="5">
        <f>IF(C941=0,0,IF(I940+G941&lt;=Summary!$D$20,'Loan Sch - Extra pay No Off'!I940+G941,Summary!$D$20))</f>
        <v>0</v>
      </c>
      <c r="G941" s="4">
        <f>IF(E941&lt;=0,0,E941*Summary!$B$7/Summary!$B$10)</f>
        <v>0</v>
      </c>
      <c r="H941" s="5">
        <f t="shared" si="85"/>
        <v>0</v>
      </c>
      <c r="I941" s="5">
        <f t="shared" si="86"/>
        <v>0</v>
      </c>
    </row>
    <row r="942" spans="1:9" x14ac:dyDescent="0.25">
      <c r="A942">
        <v>938</v>
      </c>
      <c r="B942">
        <f t="shared" si="87"/>
        <v>0</v>
      </c>
      <c r="C942" s="5">
        <f t="shared" si="84"/>
        <v>0</v>
      </c>
      <c r="D942" s="5">
        <f t="shared" si="89"/>
        <v>0</v>
      </c>
      <c r="E942" s="4">
        <f t="shared" si="88"/>
        <v>0</v>
      </c>
      <c r="F942" s="5">
        <f>IF(C942=0,0,IF(I941+G942&lt;=Summary!$D$20,'Loan Sch - Extra pay No Off'!I941+G942,Summary!$D$20))</f>
        <v>0</v>
      </c>
      <c r="G942" s="4">
        <f>IF(E942&lt;=0,0,E942*Summary!$B$7/Summary!$B$10)</f>
        <v>0</v>
      </c>
      <c r="H942" s="5">
        <f t="shared" si="85"/>
        <v>0</v>
      </c>
      <c r="I942" s="5">
        <f t="shared" si="86"/>
        <v>0</v>
      </c>
    </row>
    <row r="943" spans="1:9" x14ac:dyDescent="0.25">
      <c r="A943">
        <v>939</v>
      </c>
      <c r="B943">
        <f t="shared" si="87"/>
        <v>0</v>
      </c>
      <c r="C943" s="5">
        <f t="shared" si="84"/>
        <v>0</v>
      </c>
      <c r="D943" s="5">
        <f t="shared" si="89"/>
        <v>0</v>
      </c>
      <c r="E943" s="4">
        <f t="shared" si="88"/>
        <v>0</v>
      </c>
      <c r="F943" s="5">
        <f>IF(C943=0,0,IF(I942+G943&lt;=Summary!$D$20,'Loan Sch - Extra pay No Off'!I942+G943,Summary!$D$20))</f>
        <v>0</v>
      </c>
      <c r="G943" s="4">
        <f>IF(E943&lt;=0,0,E943*Summary!$B$7/Summary!$B$10)</f>
        <v>0</v>
      </c>
      <c r="H943" s="5">
        <f t="shared" si="85"/>
        <v>0</v>
      </c>
      <c r="I943" s="5">
        <f t="shared" si="86"/>
        <v>0</v>
      </c>
    </row>
    <row r="944" spans="1:9" x14ac:dyDescent="0.25">
      <c r="A944">
        <v>940</v>
      </c>
      <c r="B944">
        <f t="shared" si="87"/>
        <v>0</v>
      </c>
      <c r="C944" s="5">
        <f t="shared" si="84"/>
        <v>0</v>
      </c>
      <c r="D944" s="5">
        <f t="shared" si="89"/>
        <v>0</v>
      </c>
      <c r="E944" s="4">
        <f t="shared" si="88"/>
        <v>0</v>
      </c>
      <c r="F944" s="5">
        <f>IF(C944=0,0,IF(I943+G944&lt;=Summary!$D$20,'Loan Sch - Extra pay No Off'!I943+G944,Summary!$D$20))</f>
        <v>0</v>
      </c>
      <c r="G944" s="4">
        <f>IF(E944&lt;=0,0,E944*Summary!$B$7/Summary!$B$10)</f>
        <v>0</v>
      </c>
      <c r="H944" s="5">
        <f t="shared" si="85"/>
        <v>0</v>
      </c>
      <c r="I944" s="5">
        <f t="shared" si="86"/>
        <v>0</v>
      </c>
    </row>
    <row r="945" spans="1:9" x14ac:dyDescent="0.25">
      <c r="A945">
        <v>941</v>
      </c>
      <c r="B945">
        <f t="shared" si="87"/>
        <v>0</v>
      </c>
      <c r="C945" s="5">
        <f t="shared" si="84"/>
        <v>0</v>
      </c>
      <c r="D945" s="5">
        <f t="shared" si="89"/>
        <v>0</v>
      </c>
      <c r="E945" s="4">
        <f t="shared" si="88"/>
        <v>0</v>
      </c>
      <c r="F945" s="5">
        <f>IF(C945=0,0,IF(I944+G945&lt;=Summary!$D$20,'Loan Sch - Extra pay No Off'!I944+G945,Summary!$D$20))</f>
        <v>0</v>
      </c>
      <c r="G945" s="4">
        <f>IF(E945&lt;=0,0,E945*Summary!$B$7/Summary!$B$10)</f>
        <v>0</v>
      </c>
      <c r="H945" s="5">
        <f t="shared" si="85"/>
        <v>0</v>
      </c>
      <c r="I945" s="5">
        <f t="shared" si="86"/>
        <v>0</v>
      </c>
    </row>
    <row r="946" spans="1:9" x14ac:dyDescent="0.25">
      <c r="A946">
        <v>942</v>
      </c>
      <c r="B946">
        <f t="shared" si="87"/>
        <v>0</v>
      </c>
      <c r="C946" s="5">
        <f t="shared" si="84"/>
        <v>0</v>
      </c>
      <c r="D946" s="5">
        <f t="shared" si="89"/>
        <v>0</v>
      </c>
      <c r="E946" s="4">
        <f t="shared" si="88"/>
        <v>0</v>
      </c>
      <c r="F946" s="5">
        <f>IF(C946=0,0,IF(I945+G946&lt;=Summary!$D$20,'Loan Sch - Extra pay No Off'!I945+G946,Summary!$D$20))</f>
        <v>0</v>
      </c>
      <c r="G946" s="4">
        <f>IF(E946&lt;=0,0,E946*Summary!$B$7/Summary!$B$10)</f>
        <v>0</v>
      </c>
      <c r="H946" s="5">
        <f t="shared" si="85"/>
        <v>0</v>
      </c>
      <c r="I946" s="5">
        <f t="shared" si="86"/>
        <v>0</v>
      </c>
    </row>
    <row r="947" spans="1:9" x14ac:dyDescent="0.25">
      <c r="A947">
        <v>943</v>
      </c>
      <c r="B947">
        <f t="shared" si="87"/>
        <v>0</v>
      </c>
      <c r="C947" s="5">
        <f t="shared" si="84"/>
        <v>0</v>
      </c>
      <c r="D947" s="5">
        <f t="shared" si="89"/>
        <v>0</v>
      </c>
      <c r="E947" s="4">
        <f t="shared" si="88"/>
        <v>0</v>
      </c>
      <c r="F947" s="5">
        <f>IF(C947=0,0,IF(I946+G947&lt;=Summary!$D$20,'Loan Sch - Extra pay No Off'!I946+G947,Summary!$D$20))</f>
        <v>0</v>
      </c>
      <c r="G947" s="4">
        <f>IF(E947&lt;=0,0,E947*Summary!$B$7/Summary!$B$10)</f>
        <v>0</v>
      </c>
      <c r="H947" s="5">
        <f t="shared" si="85"/>
        <v>0</v>
      </c>
      <c r="I947" s="5">
        <f t="shared" si="86"/>
        <v>0</v>
      </c>
    </row>
    <row r="948" spans="1:9" x14ac:dyDescent="0.25">
      <c r="A948">
        <v>944</v>
      </c>
      <c r="B948">
        <f t="shared" si="87"/>
        <v>0</v>
      </c>
      <c r="C948" s="5">
        <f t="shared" si="84"/>
        <v>0</v>
      </c>
      <c r="D948" s="5">
        <f t="shared" si="89"/>
        <v>0</v>
      </c>
      <c r="E948" s="4">
        <f t="shared" si="88"/>
        <v>0</v>
      </c>
      <c r="F948" s="5">
        <f>IF(C948=0,0,IF(I947+G948&lt;=Summary!$D$20,'Loan Sch - Extra pay No Off'!I947+G948,Summary!$D$20))</f>
        <v>0</v>
      </c>
      <c r="G948" s="4">
        <f>IF(E948&lt;=0,0,E948*Summary!$B$7/Summary!$B$10)</f>
        <v>0</v>
      </c>
      <c r="H948" s="5">
        <f t="shared" si="85"/>
        <v>0</v>
      </c>
      <c r="I948" s="5">
        <f t="shared" si="86"/>
        <v>0</v>
      </c>
    </row>
    <row r="949" spans="1:9" x14ac:dyDescent="0.25">
      <c r="A949">
        <v>945</v>
      </c>
      <c r="B949">
        <f t="shared" si="87"/>
        <v>0</v>
      </c>
      <c r="C949" s="5">
        <f t="shared" ref="C949:C1012" si="90">I948</f>
        <v>0</v>
      </c>
      <c r="D949" s="5">
        <f t="shared" si="89"/>
        <v>0</v>
      </c>
      <c r="E949" s="4">
        <f t="shared" si="88"/>
        <v>0</v>
      </c>
      <c r="F949" s="5">
        <f>IF(C949=0,0,IF(I948+G949&lt;=Summary!$D$20,'Loan Sch - Extra pay No Off'!I948+G949,Summary!$D$20))</f>
        <v>0</v>
      </c>
      <c r="G949" s="4">
        <f>IF(E949&lt;=0,0,E949*Summary!$B$7/Summary!$B$10)</f>
        <v>0</v>
      </c>
      <c r="H949" s="5">
        <f t="shared" ref="H949:H1012" si="91">F949-G949</f>
        <v>0</v>
      </c>
      <c r="I949" s="5">
        <f t="shared" ref="I949:I1012" si="92">IF(ROUND(C949-H949,0)=0,0,C949-H949)</f>
        <v>0</v>
      </c>
    </row>
    <row r="950" spans="1:9" x14ac:dyDescent="0.25">
      <c r="A950">
        <v>946</v>
      </c>
      <c r="B950">
        <f t="shared" si="87"/>
        <v>0</v>
      </c>
      <c r="C950" s="5">
        <f t="shared" si="90"/>
        <v>0</v>
      </c>
      <c r="D950" s="5">
        <f t="shared" si="89"/>
        <v>0</v>
      </c>
      <c r="E950" s="4">
        <f t="shared" si="88"/>
        <v>0</v>
      </c>
      <c r="F950" s="5">
        <f>IF(C950=0,0,IF(I949+G950&lt;=Summary!$D$20,'Loan Sch - Extra pay No Off'!I949+G950,Summary!$D$20))</f>
        <v>0</v>
      </c>
      <c r="G950" s="4">
        <f>IF(E950&lt;=0,0,E950*Summary!$B$7/Summary!$B$10)</f>
        <v>0</v>
      </c>
      <c r="H950" s="5">
        <f t="shared" si="91"/>
        <v>0</v>
      </c>
      <c r="I950" s="5">
        <f t="shared" si="92"/>
        <v>0</v>
      </c>
    </row>
    <row r="951" spans="1:9" x14ac:dyDescent="0.25">
      <c r="A951">
        <v>947</v>
      </c>
      <c r="B951">
        <f t="shared" si="87"/>
        <v>0</v>
      </c>
      <c r="C951" s="5">
        <f t="shared" si="90"/>
        <v>0</v>
      </c>
      <c r="D951" s="5">
        <f t="shared" si="89"/>
        <v>0</v>
      </c>
      <c r="E951" s="4">
        <f t="shared" si="88"/>
        <v>0</v>
      </c>
      <c r="F951" s="5">
        <f>IF(C951=0,0,IF(I950+G951&lt;=Summary!$D$20,'Loan Sch - Extra pay No Off'!I950+G951,Summary!$D$20))</f>
        <v>0</v>
      </c>
      <c r="G951" s="4">
        <f>IF(E951&lt;=0,0,E951*Summary!$B$7/Summary!$B$10)</f>
        <v>0</v>
      </c>
      <c r="H951" s="5">
        <f t="shared" si="91"/>
        <v>0</v>
      </c>
      <c r="I951" s="5">
        <f t="shared" si="92"/>
        <v>0</v>
      </c>
    </row>
    <row r="952" spans="1:9" x14ac:dyDescent="0.25">
      <c r="A952">
        <v>948</v>
      </c>
      <c r="B952">
        <f t="shared" si="87"/>
        <v>0</v>
      </c>
      <c r="C952" s="5">
        <f t="shared" si="90"/>
        <v>0</v>
      </c>
      <c r="D952" s="5">
        <f t="shared" si="89"/>
        <v>0</v>
      </c>
      <c r="E952" s="4">
        <f t="shared" si="88"/>
        <v>0</v>
      </c>
      <c r="F952" s="5">
        <f>IF(C952=0,0,IF(I951+G952&lt;=Summary!$D$20,'Loan Sch - Extra pay No Off'!I951+G952,Summary!$D$20))</f>
        <v>0</v>
      </c>
      <c r="G952" s="4">
        <f>IF(E952&lt;=0,0,E952*Summary!$B$7/Summary!$B$10)</f>
        <v>0</v>
      </c>
      <c r="H952" s="5">
        <f t="shared" si="91"/>
        <v>0</v>
      </c>
      <c r="I952" s="5">
        <f t="shared" si="92"/>
        <v>0</v>
      </c>
    </row>
    <row r="953" spans="1:9" x14ac:dyDescent="0.25">
      <c r="A953">
        <v>949</v>
      </c>
      <c r="B953">
        <f t="shared" si="87"/>
        <v>0</v>
      </c>
      <c r="C953" s="5">
        <f t="shared" si="90"/>
        <v>0</v>
      </c>
      <c r="D953" s="5">
        <f t="shared" si="89"/>
        <v>0</v>
      </c>
      <c r="E953" s="4">
        <f t="shared" si="88"/>
        <v>0</v>
      </c>
      <c r="F953" s="5">
        <f>IF(C953=0,0,IF(I952+G953&lt;=Summary!$D$20,'Loan Sch - Extra pay No Off'!I952+G953,Summary!$D$20))</f>
        <v>0</v>
      </c>
      <c r="G953" s="4">
        <f>IF(E953&lt;=0,0,E953*Summary!$B$7/Summary!$B$10)</f>
        <v>0</v>
      </c>
      <c r="H953" s="5">
        <f t="shared" si="91"/>
        <v>0</v>
      </c>
      <c r="I953" s="5">
        <f t="shared" si="92"/>
        <v>0</v>
      </c>
    </row>
    <row r="954" spans="1:9" x14ac:dyDescent="0.25">
      <c r="A954">
        <v>950</v>
      </c>
      <c r="B954">
        <f t="shared" si="87"/>
        <v>0</v>
      </c>
      <c r="C954" s="5">
        <f t="shared" si="90"/>
        <v>0</v>
      </c>
      <c r="D954" s="5">
        <f t="shared" si="89"/>
        <v>0</v>
      </c>
      <c r="E954" s="4">
        <f t="shared" si="88"/>
        <v>0</v>
      </c>
      <c r="F954" s="5">
        <f>IF(C954=0,0,IF(I953+G954&lt;=Summary!$D$20,'Loan Sch - Extra pay No Off'!I953+G954,Summary!$D$20))</f>
        <v>0</v>
      </c>
      <c r="G954" s="4">
        <f>IF(E954&lt;=0,0,E954*Summary!$B$7/Summary!$B$10)</f>
        <v>0</v>
      </c>
      <c r="H954" s="5">
        <f t="shared" si="91"/>
        <v>0</v>
      </c>
      <c r="I954" s="5">
        <f t="shared" si="92"/>
        <v>0</v>
      </c>
    </row>
    <row r="955" spans="1:9" x14ac:dyDescent="0.25">
      <c r="A955">
        <v>951</v>
      </c>
      <c r="B955">
        <f t="shared" si="87"/>
        <v>0</v>
      </c>
      <c r="C955" s="5">
        <f t="shared" si="90"/>
        <v>0</v>
      </c>
      <c r="D955" s="5">
        <f t="shared" si="89"/>
        <v>0</v>
      </c>
      <c r="E955" s="4">
        <f t="shared" si="88"/>
        <v>0</v>
      </c>
      <c r="F955" s="5">
        <f>IF(C955=0,0,IF(I954+G955&lt;=Summary!$D$20,'Loan Sch - Extra pay No Off'!I954+G955,Summary!$D$20))</f>
        <v>0</v>
      </c>
      <c r="G955" s="4">
        <f>IF(E955&lt;=0,0,E955*Summary!$B$7/Summary!$B$10)</f>
        <v>0</v>
      </c>
      <c r="H955" s="5">
        <f t="shared" si="91"/>
        <v>0</v>
      </c>
      <c r="I955" s="5">
        <f t="shared" si="92"/>
        <v>0</v>
      </c>
    </row>
    <row r="956" spans="1:9" x14ac:dyDescent="0.25">
      <c r="A956">
        <v>952</v>
      </c>
      <c r="B956">
        <f t="shared" si="87"/>
        <v>0</v>
      </c>
      <c r="C956" s="5">
        <f t="shared" si="90"/>
        <v>0</v>
      </c>
      <c r="D956" s="5">
        <f t="shared" si="89"/>
        <v>0</v>
      </c>
      <c r="E956" s="4">
        <f t="shared" si="88"/>
        <v>0</v>
      </c>
      <c r="F956" s="5">
        <f>IF(C956=0,0,IF(I955+G956&lt;=Summary!$D$20,'Loan Sch - Extra pay No Off'!I955+G956,Summary!$D$20))</f>
        <v>0</v>
      </c>
      <c r="G956" s="4">
        <f>IF(E956&lt;=0,0,E956*Summary!$B$7/Summary!$B$10)</f>
        <v>0</v>
      </c>
      <c r="H956" s="5">
        <f t="shared" si="91"/>
        <v>0</v>
      </c>
      <c r="I956" s="5">
        <f t="shared" si="92"/>
        <v>0</v>
      </c>
    </row>
    <row r="957" spans="1:9" x14ac:dyDescent="0.25">
      <c r="A957">
        <v>953</v>
      </c>
      <c r="B957">
        <f t="shared" si="87"/>
        <v>0</v>
      </c>
      <c r="C957" s="5">
        <f t="shared" si="90"/>
        <v>0</v>
      </c>
      <c r="D957" s="5">
        <f t="shared" si="89"/>
        <v>0</v>
      </c>
      <c r="E957" s="4">
        <f t="shared" si="88"/>
        <v>0</v>
      </c>
      <c r="F957" s="5">
        <f>IF(C957=0,0,IF(I956+G957&lt;=Summary!$D$20,'Loan Sch - Extra pay No Off'!I956+G957,Summary!$D$20))</f>
        <v>0</v>
      </c>
      <c r="G957" s="4">
        <f>IF(E957&lt;=0,0,E957*Summary!$B$7/Summary!$B$10)</f>
        <v>0</v>
      </c>
      <c r="H957" s="5">
        <f t="shared" si="91"/>
        <v>0</v>
      </c>
      <c r="I957" s="5">
        <f t="shared" si="92"/>
        <v>0</v>
      </c>
    </row>
    <row r="958" spans="1:9" x14ac:dyDescent="0.25">
      <c r="A958">
        <v>954</v>
      </c>
      <c r="B958">
        <f t="shared" si="87"/>
        <v>0</v>
      </c>
      <c r="C958" s="5">
        <f t="shared" si="90"/>
        <v>0</v>
      </c>
      <c r="D958" s="5">
        <f t="shared" si="89"/>
        <v>0</v>
      </c>
      <c r="E958" s="4">
        <f t="shared" si="88"/>
        <v>0</v>
      </c>
      <c r="F958" s="5">
        <f>IF(C958=0,0,IF(I957+G958&lt;=Summary!$D$20,'Loan Sch - Extra pay No Off'!I957+G958,Summary!$D$20))</f>
        <v>0</v>
      </c>
      <c r="G958" s="4">
        <f>IF(E958&lt;=0,0,E958*Summary!$B$7/Summary!$B$10)</f>
        <v>0</v>
      </c>
      <c r="H958" s="5">
        <f t="shared" si="91"/>
        <v>0</v>
      </c>
      <c r="I958" s="5">
        <f t="shared" si="92"/>
        <v>0</v>
      </c>
    </row>
    <row r="959" spans="1:9" x14ac:dyDescent="0.25">
      <c r="A959">
        <v>955</v>
      </c>
      <c r="B959">
        <f t="shared" si="87"/>
        <v>0</v>
      </c>
      <c r="C959" s="5">
        <f t="shared" si="90"/>
        <v>0</v>
      </c>
      <c r="D959" s="5">
        <f t="shared" si="89"/>
        <v>0</v>
      </c>
      <c r="E959" s="4">
        <f t="shared" si="88"/>
        <v>0</v>
      </c>
      <c r="F959" s="5">
        <f>IF(C959=0,0,IF(I958+G959&lt;=Summary!$D$20,'Loan Sch - Extra pay No Off'!I958+G959,Summary!$D$20))</f>
        <v>0</v>
      </c>
      <c r="G959" s="4">
        <f>IF(E959&lt;=0,0,E959*Summary!$B$7/Summary!$B$10)</f>
        <v>0</v>
      </c>
      <c r="H959" s="5">
        <f t="shared" si="91"/>
        <v>0</v>
      </c>
      <c r="I959" s="5">
        <f t="shared" si="92"/>
        <v>0</v>
      </c>
    </row>
    <row r="960" spans="1:9" x14ac:dyDescent="0.25">
      <c r="A960">
        <v>956</v>
      </c>
      <c r="B960">
        <f t="shared" si="87"/>
        <v>0</v>
      </c>
      <c r="C960" s="5">
        <f t="shared" si="90"/>
        <v>0</v>
      </c>
      <c r="D960" s="5">
        <f t="shared" si="89"/>
        <v>0</v>
      </c>
      <c r="E960" s="4">
        <f t="shared" si="88"/>
        <v>0</v>
      </c>
      <c r="F960" s="5">
        <f>IF(C960=0,0,IF(I959+G960&lt;=Summary!$D$20,'Loan Sch - Extra pay No Off'!I959+G960,Summary!$D$20))</f>
        <v>0</v>
      </c>
      <c r="G960" s="4">
        <f>IF(E960&lt;=0,0,E960*Summary!$B$7/Summary!$B$10)</f>
        <v>0</v>
      </c>
      <c r="H960" s="5">
        <f t="shared" si="91"/>
        <v>0</v>
      </c>
      <c r="I960" s="5">
        <f t="shared" si="92"/>
        <v>0</v>
      </c>
    </row>
    <row r="961" spans="1:9" x14ac:dyDescent="0.25">
      <c r="A961">
        <v>957</v>
      </c>
      <c r="B961">
        <f t="shared" si="87"/>
        <v>0</v>
      </c>
      <c r="C961" s="5">
        <f t="shared" si="90"/>
        <v>0</v>
      </c>
      <c r="D961" s="5">
        <f t="shared" si="89"/>
        <v>0</v>
      </c>
      <c r="E961" s="4">
        <f t="shared" si="88"/>
        <v>0</v>
      </c>
      <c r="F961" s="5">
        <f>IF(C961=0,0,IF(I960+G961&lt;=Summary!$D$20,'Loan Sch - Extra pay No Off'!I960+G961,Summary!$D$20))</f>
        <v>0</v>
      </c>
      <c r="G961" s="4">
        <f>IF(E961&lt;=0,0,E961*Summary!$B$7/Summary!$B$10)</f>
        <v>0</v>
      </c>
      <c r="H961" s="5">
        <f t="shared" si="91"/>
        <v>0</v>
      </c>
      <c r="I961" s="5">
        <f t="shared" si="92"/>
        <v>0</v>
      </c>
    </row>
    <row r="962" spans="1:9" x14ac:dyDescent="0.25">
      <c r="A962">
        <v>958</v>
      </c>
      <c r="B962">
        <f t="shared" si="87"/>
        <v>0</v>
      </c>
      <c r="C962" s="5">
        <f t="shared" si="90"/>
        <v>0</v>
      </c>
      <c r="D962" s="5">
        <f t="shared" si="89"/>
        <v>0</v>
      </c>
      <c r="E962" s="4">
        <f t="shared" si="88"/>
        <v>0</v>
      </c>
      <c r="F962" s="5">
        <f>IF(C962=0,0,IF(I961+G962&lt;=Summary!$D$20,'Loan Sch - Extra pay No Off'!I961+G962,Summary!$D$20))</f>
        <v>0</v>
      </c>
      <c r="G962" s="4">
        <f>IF(E962&lt;=0,0,E962*Summary!$B$7/Summary!$B$10)</f>
        <v>0</v>
      </c>
      <c r="H962" s="5">
        <f t="shared" si="91"/>
        <v>0</v>
      </c>
      <c r="I962" s="5">
        <f t="shared" si="92"/>
        <v>0</v>
      </c>
    </row>
    <row r="963" spans="1:9" x14ac:dyDescent="0.25">
      <c r="A963">
        <v>959</v>
      </c>
      <c r="B963">
        <f t="shared" si="87"/>
        <v>0</v>
      </c>
      <c r="C963" s="5">
        <f t="shared" si="90"/>
        <v>0</v>
      </c>
      <c r="D963" s="5">
        <f t="shared" si="89"/>
        <v>0</v>
      </c>
      <c r="E963" s="4">
        <f t="shared" si="88"/>
        <v>0</v>
      </c>
      <c r="F963" s="5">
        <f>IF(C963=0,0,IF(I962+G963&lt;=Summary!$D$20,'Loan Sch - Extra pay No Off'!I962+G963,Summary!$D$20))</f>
        <v>0</v>
      </c>
      <c r="G963" s="4">
        <f>IF(E963&lt;=0,0,E963*Summary!$B$7/Summary!$B$10)</f>
        <v>0</v>
      </c>
      <c r="H963" s="5">
        <f t="shared" si="91"/>
        <v>0</v>
      </c>
      <c r="I963" s="5">
        <f t="shared" si="92"/>
        <v>0</v>
      </c>
    </row>
    <row r="964" spans="1:9" x14ac:dyDescent="0.25">
      <c r="A964">
        <v>960</v>
      </c>
      <c r="B964">
        <f t="shared" si="87"/>
        <v>0</v>
      </c>
      <c r="C964" s="5">
        <f t="shared" si="90"/>
        <v>0</v>
      </c>
      <c r="D964" s="5">
        <f t="shared" si="89"/>
        <v>0</v>
      </c>
      <c r="E964" s="4">
        <f t="shared" si="88"/>
        <v>0</v>
      </c>
      <c r="F964" s="5">
        <f>IF(C964=0,0,IF(I963+G964&lt;=Summary!$D$20,'Loan Sch - Extra pay No Off'!I963+G964,Summary!$D$20))</f>
        <v>0</v>
      </c>
      <c r="G964" s="4">
        <f>IF(E964&lt;=0,0,E964*Summary!$B$7/Summary!$B$10)</f>
        <v>0</v>
      </c>
      <c r="H964" s="5">
        <f t="shared" si="91"/>
        <v>0</v>
      </c>
      <c r="I964" s="5">
        <f t="shared" si="92"/>
        <v>0</v>
      </c>
    </row>
    <row r="965" spans="1:9" x14ac:dyDescent="0.25">
      <c r="A965">
        <v>961</v>
      </c>
      <c r="B965">
        <f t="shared" si="87"/>
        <v>0</v>
      </c>
      <c r="C965" s="5">
        <f t="shared" si="90"/>
        <v>0</v>
      </c>
      <c r="D965" s="5">
        <f t="shared" si="89"/>
        <v>0</v>
      </c>
      <c r="E965" s="4">
        <f t="shared" si="88"/>
        <v>0</v>
      </c>
      <c r="F965" s="5">
        <f>IF(C965=0,0,IF(I964+G965&lt;=Summary!$D$20,'Loan Sch - Extra pay No Off'!I964+G965,Summary!$D$20))</f>
        <v>0</v>
      </c>
      <c r="G965" s="4">
        <f>IF(E965&lt;=0,0,E965*Summary!$B$7/Summary!$B$10)</f>
        <v>0</v>
      </c>
      <c r="H965" s="5">
        <f t="shared" si="91"/>
        <v>0</v>
      </c>
      <c r="I965" s="5">
        <f t="shared" si="92"/>
        <v>0</v>
      </c>
    </row>
    <row r="966" spans="1:9" x14ac:dyDescent="0.25">
      <c r="A966">
        <v>962</v>
      </c>
      <c r="B966">
        <f t="shared" ref="B966:B1029" si="93">IF(C966=0,0,A966)</f>
        <v>0</v>
      </c>
      <c r="C966" s="5">
        <f t="shared" si="90"/>
        <v>0</v>
      </c>
      <c r="D966" s="5">
        <f t="shared" si="89"/>
        <v>0</v>
      </c>
      <c r="E966" s="4">
        <f t="shared" ref="E966:E1029" si="94">C966-D966</f>
        <v>0</v>
      </c>
      <c r="F966" s="5">
        <f>IF(C966=0,0,IF(I965+G966&lt;=Summary!$D$20,'Loan Sch - Extra pay No Off'!I965+G966,Summary!$D$20))</f>
        <v>0</v>
      </c>
      <c r="G966" s="4">
        <f>IF(E966&lt;=0,0,E966*Summary!$B$7/Summary!$B$10)</f>
        <v>0</v>
      </c>
      <c r="H966" s="5">
        <f t="shared" si="91"/>
        <v>0</v>
      </c>
      <c r="I966" s="5">
        <f t="shared" si="92"/>
        <v>0</v>
      </c>
    </row>
    <row r="967" spans="1:9" x14ac:dyDescent="0.25">
      <c r="A967">
        <v>963</v>
      </c>
      <c r="B967">
        <f t="shared" si="93"/>
        <v>0</v>
      </c>
      <c r="C967" s="5">
        <f t="shared" si="90"/>
        <v>0</v>
      </c>
      <c r="D967" s="5">
        <f t="shared" ref="D967:D1030" si="95">IF(C967=0,0,D966)</f>
        <v>0</v>
      </c>
      <c r="E967" s="4">
        <f t="shared" si="94"/>
        <v>0</v>
      </c>
      <c r="F967" s="5">
        <f>IF(C967=0,0,IF(I966+G967&lt;=Summary!$D$20,'Loan Sch - Extra pay No Off'!I966+G967,Summary!$D$20))</f>
        <v>0</v>
      </c>
      <c r="G967" s="4">
        <f>IF(E967&lt;=0,0,E967*Summary!$B$7/Summary!$B$10)</f>
        <v>0</v>
      </c>
      <c r="H967" s="5">
        <f t="shared" si="91"/>
        <v>0</v>
      </c>
      <c r="I967" s="5">
        <f t="shared" si="92"/>
        <v>0</v>
      </c>
    </row>
    <row r="968" spans="1:9" x14ac:dyDescent="0.25">
      <c r="A968">
        <v>964</v>
      </c>
      <c r="B968">
        <f t="shared" si="93"/>
        <v>0</v>
      </c>
      <c r="C968" s="5">
        <f t="shared" si="90"/>
        <v>0</v>
      </c>
      <c r="D968" s="5">
        <f t="shared" si="95"/>
        <v>0</v>
      </c>
      <c r="E968" s="4">
        <f t="shared" si="94"/>
        <v>0</v>
      </c>
      <c r="F968" s="5">
        <f>IF(C968=0,0,IF(I967+G968&lt;=Summary!$D$20,'Loan Sch - Extra pay No Off'!I967+G968,Summary!$D$20))</f>
        <v>0</v>
      </c>
      <c r="G968" s="4">
        <f>IF(E968&lt;=0,0,E968*Summary!$B$7/Summary!$B$10)</f>
        <v>0</v>
      </c>
      <c r="H968" s="5">
        <f t="shared" si="91"/>
        <v>0</v>
      </c>
      <c r="I968" s="5">
        <f t="shared" si="92"/>
        <v>0</v>
      </c>
    </row>
    <row r="969" spans="1:9" x14ac:dyDescent="0.25">
      <c r="A969">
        <v>965</v>
      </c>
      <c r="B969">
        <f t="shared" si="93"/>
        <v>0</v>
      </c>
      <c r="C969" s="5">
        <f t="shared" si="90"/>
        <v>0</v>
      </c>
      <c r="D969" s="5">
        <f t="shared" si="95"/>
        <v>0</v>
      </c>
      <c r="E969" s="4">
        <f t="shared" si="94"/>
        <v>0</v>
      </c>
      <c r="F969" s="5">
        <f>IF(C969=0,0,IF(I968+G969&lt;=Summary!$D$20,'Loan Sch - Extra pay No Off'!I968+G969,Summary!$D$20))</f>
        <v>0</v>
      </c>
      <c r="G969" s="4">
        <f>IF(E969&lt;=0,0,E969*Summary!$B$7/Summary!$B$10)</f>
        <v>0</v>
      </c>
      <c r="H969" s="5">
        <f t="shared" si="91"/>
        <v>0</v>
      </c>
      <c r="I969" s="5">
        <f t="shared" si="92"/>
        <v>0</v>
      </c>
    </row>
    <row r="970" spans="1:9" x14ac:dyDescent="0.25">
      <c r="A970">
        <v>966</v>
      </c>
      <c r="B970">
        <f t="shared" si="93"/>
        <v>0</v>
      </c>
      <c r="C970" s="5">
        <f t="shared" si="90"/>
        <v>0</v>
      </c>
      <c r="D970" s="5">
        <f t="shared" si="95"/>
        <v>0</v>
      </c>
      <c r="E970" s="4">
        <f t="shared" si="94"/>
        <v>0</v>
      </c>
      <c r="F970" s="5">
        <f>IF(C970=0,0,IF(I969+G970&lt;=Summary!$D$20,'Loan Sch - Extra pay No Off'!I969+G970,Summary!$D$20))</f>
        <v>0</v>
      </c>
      <c r="G970" s="4">
        <f>IF(E970&lt;=0,0,E970*Summary!$B$7/Summary!$B$10)</f>
        <v>0</v>
      </c>
      <c r="H970" s="5">
        <f t="shared" si="91"/>
        <v>0</v>
      </c>
      <c r="I970" s="5">
        <f t="shared" si="92"/>
        <v>0</v>
      </c>
    </row>
    <row r="971" spans="1:9" x14ac:dyDescent="0.25">
      <c r="A971">
        <v>967</v>
      </c>
      <c r="B971">
        <f t="shared" si="93"/>
        <v>0</v>
      </c>
      <c r="C971" s="5">
        <f t="shared" si="90"/>
        <v>0</v>
      </c>
      <c r="D971" s="5">
        <f t="shared" si="95"/>
        <v>0</v>
      </c>
      <c r="E971" s="4">
        <f t="shared" si="94"/>
        <v>0</v>
      </c>
      <c r="F971" s="5">
        <f>IF(C971=0,0,IF(I970+G971&lt;=Summary!$D$20,'Loan Sch - Extra pay No Off'!I970+G971,Summary!$D$20))</f>
        <v>0</v>
      </c>
      <c r="G971" s="4">
        <f>IF(E971&lt;=0,0,E971*Summary!$B$7/Summary!$B$10)</f>
        <v>0</v>
      </c>
      <c r="H971" s="5">
        <f t="shared" si="91"/>
        <v>0</v>
      </c>
      <c r="I971" s="5">
        <f t="shared" si="92"/>
        <v>0</v>
      </c>
    </row>
    <row r="972" spans="1:9" x14ac:dyDescent="0.25">
      <c r="A972">
        <v>968</v>
      </c>
      <c r="B972">
        <f t="shared" si="93"/>
        <v>0</v>
      </c>
      <c r="C972" s="5">
        <f t="shared" si="90"/>
        <v>0</v>
      </c>
      <c r="D972" s="5">
        <f t="shared" si="95"/>
        <v>0</v>
      </c>
      <c r="E972" s="4">
        <f t="shared" si="94"/>
        <v>0</v>
      </c>
      <c r="F972" s="5">
        <f>IF(C972=0,0,IF(I971+G972&lt;=Summary!$D$20,'Loan Sch - Extra pay No Off'!I971+G972,Summary!$D$20))</f>
        <v>0</v>
      </c>
      <c r="G972" s="4">
        <f>IF(E972&lt;=0,0,E972*Summary!$B$7/Summary!$B$10)</f>
        <v>0</v>
      </c>
      <c r="H972" s="5">
        <f t="shared" si="91"/>
        <v>0</v>
      </c>
      <c r="I972" s="5">
        <f t="shared" si="92"/>
        <v>0</v>
      </c>
    </row>
    <row r="973" spans="1:9" x14ac:dyDescent="0.25">
      <c r="A973">
        <v>969</v>
      </c>
      <c r="B973">
        <f t="shared" si="93"/>
        <v>0</v>
      </c>
      <c r="C973" s="5">
        <f t="shared" si="90"/>
        <v>0</v>
      </c>
      <c r="D973" s="5">
        <f t="shared" si="95"/>
        <v>0</v>
      </c>
      <c r="E973" s="4">
        <f t="shared" si="94"/>
        <v>0</v>
      </c>
      <c r="F973" s="5">
        <f>IF(C973=0,0,IF(I972+G973&lt;=Summary!$D$20,'Loan Sch - Extra pay No Off'!I972+G973,Summary!$D$20))</f>
        <v>0</v>
      </c>
      <c r="G973" s="4">
        <f>IF(E973&lt;=0,0,E973*Summary!$B$7/Summary!$B$10)</f>
        <v>0</v>
      </c>
      <c r="H973" s="5">
        <f t="shared" si="91"/>
        <v>0</v>
      </c>
      <c r="I973" s="5">
        <f t="shared" si="92"/>
        <v>0</v>
      </c>
    </row>
    <row r="974" spans="1:9" x14ac:dyDescent="0.25">
      <c r="A974">
        <v>970</v>
      </c>
      <c r="B974">
        <f t="shared" si="93"/>
        <v>0</v>
      </c>
      <c r="C974" s="5">
        <f t="shared" si="90"/>
        <v>0</v>
      </c>
      <c r="D974" s="5">
        <f t="shared" si="95"/>
        <v>0</v>
      </c>
      <c r="E974" s="4">
        <f t="shared" si="94"/>
        <v>0</v>
      </c>
      <c r="F974" s="5">
        <f>IF(C974=0,0,IF(I973+G974&lt;=Summary!$D$20,'Loan Sch - Extra pay No Off'!I973+G974,Summary!$D$20))</f>
        <v>0</v>
      </c>
      <c r="G974" s="4">
        <f>IF(E974&lt;=0,0,E974*Summary!$B$7/Summary!$B$10)</f>
        <v>0</v>
      </c>
      <c r="H974" s="5">
        <f t="shared" si="91"/>
        <v>0</v>
      </c>
      <c r="I974" s="5">
        <f t="shared" si="92"/>
        <v>0</v>
      </c>
    </row>
    <row r="975" spans="1:9" x14ac:dyDescent="0.25">
      <c r="A975">
        <v>971</v>
      </c>
      <c r="B975">
        <f t="shared" si="93"/>
        <v>0</v>
      </c>
      <c r="C975" s="5">
        <f t="shared" si="90"/>
        <v>0</v>
      </c>
      <c r="D975" s="5">
        <f t="shared" si="95"/>
        <v>0</v>
      </c>
      <c r="E975" s="4">
        <f t="shared" si="94"/>
        <v>0</v>
      </c>
      <c r="F975" s="5">
        <f>IF(C975=0,0,IF(I974+G975&lt;=Summary!$D$20,'Loan Sch - Extra pay No Off'!I974+G975,Summary!$D$20))</f>
        <v>0</v>
      </c>
      <c r="G975" s="4">
        <f>IF(E975&lt;=0,0,E975*Summary!$B$7/Summary!$B$10)</f>
        <v>0</v>
      </c>
      <c r="H975" s="5">
        <f t="shared" si="91"/>
        <v>0</v>
      </c>
      <c r="I975" s="5">
        <f t="shared" si="92"/>
        <v>0</v>
      </c>
    </row>
    <row r="976" spans="1:9" x14ac:dyDescent="0.25">
      <c r="A976">
        <v>972</v>
      </c>
      <c r="B976">
        <f t="shared" si="93"/>
        <v>0</v>
      </c>
      <c r="C976" s="5">
        <f t="shared" si="90"/>
        <v>0</v>
      </c>
      <c r="D976" s="5">
        <f t="shared" si="95"/>
        <v>0</v>
      </c>
      <c r="E976" s="4">
        <f t="shared" si="94"/>
        <v>0</v>
      </c>
      <c r="F976" s="5">
        <f>IF(C976=0,0,IF(I975+G976&lt;=Summary!$D$20,'Loan Sch - Extra pay No Off'!I975+G976,Summary!$D$20))</f>
        <v>0</v>
      </c>
      <c r="G976" s="4">
        <f>IF(E976&lt;=0,0,E976*Summary!$B$7/Summary!$B$10)</f>
        <v>0</v>
      </c>
      <c r="H976" s="5">
        <f t="shared" si="91"/>
        <v>0</v>
      </c>
      <c r="I976" s="5">
        <f t="shared" si="92"/>
        <v>0</v>
      </c>
    </row>
    <row r="977" spans="1:9" x14ac:dyDescent="0.25">
      <c r="A977">
        <v>973</v>
      </c>
      <c r="B977">
        <f t="shared" si="93"/>
        <v>0</v>
      </c>
      <c r="C977" s="5">
        <f t="shared" si="90"/>
        <v>0</v>
      </c>
      <c r="D977" s="5">
        <f t="shared" si="95"/>
        <v>0</v>
      </c>
      <c r="E977" s="4">
        <f t="shared" si="94"/>
        <v>0</v>
      </c>
      <c r="F977" s="5">
        <f>IF(C977=0,0,IF(I976+G977&lt;=Summary!$D$20,'Loan Sch - Extra pay No Off'!I976+G977,Summary!$D$20))</f>
        <v>0</v>
      </c>
      <c r="G977" s="4">
        <f>IF(E977&lt;=0,0,E977*Summary!$B$7/Summary!$B$10)</f>
        <v>0</v>
      </c>
      <c r="H977" s="5">
        <f t="shared" si="91"/>
        <v>0</v>
      </c>
      <c r="I977" s="5">
        <f t="shared" si="92"/>
        <v>0</v>
      </c>
    </row>
    <row r="978" spans="1:9" x14ac:dyDescent="0.25">
      <c r="A978">
        <v>974</v>
      </c>
      <c r="B978">
        <f t="shared" si="93"/>
        <v>0</v>
      </c>
      <c r="C978" s="5">
        <f t="shared" si="90"/>
        <v>0</v>
      </c>
      <c r="D978" s="5">
        <f t="shared" si="95"/>
        <v>0</v>
      </c>
      <c r="E978" s="4">
        <f t="shared" si="94"/>
        <v>0</v>
      </c>
      <c r="F978" s="5">
        <f>IF(C978=0,0,IF(I977+G978&lt;=Summary!$D$20,'Loan Sch - Extra pay No Off'!I977+G978,Summary!$D$20))</f>
        <v>0</v>
      </c>
      <c r="G978" s="4">
        <f>IF(E978&lt;=0,0,E978*Summary!$B$7/Summary!$B$10)</f>
        <v>0</v>
      </c>
      <c r="H978" s="5">
        <f t="shared" si="91"/>
        <v>0</v>
      </c>
      <c r="I978" s="5">
        <f t="shared" si="92"/>
        <v>0</v>
      </c>
    </row>
    <row r="979" spans="1:9" x14ac:dyDescent="0.25">
      <c r="A979">
        <v>975</v>
      </c>
      <c r="B979">
        <f t="shared" si="93"/>
        <v>0</v>
      </c>
      <c r="C979" s="5">
        <f t="shared" si="90"/>
        <v>0</v>
      </c>
      <c r="D979" s="5">
        <f t="shared" si="95"/>
        <v>0</v>
      </c>
      <c r="E979" s="4">
        <f t="shared" si="94"/>
        <v>0</v>
      </c>
      <c r="F979" s="5">
        <f>IF(C979=0,0,IF(I978+G979&lt;=Summary!$D$20,'Loan Sch - Extra pay No Off'!I978+G979,Summary!$D$20))</f>
        <v>0</v>
      </c>
      <c r="G979" s="4">
        <f>IF(E979&lt;=0,0,E979*Summary!$B$7/Summary!$B$10)</f>
        <v>0</v>
      </c>
      <c r="H979" s="5">
        <f t="shared" si="91"/>
        <v>0</v>
      </c>
      <c r="I979" s="5">
        <f t="shared" si="92"/>
        <v>0</v>
      </c>
    </row>
    <row r="980" spans="1:9" x14ac:dyDescent="0.25">
      <c r="A980">
        <v>976</v>
      </c>
      <c r="B980">
        <f t="shared" si="93"/>
        <v>0</v>
      </c>
      <c r="C980" s="5">
        <f t="shared" si="90"/>
        <v>0</v>
      </c>
      <c r="D980" s="5">
        <f t="shared" si="95"/>
        <v>0</v>
      </c>
      <c r="E980" s="4">
        <f t="shared" si="94"/>
        <v>0</v>
      </c>
      <c r="F980" s="5">
        <f>IF(C980=0,0,IF(I979+G980&lt;=Summary!$D$20,'Loan Sch - Extra pay No Off'!I979+G980,Summary!$D$20))</f>
        <v>0</v>
      </c>
      <c r="G980" s="4">
        <f>IF(E980&lt;=0,0,E980*Summary!$B$7/Summary!$B$10)</f>
        <v>0</v>
      </c>
      <c r="H980" s="5">
        <f t="shared" si="91"/>
        <v>0</v>
      </c>
      <c r="I980" s="5">
        <f t="shared" si="92"/>
        <v>0</v>
      </c>
    </row>
    <row r="981" spans="1:9" x14ac:dyDescent="0.25">
      <c r="A981">
        <v>977</v>
      </c>
      <c r="B981">
        <f t="shared" si="93"/>
        <v>0</v>
      </c>
      <c r="C981" s="5">
        <f t="shared" si="90"/>
        <v>0</v>
      </c>
      <c r="D981" s="5">
        <f t="shared" si="95"/>
        <v>0</v>
      </c>
      <c r="E981" s="4">
        <f t="shared" si="94"/>
        <v>0</v>
      </c>
      <c r="F981" s="5">
        <f>IF(C981=0,0,IF(I980+G981&lt;=Summary!$D$20,'Loan Sch - Extra pay No Off'!I980+G981,Summary!$D$20))</f>
        <v>0</v>
      </c>
      <c r="G981" s="4">
        <f>IF(E981&lt;=0,0,E981*Summary!$B$7/Summary!$B$10)</f>
        <v>0</v>
      </c>
      <c r="H981" s="5">
        <f t="shared" si="91"/>
        <v>0</v>
      </c>
      <c r="I981" s="5">
        <f t="shared" si="92"/>
        <v>0</v>
      </c>
    </row>
    <row r="982" spans="1:9" x14ac:dyDescent="0.25">
      <c r="A982">
        <v>978</v>
      </c>
      <c r="B982">
        <f t="shared" si="93"/>
        <v>0</v>
      </c>
      <c r="C982" s="5">
        <f t="shared" si="90"/>
        <v>0</v>
      </c>
      <c r="D982" s="5">
        <f t="shared" si="95"/>
        <v>0</v>
      </c>
      <c r="E982" s="4">
        <f t="shared" si="94"/>
        <v>0</v>
      </c>
      <c r="F982" s="5">
        <f>IF(C982=0,0,IF(I981+G982&lt;=Summary!$D$20,'Loan Sch - Extra pay No Off'!I981+G982,Summary!$D$20))</f>
        <v>0</v>
      </c>
      <c r="G982" s="4">
        <f>IF(E982&lt;=0,0,E982*Summary!$B$7/Summary!$B$10)</f>
        <v>0</v>
      </c>
      <c r="H982" s="5">
        <f t="shared" si="91"/>
        <v>0</v>
      </c>
      <c r="I982" s="5">
        <f t="shared" si="92"/>
        <v>0</v>
      </c>
    </row>
    <row r="983" spans="1:9" x14ac:dyDescent="0.25">
      <c r="A983">
        <v>979</v>
      </c>
      <c r="B983">
        <f t="shared" si="93"/>
        <v>0</v>
      </c>
      <c r="C983" s="5">
        <f t="shared" si="90"/>
        <v>0</v>
      </c>
      <c r="D983" s="5">
        <f t="shared" si="95"/>
        <v>0</v>
      </c>
      <c r="E983" s="4">
        <f t="shared" si="94"/>
        <v>0</v>
      </c>
      <c r="F983" s="5">
        <f>IF(C983=0,0,IF(I982+G983&lt;=Summary!$D$20,'Loan Sch - Extra pay No Off'!I982+G983,Summary!$D$20))</f>
        <v>0</v>
      </c>
      <c r="G983" s="4">
        <f>IF(E983&lt;=0,0,E983*Summary!$B$7/Summary!$B$10)</f>
        <v>0</v>
      </c>
      <c r="H983" s="5">
        <f t="shared" si="91"/>
        <v>0</v>
      </c>
      <c r="I983" s="5">
        <f t="shared" si="92"/>
        <v>0</v>
      </c>
    </row>
    <row r="984" spans="1:9" x14ac:dyDescent="0.25">
      <c r="A984">
        <v>980</v>
      </c>
      <c r="B984">
        <f t="shared" si="93"/>
        <v>0</v>
      </c>
      <c r="C984" s="5">
        <f t="shared" si="90"/>
        <v>0</v>
      </c>
      <c r="D984" s="5">
        <f t="shared" si="95"/>
        <v>0</v>
      </c>
      <c r="E984" s="4">
        <f t="shared" si="94"/>
        <v>0</v>
      </c>
      <c r="F984" s="5">
        <f>IF(C984=0,0,IF(I983+G984&lt;=Summary!$D$20,'Loan Sch - Extra pay No Off'!I983+G984,Summary!$D$20))</f>
        <v>0</v>
      </c>
      <c r="G984" s="4">
        <f>IF(E984&lt;=0,0,E984*Summary!$B$7/Summary!$B$10)</f>
        <v>0</v>
      </c>
      <c r="H984" s="5">
        <f t="shared" si="91"/>
        <v>0</v>
      </c>
      <c r="I984" s="5">
        <f t="shared" si="92"/>
        <v>0</v>
      </c>
    </row>
    <row r="985" spans="1:9" x14ac:dyDescent="0.25">
      <c r="A985">
        <v>981</v>
      </c>
      <c r="B985">
        <f t="shared" si="93"/>
        <v>0</v>
      </c>
      <c r="C985" s="5">
        <f t="shared" si="90"/>
        <v>0</v>
      </c>
      <c r="D985" s="5">
        <f t="shared" si="95"/>
        <v>0</v>
      </c>
      <c r="E985" s="4">
        <f t="shared" si="94"/>
        <v>0</v>
      </c>
      <c r="F985" s="5">
        <f>IF(C985=0,0,IF(I984+G985&lt;=Summary!$D$20,'Loan Sch - Extra pay No Off'!I984+G985,Summary!$D$20))</f>
        <v>0</v>
      </c>
      <c r="G985" s="4">
        <f>IF(E985&lt;=0,0,E985*Summary!$B$7/Summary!$B$10)</f>
        <v>0</v>
      </c>
      <c r="H985" s="5">
        <f t="shared" si="91"/>
        <v>0</v>
      </c>
      <c r="I985" s="5">
        <f t="shared" si="92"/>
        <v>0</v>
      </c>
    </row>
    <row r="986" spans="1:9" x14ac:dyDescent="0.25">
      <c r="A986">
        <v>982</v>
      </c>
      <c r="B986">
        <f t="shared" si="93"/>
        <v>0</v>
      </c>
      <c r="C986" s="5">
        <f t="shared" si="90"/>
        <v>0</v>
      </c>
      <c r="D986" s="5">
        <f t="shared" si="95"/>
        <v>0</v>
      </c>
      <c r="E986" s="4">
        <f t="shared" si="94"/>
        <v>0</v>
      </c>
      <c r="F986" s="5">
        <f>IF(C986=0,0,IF(I985+G986&lt;=Summary!$D$20,'Loan Sch - Extra pay No Off'!I985+G986,Summary!$D$20))</f>
        <v>0</v>
      </c>
      <c r="G986" s="4">
        <f>IF(E986&lt;=0,0,E986*Summary!$B$7/Summary!$B$10)</f>
        <v>0</v>
      </c>
      <c r="H986" s="5">
        <f t="shared" si="91"/>
        <v>0</v>
      </c>
      <c r="I986" s="5">
        <f t="shared" si="92"/>
        <v>0</v>
      </c>
    </row>
    <row r="987" spans="1:9" x14ac:dyDescent="0.25">
      <c r="A987">
        <v>983</v>
      </c>
      <c r="B987">
        <f t="shared" si="93"/>
        <v>0</v>
      </c>
      <c r="C987" s="5">
        <f t="shared" si="90"/>
        <v>0</v>
      </c>
      <c r="D987" s="5">
        <f t="shared" si="95"/>
        <v>0</v>
      </c>
      <c r="E987" s="4">
        <f t="shared" si="94"/>
        <v>0</v>
      </c>
      <c r="F987" s="5">
        <f>IF(C987=0,0,IF(I986+G987&lt;=Summary!$D$20,'Loan Sch - Extra pay No Off'!I986+G987,Summary!$D$20))</f>
        <v>0</v>
      </c>
      <c r="G987" s="4">
        <f>IF(E987&lt;=0,0,E987*Summary!$B$7/Summary!$B$10)</f>
        <v>0</v>
      </c>
      <c r="H987" s="5">
        <f t="shared" si="91"/>
        <v>0</v>
      </c>
      <c r="I987" s="5">
        <f t="shared" si="92"/>
        <v>0</v>
      </c>
    </row>
    <row r="988" spans="1:9" x14ac:dyDescent="0.25">
      <c r="A988">
        <v>984</v>
      </c>
      <c r="B988">
        <f t="shared" si="93"/>
        <v>0</v>
      </c>
      <c r="C988" s="5">
        <f t="shared" si="90"/>
        <v>0</v>
      </c>
      <c r="D988" s="5">
        <f t="shared" si="95"/>
        <v>0</v>
      </c>
      <c r="E988" s="4">
        <f t="shared" si="94"/>
        <v>0</v>
      </c>
      <c r="F988" s="5">
        <f>IF(C988=0,0,IF(I987+G988&lt;=Summary!$D$20,'Loan Sch - Extra pay No Off'!I987+G988,Summary!$D$20))</f>
        <v>0</v>
      </c>
      <c r="G988" s="4">
        <f>IF(E988&lt;=0,0,E988*Summary!$B$7/Summary!$B$10)</f>
        <v>0</v>
      </c>
      <c r="H988" s="5">
        <f t="shared" si="91"/>
        <v>0</v>
      </c>
      <c r="I988" s="5">
        <f t="shared" si="92"/>
        <v>0</v>
      </c>
    </row>
    <row r="989" spans="1:9" x14ac:dyDescent="0.25">
      <c r="A989">
        <v>985</v>
      </c>
      <c r="B989">
        <f t="shared" si="93"/>
        <v>0</v>
      </c>
      <c r="C989" s="5">
        <f t="shared" si="90"/>
        <v>0</v>
      </c>
      <c r="D989" s="5">
        <f t="shared" si="95"/>
        <v>0</v>
      </c>
      <c r="E989" s="4">
        <f t="shared" si="94"/>
        <v>0</v>
      </c>
      <c r="F989" s="5">
        <f>IF(C989=0,0,IF(I988+G989&lt;=Summary!$D$20,'Loan Sch - Extra pay No Off'!I988+G989,Summary!$D$20))</f>
        <v>0</v>
      </c>
      <c r="G989" s="4">
        <f>IF(E989&lt;=0,0,E989*Summary!$B$7/Summary!$B$10)</f>
        <v>0</v>
      </c>
      <c r="H989" s="5">
        <f t="shared" si="91"/>
        <v>0</v>
      </c>
      <c r="I989" s="5">
        <f t="shared" si="92"/>
        <v>0</v>
      </c>
    </row>
    <row r="990" spans="1:9" x14ac:dyDescent="0.25">
      <c r="A990">
        <v>986</v>
      </c>
      <c r="B990">
        <f t="shared" si="93"/>
        <v>0</v>
      </c>
      <c r="C990" s="5">
        <f t="shared" si="90"/>
        <v>0</v>
      </c>
      <c r="D990" s="5">
        <f t="shared" si="95"/>
        <v>0</v>
      </c>
      <c r="E990" s="4">
        <f t="shared" si="94"/>
        <v>0</v>
      </c>
      <c r="F990" s="5">
        <f>IF(C990=0,0,IF(I989+G990&lt;=Summary!$D$20,'Loan Sch - Extra pay No Off'!I989+G990,Summary!$D$20))</f>
        <v>0</v>
      </c>
      <c r="G990" s="4">
        <f>IF(E990&lt;=0,0,E990*Summary!$B$7/Summary!$B$10)</f>
        <v>0</v>
      </c>
      <c r="H990" s="5">
        <f t="shared" si="91"/>
        <v>0</v>
      </c>
      <c r="I990" s="5">
        <f t="shared" si="92"/>
        <v>0</v>
      </c>
    </row>
    <row r="991" spans="1:9" x14ac:dyDescent="0.25">
      <c r="A991">
        <v>987</v>
      </c>
      <c r="B991">
        <f t="shared" si="93"/>
        <v>0</v>
      </c>
      <c r="C991" s="5">
        <f t="shared" si="90"/>
        <v>0</v>
      </c>
      <c r="D991" s="5">
        <f t="shared" si="95"/>
        <v>0</v>
      </c>
      <c r="E991" s="4">
        <f t="shared" si="94"/>
        <v>0</v>
      </c>
      <c r="F991" s="5">
        <f>IF(C991=0,0,IF(I990+G991&lt;=Summary!$D$20,'Loan Sch - Extra pay No Off'!I990+G991,Summary!$D$20))</f>
        <v>0</v>
      </c>
      <c r="G991" s="4">
        <f>IF(E991&lt;=0,0,E991*Summary!$B$7/Summary!$B$10)</f>
        <v>0</v>
      </c>
      <c r="H991" s="5">
        <f t="shared" si="91"/>
        <v>0</v>
      </c>
      <c r="I991" s="5">
        <f t="shared" si="92"/>
        <v>0</v>
      </c>
    </row>
    <row r="992" spans="1:9" x14ac:dyDescent="0.25">
      <c r="A992">
        <v>988</v>
      </c>
      <c r="B992">
        <f t="shared" si="93"/>
        <v>0</v>
      </c>
      <c r="C992" s="5">
        <f t="shared" si="90"/>
        <v>0</v>
      </c>
      <c r="D992" s="5">
        <f t="shared" si="95"/>
        <v>0</v>
      </c>
      <c r="E992" s="4">
        <f t="shared" si="94"/>
        <v>0</v>
      </c>
      <c r="F992" s="5">
        <f>IF(C992=0,0,IF(I991+G992&lt;=Summary!$D$20,'Loan Sch - Extra pay No Off'!I991+G992,Summary!$D$20))</f>
        <v>0</v>
      </c>
      <c r="G992" s="4">
        <f>IF(E992&lt;=0,0,E992*Summary!$B$7/Summary!$B$10)</f>
        <v>0</v>
      </c>
      <c r="H992" s="5">
        <f t="shared" si="91"/>
        <v>0</v>
      </c>
      <c r="I992" s="5">
        <f t="shared" si="92"/>
        <v>0</v>
      </c>
    </row>
    <row r="993" spans="1:9" x14ac:dyDescent="0.25">
      <c r="A993">
        <v>989</v>
      </c>
      <c r="B993">
        <f t="shared" si="93"/>
        <v>0</v>
      </c>
      <c r="C993" s="5">
        <f t="shared" si="90"/>
        <v>0</v>
      </c>
      <c r="D993" s="5">
        <f t="shared" si="95"/>
        <v>0</v>
      </c>
      <c r="E993" s="4">
        <f t="shared" si="94"/>
        <v>0</v>
      </c>
      <c r="F993" s="5">
        <f>IF(C993=0,0,IF(I992+G993&lt;=Summary!$D$20,'Loan Sch - Extra pay No Off'!I992+G993,Summary!$D$20))</f>
        <v>0</v>
      </c>
      <c r="G993" s="4">
        <f>IF(E993&lt;=0,0,E993*Summary!$B$7/Summary!$B$10)</f>
        <v>0</v>
      </c>
      <c r="H993" s="5">
        <f t="shared" si="91"/>
        <v>0</v>
      </c>
      <c r="I993" s="5">
        <f t="shared" si="92"/>
        <v>0</v>
      </c>
    </row>
    <row r="994" spans="1:9" x14ac:dyDescent="0.25">
      <c r="A994">
        <v>990</v>
      </c>
      <c r="B994">
        <f t="shared" si="93"/>
        <v>0</v>
      </c>
      <c r="C994" s="5">
        <f t="shared" si="90"/>
        <v>0</v>
      </c>
      <c r="D994" s="5">
        <f t="shared" si="95"/>
        <v>0</v>
      </c>
      <c r="E994" s="4">
        <f t="shared" si="94"/>
        <v>0</v>
      </c>
      <c r="F994" s="5">
        <f>IF(C994=0,0,IF(I993+G994&lt;=Summary!$D$20,'Loan Sch - Extra pay No Off'!I993+G994,Summary!$D$20))</f>
        <v>0</v>
      </c>
      <c r="G994" s="4">
        <f>IF(E994&lt;=0,0,E994*Summary!$B$7/Summary!$B$10)</f>
        <v>0</v>
      </c>
      <c r="H994" s="5">
        <f t="shared" si="91"/>
        <v>0</v>
      </c>
      <c r="I994" s="5">
        <f t="shared" si="92"/>
        <v>0</v>
      </c>
    </row>
    <row r="995" spans="1:9" x14ac:dyDescent="0.25">
      <c r="A995">
        <v>991</v>
      </c>
      <c r="B995">
        <f t="shared" si="93"/>
        <v>0</v>
      </c>
      <c r="C995" s="5">
        <f t="shared" si="90"/>
        <v>0</v>
      </c>
      <c r="D995" s="5">
        <f t="shared" si="95"/>
        <v>0</v>
      </c>
      <c r="E995" s="4">
        <f t="shared" si="94"/>
        <v>0</v>
      </c>
      <c r="F995" s="5">
        <f>IF(C995=0,0,IF(I994+G995&lt;=Summary!$D$20,'Loan Sch - Extra pay No Off'!I994+G995,Summary!$D$20))</f>
        <v>0</v>
      </c>
      <c r="G995" s="4">
        <f>IF(E995&lt;=0,0,E995*Summary!$B$7/Summary!$B$10)</f>
        <v>0</v>
      </c>
      <c r="H995" s="5">
        <f t="shared" si="91"/>
        <v>0</v>
      </c>
      <c r="I995" s="5">
        <f t="shared" si="92"/>
        <v>0</v>
      </c>
    </row>
    <row r="996" spans="1:9" x14ac:dyDescent="0.25">
      <c r="A996">
        <v>992</v>
      </c>
      <c r="B996">
        <f t="shared" si="93"/>
        <v>0</v>
      </c>
      <c r="C996" s="5">
        <f t="shared" si="90"/>
        <v>0</v>
      </c>
      <c r="D996" s="5">
        <f t="shared" si="95"/>
        <v>0</v>
      </c>
      <c r="E996" s="4">
        <f t="shared" si="94"/>
        <v>0</v>
      </c>
      <c r="F996" s="5">
        <f>IF(C996=0,0,IF(I995+G996&lt;=Summary!$D$20,'Loan Sch - Extra pay No Off'!I995+G996,Summary!$D$20))</f>
        <v>0</v>
      </c>
      <c r="G996" s="4">
        <f>IF(E996&lt;=0,0,E996*Summary!$B$7/Summary!$B$10)</f>
        <v>0</v>
      </c>
      <c r="H996" s="5">
        <f t="shared" si="91"/>
        <v>0</v>
      </c>
      <c r="I996" s="5">
        <f t="shared" si="92"/>
        <v>0</v>
      </c>
    </row>
    <row r="997" spans="1:9" x14ac:dyDescent="0.25">
      <c r="A997">
        <v>993</v>
      </c>
      <c r="B997">
        <f t="shared" si="93"/>
        <v>0</v>
      </c>
      <c r="C997" s="5">
        <f t="shared" si="90"/>
        <v>0</v>
      </c>
      <c r="D997" s="5">
        <f t="shared" si="95"/>
        <v>0</v>
      </c>
      <c r="E997" s="4">
        <f t="shared" si="94"/>
        <v>0</v>
      </c>
      <c r="F997" s="5">
        <f>IF(C997=0,0,IF(I996+G997&lt;=Summary!$D$20,'Loan Sch - Extra pay No Off'!I996+G997,Summary!$D$20))</f>
        <v>0</v>
      </c>
      <c r="G997" s="4">
        <f>IF(E997&lt;=0,0,E997*Summary!$B$7/Summary!$B$10)</f>
        <v>0</v>
      </c>
      <c r="H997" s="5">
        <f t="shared" si="91"/>
        <v>0</v>
      </c>
      <c r="I997" s="5">
        <f t="shared" si="92"/>
        <v>0</v>
      </c>
    </row>
    <row r="998" spans="1:9" x14ac:dyDescent="0.25">
      <c r="A998">
        <v>994</v>
      </c>
      <c r="B998">
        <f t="shared" si="93"/>
        <v>0</v>
      </c>
      <c r="C998" s="5">
        <f t="shared" si="90"/>
        <v>0</v>
      </c>
      <c r="D998" s="5">
        <f t="shared" si="95"/>
        <v>0</v>
      </c>
      <c r="E998" s="4">
        <f t="shared" si="94"/>
        <v>0</v>
      </c>
      <c r="F998" s="5">
        <f>IF(C998=0,0,IF(I997+G998&lt;=Summary!$D$20,'Loan Sch - Extra pay No Off'!I997+G998,Summary!$D$20))</f>
        <v>0</v>
      </c>
      <c r="G998" s="4">
        <f>IF(E998&lt;=0,0,E998*Summary!$B$7/Summary!$B$10)</f>
        <v>0</v>
      </c>
      <c r="H998" s="5">
        <f t="shared" si="91"/>
        <v>0</v>
      </c>
      <c r="I998" s="5">
        <f t="shared" si="92"/>
        <v>0</v>
      </c>
    </row>
    <row r="999" spans="1:9" x14ac:dyDescent="0.25">
      <c r="A999">
        <v>995</v>
      </c>
      <c r="B999">
        <f t="shared" si="93"/>
        <v>0</v>
      </c>
      <c r="C999" s="5">
        <f t="shared" si="90"/>
        <v>0</v>
      </c>
      <c r="D999" s="5">
        <f t="shared" si="95"/>
        <v>0</v>
      </c>
      <c r="E999" s="4">
        <f t="shared" si="94"/>
        <v>0</v>
      </c>
      <c r="F999" s="5">
        <f>IF(C999=0,0,IF(I998+G999&lt;=Summary!$D$20,'Loan Sch - Extra pay No Off'!I998+G999,Summary!$D$20))</f>
        <v>0</v>
      </c>
      <c r="G999" s="4">
        <f>IF(E999&lt;=0,0,E999*Summary!$B$7/Summary!$B$10)</f>
        <v>0</v>
      </c>
      <c r="H999" s="5">
        <f t="shared" si="91"/>
        <v>0</v>
      </c>
      <c r="I999" s="5">
        <f t="shared" si="92"/>
        <v>0</v>
      </c>
    </row>
    <row r="1000" spans="1:9" x14ac:dyDescent="0.25">
      <c r="A1000">
        <v>996</v>
      </c>
      <c r="B1000">
        <f t="shared" si="93"/>
        <v>0</v>
      </c>
      <c r="C1000" s="5">
        <f t="shared" si="90"/>
        <v>0</v>
      </c>
      <c r="D1000" s="5">
        <f t="shared" si="95"/>
        <v>0</v>
      </c>
      <c r="E1000" s="4">
        <f t="shared" si="94"/>
        <v>0</v>
      </c>
      <c r="F1000" s="5">
        <f>IF(C1000=0,0,IF(I999+G1000&lt;=Summary!$D$20,'Loan Sch - Extra pay No Off'!I999+G1000,Summary!$D$20))</f>
        <v>0</v>
      </c>
      <c r="G1000" s="4">
        <f>IF(E1000&lt;=0,0,E1000*Summary!$B$7/Summary!$B$10)</f>
        <v>0</v>
      </c>
      <c r="H1000" s="5">
        <f t="shared" si="91"/>
        <v>0</v>
      </c>
      <c r="I1000" s="5">
        <f t="shared" si="92"/>
        <v>0</v>
      </c>
    </row>
    <row r="1001" spans="1:9" x14ac:dyDescent="0.25">
      <c r="A1001">
        <v>997</v>
      </c>
      <c r="B1001">
        <f t="shared" si="93"/>
        <v>0</v>
      </c>
      <c r="C1001" s="5">
        <f t="shared" si="90"/>
        <v>0</v>
      </c>
      <c r="D1001" s="5">
        <f t="shared" si="95"/>
        <v>0</v>
      </c>
      <c r="E1001" s="4">
        <f t="shared" si="94"/>
        <v>0</v>
      </c>
      <c r="F1001" s="5">
        <f>IF(C1001=0,0,IF(I1000+G1001&lt;=Summary!$D$20,'Loan Sch - Extra pay No Off'!I1000+G1001,Summary!$D$20))</f>
        <v>0</v>
      </c>
      <c r="G1001" s="4">
        <f>IF(E1001&lt;=0,0,E1001*Summary!$B$7/Summary!$B$10)</f>
        <v>0</v>
      </c>
      <c r="H1001" s="5">
        <f t="shared" si="91"/>
        <v>0</v>
      </c>
      <c r="I1001" s="5">
        <f t="shared" si="92"/>
        <v>0</v>
      </c>
    </row>
    <row r="1002" spans="1:9" x14ac:dyDescent="0.25">
      <c r="A1002">
        <v>998</v>
      </c>
      <c r="B1002">
        <f t="shared" si="93"/>
        <v>0</v>
      </c>
      <c r="C1002" s="5">
        <f t="shared" si="90"/>
        <v>0</v>
      </c>
      <c r="D1002" s="5">
        <f t="shared" si="95"/>
        <v>0</v>
      </c>
      <c r="E1002" s="4">
        <f t="shared" si="94"/>
        <v>0</v>
      </c>
      <c r="F1002" s="5">
        <f>IF(C1002=0,0,IF(I1001+G1002&lt;=Summary!$D$20,'Loan Sch - Extra pay No Off'!I1001+G1002,Summary!$D$20))</f>
        <v>0</v>
      </c>
      <c r="G1002" s="4">
        <f>IF(E1002&lt;=0,0,E1002*Summary!$B$7/Summary!$B$10)</f>
        <v>0</v>
      </c>
      <c r="H1002" s="5">
        <f t="shared" si="91"/>
        <v>0</v>
      </c>
      <c r="I1002" s="5">
        <f t="shared" si="92"/>
        <v>0</v>
      </c>
    </row>
    <row r="1003" spans="1:9" x14ac:dyDescent="0.25">
      <c r="A1003">
        <v>999</v>
      </c>
      <c r="B1003">
        <f t="shared" si="93"/>
        <v>0</v>
      </c>
      <c r="C1003" s="5">
        <f t="shared" si="90"/>
        <v>0</v>
      </c>
      <c r="D1003" s="5">
        <f t="shared" si="95"/>
        <v>0</v>
      </c>
      <c r="E1003" s="4">
        <f t="shared" si="94"/>
        <v>0</v>
      </c>
      <c r="F1003" s="5">
        <f>IF(C1003=0,0,IF(I1002+G1003&lt;=Summary!$D$20,'Loan Sch - Extra pay No Off'!I1002+G1003,Summary!$D$20))</f>
        <v>0</v>
      </c>
      <c r="G1003" s="4">
        <f>IF(E1003&lt;=0,0,E1003*Summary!$B$7/Summary!$B$10)</f>
        <v>0</v>
      </c>
      <c r="H1003" s="5">
        <f t="shared" si="91"/>
        <v>0</v>
      </c>
      <c r="I1003" s="5">
        <f t="shared" si="92"/>
        <v>0</v>
      </c>
    </row>
    <row r="1004" spans="1:9" x14ac:dyDescent="0.25">
      <c r="A1004">
        <v>1000</v>
      </c>
      <c r="B1004">
        <f t="shared" si="93"/>
        <v>0</v>
      </c>
      <c r="C1004" s="5">
        <f t="shared" si="90"/>
        <v>0</v>
      </c>
      <c r="D1004" s="5">
        <f t="shared" si="95"/>
        <v>0</v>
      </c>
      <c r="E1004" s="4">
        <f t="shared" si="94"/>
        <v>0</v>
      </c>
      <c r="F1004" s="5">
        <f>IF(C1004=0,0,IF(I1003+G1004&lt;=Summary!$D$20,'Loan Sch - Extra pay No Off'!I1003+G1004,Summary!$D$20))</f>
        <v>0</v>
      </c>
      <c r="G1004" s="4">
        <f>IF(E1004&lt;=0,0,E1004*Summary!$B$7/Summary!$B$10)</f>
        <v>0</v>
      </c>
      <c r="H1004" s="5">
        <f t="shared" si="91"/>
        <v>0</v>
      </c>
      <c r="I1004" s="5">
        <f t="shared" si="92"/>
        <v>0</v>
      </c>
    </row>
    <row r="1005" spans="1:9" x14ac:dyDescent="0.25">
      <c r="A1005">
        <v>1001</v>
      </c>
      <c r="B1005">
        <f t="shared" si="93"/>
        <v>0</v>
      </c>
      <c r="C1005" s="5">
        <f t="shared" si="90"/>
        <v>0</v>
      </c>
      <c r="D1005" s="5">
        <f t="shared" si="95"/>
        <v>0</v>
      </c>
      <c r="E1005" s="4">
        <f t="shared" si="94"/>
        <v>0</v>
      </c>
      <c r="F1005" s="5">
        <f>IF(C1005=0,0,IF(I1004+G1005&lt;=Summary!$D$20,'Loan Sch - Extra pay No Off'!I1004+G1005,Summary!$D$20))</f>
        <v>0</v>
      </c>
      <c r="G1005" s="4">
        <f>IF(E1005&lt;=0,0,E1005*Summary!$B$7/Summary!$B$10)</f>
        <v>0</v>
      </c>
      <c r="H1005" s="5">
        <f t="shared" si="91"/>
        <v>0</v>
      </c>
      <c r="I1005" s="5">
        <f t="shared" si="92"/>
        <v>0</v>
      </c>
    </row>
    <row r="1006" spans="1:9" x14ac:dyDescent="0.25">
      <c r="A1006">
        <v>1002</v>
      </c>
      <c r="B1006">
        <f t="shared" si="93"/>
        <v>0</v>
      </c>
      <c r="C1006" s="5">
        <f t="shared" si="90"/>
        <v>0</v>
      </c>
      <c r="D1006" s="5">
        <f t="shared" si="95"/>
        <v>0</v>
      </c>
      <c r="E1006" s="4">
        <f t="shared" si="94"/>
        <v>0</v>
      </c>
      <c r="F1006" s="5">
        <f>IF(C1006=0,0,IF(I1005+G1006&lt;=Summary!$D$20,'Loan Sch - Extra pay No Off'!I1005+G1006,Summary!$D$20))</f>
        <v>0</v>
      </c>
      <c r="G1006" s="4">
        <f>IF(E1006&lt;=0,0,E1006*Summary!$B$7/Summary!$B$10)</f>
        <v>0</v>
      </c>
      <c r="H1006" s="5">
        <f t="shared" si="91"/>
        <v>0</v>
      </c>
      <c r="I1006" s="5">
        <f t="shared" si="92"/>
        <v>0</v>
      </c>
    </row>
    <row r="1007" spans="1:9" x14ac:dyDescent="0.25">
      <c r="A1007">
        <v>1003</v>
      </c>
      <c r="B1007">
        <f t="shared" si="93"/>
        <v>0</v>
      </c>
      <c r="C1007" s="5">
        <f t="shared" si="90"/>
        <v>0</v>
      </c>
      <c r="D1007" s="5">
        <f t="shared" si="95"/>
        <v>0</v>
      </c>
      <c r="E1007" s="4">
        <f t="shared" si="94"/>
        <v>0</v>
      </c>
      <c r="F1007" s="5">
        <f>IF(C1007=0,0,IF(I1006+G1007&lt;=Summary!$D$20,'Loan Sch - Extra pay No Off'!I1006+G1007,Summary!$D$20))</f>
        <v>0</v>
      </c>
      <c r="G1007" s="4">
        <f>IF(E1007&lt;=0,0,E1007*Summary!$B$7/Summary!$B$10)</f>
        <v>0</v>
      </c>
      <c r="H1007" s="5">
        <f t="shared" si="91"/>
        <v>0</v>
      </c>
      <c r="I1007" s="5">
        <f t="shared" si="92"/>
        <v>0</v>
      </c>
    </row>
    <row r="1008" spans="1:9" x14ac:dyDescent="0.25">
      <c r="A1008">
        <v>1004</v>
      </c>
      <c r="B1008">
        <f t="shared" si="93"/>
        <v>0</v>
      </c>
      <c r="C1008" s="5">
        <f t="shared" si="90"/>
        <v>0</v>
      </c>
      <c r="D1008" s="5">
        <f t="shared" si="95"/>
        <v>0</v>
      </c>
      <c r="E1008" s="4">
        <f t="shared" si="94"/>
        <v>0</v>
      </c>
      <c r="F1008" s="5">
        <f>IF(C1008=0,0,IF(I1007+G1008&lt;=Summary!$D$20,'Loan Sch - Extra pay No Off'!I1007+G1008,Summary!$D$20))</f>
        <v>0</v>
      </c>
      <c r="G1008" s="4">
        <f>IF(E1008&lt;=0,0,E1008*Summary!$B$7/Summary!$B$10)</f>
        <v>0</v>
      </c>
      <c r="H1008" s="5">
        <f t="shared" si="91"/>
        <v>0</v>
      </c>
      <c r="I1008" s="5">
        <f t="shared" si="92"/>
        <v>0</v>
      </c>
    </row>
    <row r="1009" spans="1:9" x14ac:dyDescent="0.25">
      <c r="A1009">
        <v>1005</v>
      </c>
      <c r="B1009">
        <f t="shared" si="93"/>
        <v>0</v>
      </c>
      <c r="C1009" s="5">
        <f t="shared" si="90"/>
        <v>0</v>
      </c>
      <c r="D1009" s="5">
        <f t="shared" si="95"/>
        <v>0</v>
      </c>
      <c r="E1009" s="4">
        <f t="shared" si="94"/>
        <v>0</v>
      </c>
      <c r="F1009" s="5">
        <f>IF(C1009=0,0,IF(I1008+G1009&lt;=Summary!$D$20,'Loan Sch - Extra pay No Off'!I1008+G1009,Summary!$D$20))</f>
        <v>0</v>
      </c>
      <c r="G1009" s="4">
        <f>IF(E1009&lt;=0,0,E1009*Summary!$B$7/Summary!$B$10)</f>
        <v>0</v>
      </c>
      <c r="H1009" s="5">
        <f t="shared" si="91"/>
        <v>0</v>
      </c>
      <c r="I1009" s="5">
        <f t="shared" si="92"/>
        <v>0</v>
      </c>
    </row>
    <row r="1010" spans="1:9" x14ac:dyDescent="0.25">
      <c r="A1010">
        <v>1006</v>
      </c>
      <c r="B1010">
        <f t="shared" si="93"/>
        <v>0</v>
      </c>
      <c r="C1010" s="5">
        <f t="shared" si="90"/>
        <v>0</v>
      </c>
      <c r="D1010" s="5">
        <f t="shared" si="95"/>
        <v>0</v>
      </c>
      <c r="E1010" s="4">
        <f t="shared" si="94"/>
        <v>0</v>
      </c>
      <c r="F1010" s="5">
        <f>IF(C1010=0,0,IF(I1009+G1010&lt;=Summary!$D$20,'Loan Sch - Extra pay No Off'!I1009+G1010,Summary!$D$20))</f>
        <v>0</v>
      </c>
      <c r="G1010" s="4">
        <f>IF(E1010&lt;=0,0,E1010*Summary!$B$7/Summary!$B$10)</f>
        <v>0</v>
      </c>
      <c r="H1010" s="5">
        <f t="shared" si="91"/>
        <v>0</v>
      </c>
      <c r="I1010" s="5">
        <f t="shared" si="92"/>
        <v>0</v>
      </c>
    </row>
    <row r="1011" spans="1:9" x14ac:dyDescent="0.25">
      <c r="A1011">
        <v>1007</v>
      </c>
      <c r="B1011">
        <f t="shared" si="93"/>
        <v>0</v>
      </c>
      <c r="C1011" s="5">
        <f t="shared" si="90"/>
        <v>0</v>
      </c>
      <c r="D1011" s="5">
        <f t="shared" si="95"/>
        <v>0</v>
      </c>
      <c r="E1011" s="4">
        <f t="shared" si="94"/>
        <v>0</v>
      </c>
      <c r="F1011" s="5">
        <f>IF(C1011=0,0,IF(I1010+G1011&lt;=Summary!$D$20,'Loan Sch - Extra pay No Off'!I1010+G1011,Summary!$D$20))</f>
        <v>0</v>
      </c>
      <c r="G1011" s="4">
        <f>IF(E1011&lt;=0,0,E1011*Summary!$B$7/Summary!$B$10)</f>
        <v>0</v>
      </c>
      <c r="H1011" s="5">
        <f t="shared" si="91"/>
        <v>0</v>
      </c>
      <c r="I1011" s="5">
        <f t="shared" si="92"/>
        <v>0</v>
      </c>
    </row>
    <row r="1012" spans="1:9" x14ac:dyDescent="0.25">
      <c r="A1012">
        <v>1008</v>
      </c>
      <c r="B1012">
        <f t="shared" si="93"/>
        <v>0</v>
      </c>
      <c r="C1012" s="5">
        <f t="shared" si="90"/>
        <v>0</v>
      </c>
      <c r="D1012" s="5">
        <f t="shared" si="95"/>
        <v>0</v>
      </c>
      <c r="E1012" s="4">
        <f t="shared" si="94"/>
        <v>0</v>
      </c>
      <c r="F1012" s="5">
        <f>IF(C1012=0,0,IF(I1011+G1012&lt;=Summary!$D$20,'Loan Sch - Extra pay No Off'!I1011+G1012,Summary!$D$20))</f>
        <v>0</v>
      </c>
      <c r="G1012" s="4">
        <f>IF(E1012&lt;=0,0,E1012*Summary!$B$7/Summary!$B$10)</f>
        <v>0</v>
      </c>
      <c r="H1012" s="5">
        <f t="shared" si="91"/>
        <v>0</v>
      </c>
      <c r="I1012" s="5">
        <f t="shared" si="92"/>
        <v>0</v>
      </c>
    </row>
    <row r="1013" spans="1:9" x14ac:dyDescent="0.25">
      <c r="A1013">
        <v>1009</v>
      </c>
      <c r="B1013">
        <f t="shared" si="93"/>
        <v>0</v>
      </c>
      <c r="C1013" s="5">
        <f t="shared" ref="C1013:C1076" si="96">I1012</f>
        <v>0</v>
      </c>
      <c r="D1013" s="5">
        <f t="shared" si="95"/>
        <v>0</v>
      </c>
      <c r="E1013" s="4">
        <f t="shared" si="94"/>
        <v>0</v>
      </c>
      <c r="F1013" s="5">
        <f>IF(C1013=0,0,IF(I1012+G1013&lt;=Summary!$D$20,'Loan Sch - Extra pay No Off'!I1012+G1013,Summary!$D$20))</f>
        <v>0</v>
      </c>
      <c r="G1013" s="4">
        <f>IF(E1013&lt;=0,0,E1013*Summary!$B$7/Summary!$B$10)</f>
        <v>0</v>
      </c>
      <c r="H1013" s="5">
        <f t="shared" ref="H1013:H1076" si="97">F1013-G1013</f>
        <v>0</v>
      </c>
      <c r="I1013" s="5">
        <f t="shared" ref="I1013:I1076" si="98">IF(ROUND(C1013-H1013,0)=0,0,C1013-H1013)</f>
        <v>0</v>
      </c>
    </row>
    <row r="1014" spans="1:9" x14ac:dyDescent="0.25">
      <c r="A1014">
        <v>1010</v>
      </c>
      <c r="B1014">
        <f t="shared" si="93"/>
        <v>0</v>
      </c>
      <c r="C1014" s="5">
        <f t="shared" si="96"/>
        <v>0</v>
      </c>
      <c r="D1014" s="5">
        <f t="shared" si="95"/>
        <v>0</v>
      </c>
      <c r="E1014" s="4">
        <f t="shared" si="94"/>
        <v>0</v>
      </c>
      <c r="F1014" s="5">
        <f>IF(C1014=0,0,IF(I1013+G1014&lt;=Summary!$D$20,'Loan Sch - Extra pay No Off'!I1013+G1014,Summary!$D$20))</f>
        <v>0</v>
      </c>
      <c r="G1014" s="4">
        <f>IF(E1014&lt;=0,0,E1014*Summary!$B$7/Summary!$B$10)</f>
        <v>0</v>
      </c>
      <c r="H1014" s="5">
        <f t="shared" si="97"/>
        <v>0</v>
      </c>
      <c r="I1014" s="5">
        <f t="shared" si="98"/>
        <v>0</v>
      </c>
    </row>
    <row r="1015" spans="1:9" x14ac:dyDescent="0.25">
      <c r="A1015">
        <v>1011</v>
      </c>
      <c r="B1015">
        <f t="shared" si="93"/>
        <v>0</v>
      </c>
      <c r="C1015" s="5">
        <f t="shared" si="96"/>
        <v>0</v>
      </c>
      <c r="D1015" s="5">
        <f t="shared" si="95"/>
        <v>0</v>
      </c>
      <c r="E1015" s="4">
        <f t="shared" si="94"/>
        <v>0</v>
      </c>
      <c r="F1015" s="5">
        <f>IF(C1015=0,0,IF(I1014+G1015&lt;=Summary!$D$20,'Loan Sch - Extra pay No Off'!I1014+G1015,Summary!$D$20))</f>
        <v>0</v>
      </c>
      <c r="G1015" s="4">
        <f>IF(E1015&lt;=0,0,E1015*Summary!$B$7/Summary!$B$10)</f>
        <v>0</v>
      </c>
      <c r="H1015" s="5">
        <f t="shared" si="97"/>
        <v>0</v>
      </c>
      <c r="I1015" s="5">
        <f t="shared" si="98"/>
        <v>0</v>
      </c>
    </row>
    <row r="1016" spans="1:9" x14ac:dyDescent="0.25">
      <c r="A1016">
        <v>1012</v>
      </c>
      <c r="B1016">
        <f t="shared" si="93"/>
        <v>0</v>
      </c>
      <c r="C1016" s="5">
        <f t="shared" si="96"/>
        <v>0</v>
      </c>
      <c r="D1016" s="5">
        <f t="shared" si="95"/>
        <v>0</v>
      </c>
      <c r="E1016" s="4">
        <f t="shared" si="94"/>
        <v>0</v>
      </c>
      <c r="F1016" s="5">
        <f>IF(C1016=0,0,IF(I1015+G1016&lt;=Summary!$D$20,'Loan Sch - Extra pay No Off'!I1015+G1016,Summary!$D$20))</f>
        <v>0</v>
      </c>
      <c r="G1016" s="4">
        <f>IF(E1016&lt;=0,0,E1016*Summary!$B$7/Summary!$B$10)</f>
        <v>0</v>
      </c>
      <c r="H1016" s="5">
        <f t="shared" si="97"/>
        <v>0</v>
      </c>
      <c r="I1016" s="5">
        <f t="shared" si="98"/>
        <v>0</v>
      </c>
    </row>
    <row r="1017" spans="1:9" x14ac:dyDescent="0.25">
      <c r="A1017">
        <v>1013</v>
      </c>
      <c r="B1017">
        <f t="shared" si="93"/>
        <v>0</v>
      </c>
      <c r="C1017" s="5">
        <f t="shared" si="96"/>
        <v>0</v>
      </c>
      <c r="D1017" s="5">
        <f t="shared" si="95"/>
        <v>0</v>
      </c>
      <c r="E1017" s="4">
        <f t="shared" si="94"/>
        <v>0</v>
      </c>
      <c r="F1017" s="5">
        <f>IF(C1017=0,0,IF(I1016+G1017&lt;=Summary!$D$20,'Loan Sch - Extra pay No Off'!I1016+G1017,Summary!$D$20))</f>
        <v>0</v>
      </c>
      <c r="G1017" s="4">
        <f>IF(E1017&lt;=0,0,E1017*Summary!$B$7/Summary!$B$10)</f>
        <v>0</v>
      </c>
      <c r="H1017" s="5">
        <f t="shared" si="97"/>
        <v>0</v>
      </c>
      <c r="I1017" s="5">
        <f t="shared" si="98"/>
        <v>0</v>
      </c>
    </row>
    <row r="1018" spans="1:9" x14ac:dyDescent="0.25">
      <c r="A1018">
        <v>1014</v>
      </c>
      <c r="B1018">
        <f t="shared" si="93"/>
        <v>0</v>
      </c>
      <c r="C1018" s="5">
        <f t="shared" si="96"/>
        <v>0</v>
      </c>
      <c r="D1018" s="5">
        <f t="shared" si="95"/>
        <v>0</v>
      </c>
      <c r="E1018" s="4">
        <f t="shared" si="94"/>
        <v>0</v>
      </c>
      <c r="F1018" s="5">
        <f>IF(C1018=0,0,IF(I1017+G1018&lt;=Summary!$D$20,'Loan Sch - Extra pay No Off'!I1017+G1018,Summary!$D$20))</f>
        <v>0</v>
      </c>
      <c r="G1018" s="4">
        <f>IF(E1018&lt;=0,0,E1018*Summary!$B$7/Summary!$B$10)</f>
        <v>0</v>
      </c>
      <c r="H1018" s="5">
        <f t="shared" si="97"/>
        <v>0</v>
      </c>
      <c r="I1018" s="5">
        <f t="shared" si="98"/>
        <v>0</v>
      </c>
    </row>
    <row r="1019" spans="1:9" x14ac:dyDescent="0.25">
      <c r="A1019">
        <v>1015</v>
      </c>
      <c r="B1019">
        <f t="shared" si="93"/>
        <v>0</v>
      </c>
      <c r="C1019" s="5">
        <f t="shared" si="96"/>
        <v>0</v>
      </c>
      <c r="D1019" s="5">
        <f t="shared" si="95"/>
        <v>0</v>
      </c>
      <c r="E1019" s="4">
        <f t="shared" si="94"/>
        <v>0</v>
      </c>
      <c r="F1019" s="5">
        <f>IF(C1019=0,0,IF(I1018+G1019&lt;=Summary!$D$20,'Loan Sch - Extra pay No Off'!I1018+G1019,Summary!$D$20))</f>
        <v>0</v>
      </c>
      <c r="G1019" s="4">
        <f>IF(E1019&lt;=0,0,E1019*Summary!$B$7/Summary!$B$10)</f>
        <v>0</v>
      </c>
      <c r="H1019" s="5">
        <f t="shared" si="97"/>
        <v>0</v>
      </c>
      <c r="I1019" s="5">
        <f t="shared" si="98"/>
        <v>0</v>
      </c>
    </row>
    <row r="1020" spans="1:9" x14ac:dyDescent="0.25">
      <c r="A1020">
        <v>1016</v>
      </c>
      <c r="B1020">
        <f t="shared" si="93"/>
        <v>0</v>
      </c>
      <c r="C1020" s="5">
        <f t="shared" si="96"/>
        <v>0</v>
      </c>
      <c r="D1020" s="5">
        <f t="shared" si="95"/>
        <v>0</v>
      </c>
      <c r="E1020" s="4">
        <f t="shared" si="94"/>
        <v>0</v>
      </c>
      <c r="F1020" s="5">
        <f>IF(C1020=0,0,IF(I1019+G1020&lt;=Summary!$D$20,'Loan Sch - Extra pay No Off'!I1019+G1020,Summary!$D$20))</f>
        <v>0</v>
      </c>
      <c r="G1020" s="4">
        <f>IF(E1020&lt;=0,0,E1020*Summary!$B$7/Summary!$B$10)</f>
        <v>0</v>
      </c>
      <c r="H1020" s="5">
        <f t="shared" si="97"/>
        <v>0</v>
      </c>
      <c r="I1020" s="5">
        <f t="shared" si="98"/>
        <v>0</v>
      </c>
    </row>
    <row r="1021" spans="1:9" x14ac:dyDescent="0.25">
      <c r="A1021">
        <v>1017</v>
      </c>
      <c r="B1021">
        <f t="shared" si="93"/>
        <v>0</v>
      </c>
      <c r="C1021" s="5">
        <f t="shared" si="96"/>
        <v>0</v>
      </c>
      <c r="D1021" s="5">
        <f t="shared" si="95"/>
        <v>0</v>
      </c>
      <c r="E1021" s="4">
        <f t="shared" si="94"/>
        <v>0</v>
      </c>
      <c r="F1021" s="5">
        <f>IF(C1021=0,0,IF(I1020+G1021&lt;=Summary!$D$20,'Loan Sch - Extra pay No Off'!I1020+G1021,Summary!$D$20))</f>
        <v>0</v>
      </c>
      <c r="G1021" s="4">
        <f>IF(E1021&lt;=0,0,E1021*Summary!$B$7/Summary!$B$10)</f>
        <v>0</v>
      </c>
      <c r="H1021" s="5">
        <f t="shared" si="97"/>
        <v>0</v>
      </c>
      <c r="I1021" s="5">
        <f t="shared" si="98"/>
        <v>0</v>
      </c>
    </row>
    <row r="1022" spans="1:9" x14ac:dyDescent="0.25">
      <c r="A1022">
        <v>1018</v>
      </c>
      <c r="B1022">
        <f t="shared" si="93"/>
        <v>0</v>
      </c>
      <c r="C1022" s="5">
        <f t="shared" si="96"/>
        <v>0</v>
      </c>
      <c r="D1022" s="5">
        <f t="shared" si="95"/>
        <v>0</v>
      </c>
      <c r="E1022" s="4">
        <f t="shared" si="94"/>
        <v>0</v>
      </c>
      <c r="F1022" s="5">
        <f>IF(C1022=0,0,IF(I1021+G1022&lt;=Summary!$D$20,'Loan Sch - Extra pay No Off'!I1021+G1022,Summary!$D$20))</f>
        <v>0</v>
      </c>
      <c r="G1022" s="4">
        <f>IF(E1022&lt;=0,0,E1022*Summary!$B$7/Summary!$B$10)</f>
        <v>0</v>
      </c>
      <c r="H1022" s="5">
        <f t="shared" si="97"/>
        <v>0</v>
      </c>
      <c r="I1022" s="5">
        <f t="shared" si="98"/>
        <v>0</v>
      </c>
    </row>
    <row r="1023" spans="1:9" x14ac:dyDescent="0.25">
      <c r="A1023">
        <v>1019</v>
      </c>
      <c r="B1023">
        <f t="shared" si="93"/>
        <v>0</v>
      </c>
      <c r="C1023" s="5">
        <f t="shared" si="96"/>
        <v>0</v>
      </c>
      <c r="D1023" s="5">
        <f t="shared" si="95"/>
        <v>0</v>
      </c>
      <c r="E1023" s="4">
        <f t="shared" si="94"/>
        <v>0</v>
      </c>
      <c r="F1023" s="5">
        <f>IF(C1023=0,0,IF(I1022+G1023&lt;=Summary!$D$20,'Loan Sch - Extra pay No Off'!I1022+G1023,Summary!$D$20))</f>
        <v>0</v>
      </c>
      <c r="G1023" s="4">
        <f>IF(E1023&lt;=0,0,E1023*Summary!$B$7/Summary!$B$10)</f>
        <v>0</v>
      </c>
      <c r="H1023" s="5">
        <f t="shared" si="97"/>
        <v>0</v>
      </c>
      <c r="I1023" s="5">
        <f t="shared" si="98"/>
        <v>0</v>
      </c>
    </row>
    <row r="1024" spans="1:9" x14ac:dyDescent="0.25">
      <c r="A1024">
        <v>1020</v>
      </c>
      <c r="B1024">
        <f t="shared" si="93"/>
        <v>0</v>
      </c>
      <c r="C1024" s="5">
        <f t="shared" si="96"/>
        <v>0</v>
      </c>
      <c r="D1024" s="5">
        <f t="shared" si="95"/>
        <v>0</v>
      </c>
      <c r="E1024" s="4">
        <f t="shared" si="94"/>
        <v>0</v>
      </c>
      <c r="F1024" s="5">
        <f>IF(C1024=0,0,IF(I1023+G1024&lt;=Summary!$D$20,'Loan Sch - Extra pay No Off'!I1023+G1024,Summary!$D$20))</f>
        <v>0</v>
      </c>
      <c r="G1024" s="4">
        <f>IF(E1024&lt;=0,0,E1024*Summary!$B$7/Summary!$B$10)</f>
        <v>0</v>
      </c>
      <c r="H1024" s="5">
        <f t="shared" si="97"/>
        <v>0</v>
      </c>
      <c r="I1024" s="5">
        <f t="shared" si="98"/>
        <v>0</v>
      </c>
    </row>
    <row r="1025" spans="1:9" x14ac:dyDescent="0.25">
      <c r="A1025">
        <v>1021</v>
      </c>
      <c r="B1025">
        <f t="shared" si="93"/>
        <v>0</v>
      </c>
      <c r="C1025" s="5">
        <f t="shared" si="96"/>
        <v>0</v>
      </c>
      <c r="D1025" s="5">
        <f t="shared" si="95"/>
        <v>0</v>
      </c>
      <c r="E1025" s="4">
        <f t="shared" si="94"/>
        <v>0</v>
      </c>
      <c r="F1025" s="5">
        <f>IF(C1025=0,0,IF(I1024+G1025&lt;=Summary!$D$20,'Loan Sch - Extra pay No Off'!I1024+G1025,Summary!$D$20))</f>
        <v>0</v>
      </c>
      <c r="G1025" s="4">
        <f>IF(E1025&lt;=0,0,E1025*Summary!$B$7/Summary!$B$10)</f>
        <v>0</v>
      </c>
      <c r="H1025" s="5">
        <f t="shared" si="97"/>
        <v>0</v>
      </c>
      <c r="I1025" s="5">
        <f t="shared" si="98"/>
        <v>0</v>
      </c>
    </row>
    <row r="1026" spans="1:9" x14ac:dyDescent="0.25">
      <c r="A1026">
        <v>1022</v>
      </c>
      <c r="B1026">
        <f t="shared" si="93"/>
        <v>0</v>
      </c>
      <c r="C1026" s="5">
        <f t="shared" si="96"/>
        <v>0</v>
      </c>
      <c r="D1026" s="5">
        <f t="shared" si="95"/>
        <v>0</v>
      </c>
      <c r="E1026" s="4">
        <f t="shared" si="94"/>
        <v>0</v>
      </c>
      <c r="F1026" s="5">
        <f>IF(C1026=0,0,IF(I1025+G1026&lt;=Summary!$D$20,'Loan Sch - Extra pay No Off'!I1025+G1026,Summary!$D$20))</f>
        <v>0</v>
      </c>
      <c r="G1026" s="4">
        <f>IF(E1026&lt;=0,0,E1026*Summary!$B$7/Summary!$B$10)</f>
        <v>0</v>
      </c>
      <c r="H1026" s="5">
        <f t="shared" si="97"/>
        <v>0</v>
      </c>
      <c r="I1026" s="5">
        <f t="shared" si="98"/>
        <v>0</v>
      </c>
    </row>
    <row r="1027" spans="1:9" x14ac:dyDescent="0.25">
      <c r="A1027">
        <v>1023</v>
      </c>
      <c r="B1027">
        <f t="shared" si="93"/>
        <v>0</v>
      </c>
      <c r="C1027" s="5">
        <f t="shared" si="96"/>
        <v>0</v>
      </c>
      <c r="D1027" s="5">
        <f t="shared" si="95"/>
        <v>0</v>
      </c>
      <c r="E1027" s="4">
        <f t="shared" si="94"/>
        <v>0</v>
      </c>
      <c r="F1027" s="5">
        <f>IF(C1027=0,0,IF(I1026+G1027&lt;=Summary!$D$20,'Loan Sch - Extra pay No Off'!I1026+G1027,Summary!$D$20))</f>
        <v>0</v>
      </c>
      <c r="G1027" s="4">
        <f>IF(E1027&lt;=0,0,E1027*Summary!$B$7/Summary!$B$10)</f>
        <v>0</v>
      </c>
      <c r="H1027" s="5">
        <f t="shared" si="97"/>
        <v>0</v>
      </c>
      <c r="I1027" s="5">
        <f t="shared" si="98"/>
        <v>0</v>
      </c>
    </row>
    <row r="1028" spans="1:9" x14ac:dyDescent="0.25">
      <c r="A1028">
        <v>1024</v>
      </c>
      <c r="B1028">
        <f t="shared" si="93"/>
        <v>0</v>
      </c>
      <c r="C1028" s="5">
        <f t="shared" si="96"/>
        <v>0</v>
      </c>
      <c r="D1028" s="5">
        <f t="shared" si="95"/>
        <v>0</v>
      </c>
      <c r="E1028" s="4">
        <f t="shared" si="94"/>
        <v>0</v>
      </c>
      <c r="F1028" s="5">
        <f>IF(C1028=0,0,IF(I1027+G1028&lt;=Summary!$D$20,'Loan Sch - Extra pay No Off'!I1027+G1028,Summary!$D$20))</f>
        <v>0</v>
      </c>
      <c r="G1028" s="4">
        <f>IF(E1028&lt;=0,0,E1028*Summary!$B$7/Summary!$B$10)</f>
        <v>0</v>
      </c>
      <c r="H1028" s="5">
        <f t="shared" si="97"/>
        <v>0</v>
      </c>
      <c r="I1028" s="5">
        <f t="shared" si="98"/>
        <v>0</v>
      </c>
    </row>
    <row r="1029" spans="1:9" x14ac:dyDescent="0.25">
      <c r="A1029">
        <v>1025</v>
      </c>
      <c r="B1029">
        <f t="shared" si="93"/>
        <v>0</v>
      </c>
      <c r="C1029" s="5">
        <f t="shared" si="96"/>
        <v>0</v>
      </c>
      <c r="D1029" s="5">
        <f t="shared" si="95"/>
        <v>0</v>
      </c>
      <c r="E1029" s="4">
        <f t="shared" si="94"/>
        <v>0</v>
      </c>
      <c r="F1029" s="5">
        <f>IF(C1029=0,0,IF(I1028+G1029&lt;=Summary!$D$20,'Loan Sch - Extra pay No Off'!I1028+G1029,Summary!$D$20))</f>
        <v>0</v>
      </c>
      <c r="G1029" s="4">
        <f>IF(E1029&lt;=0,0,E1029*Summary!$B$7/Summary!$B$10)</f>
        <v>0</v>
      </c>
      <c r="H1029" s="5">
        <f t="shared" si="97"/>
        <v>0</v>
      </c>
      <c r="I1029" s="5">
        <f t="shared" si="98"/>
        <v>0</v>
      </c>
    </row>
    <row r="1030" spans="1:9" x14ac:dyDescent="0.25">
      <c r="A1030">
        <v>1026</v>
      </c>
      <c r="B1030">
        <f t="shared" ref="B1030:B1093" si="99">IF(C1030=0,0,A1030)</f>
        <v>0</v>
      </c>
      <c r="C1030" s="5">
        <f t="shared" si="96"/>
        <v>0</v>
      </c>
      <c r="D1030" s="5">
        <f t="shared" si="95"/>
        <v>0</v>
      </c>
      <c r="E1030" s="4">
        <f t="shared" ref="E1030:E1093" si="100">C1030-D1030</f>
        <v>0</v>
      </c>
      <c r="F1030" s="5">
        <f>IF(C1030=0,0,IF(I1029+G1030&lt;=Summary!$D$20,'Loan Sch - Extra pay No Off'!I1029+G1030,Summary!$D$20))</f>
        <v>0</v>
      </c>
      <c r="G1030" s="4">
        <f>IF(E1030&lt;=0,0,E1030*Summary!$B$7/Summary!$B$10)</f>
        <v>0</v>
      </c>
      <c r="H1030" s="5">
        <f t="shared" si="97"/>
        <v>0</v>
      </c>
      <c r="I1030" s="5">
        <f t="shared" si="98"/>
        <v>0</v>
      </c>
    </row>
    <row r="1031" spans="1:9" x14ac:dyDescent="0.25">
      <c r="A1031">
        <v>1027</v>
      </c>
      <c r="B1031">
        <f t="shared" si="99"/>
        <v>0</v>
      </c>
      <c r="C1031" s="5">
        <f t="shared" si="96"/>
        <v>0</v>
      </c>
      <c r="D1031" s="5">
        <f t="shared" ref="D1031:D1094" si="101">IF(C1031=0,0,D1030)</f>
        <v>0</v>
      </c>
      <c r="E1031" s="4">
        <f t="shared" si="100"/>
        <v>0</v>
      </c>
      <c r="F1031" s="5">
        <f>IF(C1031=0,0,IF(I1030+G1031&lt;=Summary!$D$20,'Loan Sch - Extra pay No Off'!I1030+G1031,Summary!$D$20))</f>
        <v>0</v>
      </c>
      <c r="G1031" s="4">
        <f>IF(E1031&lt;=0,0,E1031*Summary!$B$7/Summary!$B$10)</f>
        <v>0</v>
      </c>
      <c r="H1031" s="5">
        <f t="shared" si="97"/>
        <v>0</v>
      </c>
      <c r="I1031" s="5">
        <f t="shared" si="98"/>
        <v>0</v>
      </c>
    </row>
    <row r="1032" spans="1:9" x14ac:dyDescent="0.25">
      <c r="A1032">
        <v>1028</v>
      </c>
      <c r="B1032">
        <f t="shared" si="99"/>
        <v>0</v>
      </c>
      <c r="C1032" s="5">
        <f t="shared" si="96"/>
        <v>0</v>
      </c>
      <c r="D1032" s="5">
        <f t="shared" si="101"/>
        <v>0</v>
      </c>
      <c r="E1032" s="4">
        <f t="shared" si="100"/>
        <v>0</v>
      </c>
      <c r="F1032" s="5">
        <f>IF(C1032=0,0,IF(I1031+G1032&lt;=Summary!$D$20,'Loan Sch - Extra pay No Off'!I1031+G1032,Summary!$D$20))</f>
        <v>0</v>
      </c>
      <c r="G1032" s="4">
        <f>IF(E1032&lt;=0,0,E1032*Summary!$B$7/Summary!$B$10)</f>
        <v>0</v>
      </c>
      <c r="H1032" s="5">
        <f t="shared" si="97"/>
        <v>0</v>
      </c>
      <c r="I1032" s="5">
        <f t="shared" si="98"/>
        <v>0</v>
      </c>
    </row>
    <row r="1033" spans="1:9" x14ac:dyDescent="0.25">
      <c r="A1033">
        <v>1029</v>
      </c>
      <c r="B1033">
        <f t="shared" si="99"/>
        <v>0</v>
      </c>
      <c r="C1033" s="5">
        <f t="shared" si="96"/>
        <v>0</v>
      </c>
      <c r="D1033" s="5">
        <f t="shared" si="101"/>
        <v>0</v>
      </c>
      <c r="E1033" s="4">
        <f t="shared" si="100"/>
        <v>0</v>
      </c>
      <c r="F1033" s="5">
        <f>IF(C1033=0,0,IF(I1032+G1033&lt;=Summary!$D$20,'Loan Sch - Extra pay No Off'!I1032+G1033,Summary!$D$20))</f>
        <v>0</v>
      </c>
      <c r="G1033" s="4">
        <f>IF(E1033&lt;=0,0,E1033*Summary!$B$7/Summary!$B$10)</f>
        <v>0</v>
      </c>
      <c r="H1033" s="5">
        <f t="shared" si="97"/>
        <v>0</v>
      </c>
      <c r="I1033" s="5">
        <f t="shared" si="98"/>
        <v>0</v>
      </c>
    </row>
    <row r="1034" spans="1:9" x14ac:dyDescent="0.25">
      <c r="A1034">
        <v>1030</v>
      </c>
      <c r="B1034">
        <f t="shared" si="99"/>
        <v>0</v>
      </c>
      <c r="C1034" s="5">
        <f t="shared" si="96"/>
        <v>0</v>
      </c>
      <c r="D1034" s="5">
        <f t="shared" si="101"/>
        <v>0</v>
      </c>
      <c r="E1034" s="4">
        <f t="shared" si="100"/>
        <v>0</v>
      </c>
      <c r="F1034" s="5">
        <f>IF(C1034=0,0,IF(I1033+G1034&lt;=Summary!$D$20,'Loan Sch - Extra pay No Off'!I1033+G1034,Summary!$D$20))</f>
        <v>0</v>
      </c>
      <c r="G1034" s="4">
        <f>IF(E1034&lt;=0,0,E1034*Summary!$B$7/Summary!$B$10)</f>
        <v>0</v>
      </c>
      <c r="H1034" s="5">
        <f t="shared" si="97"/>
        <v>0</v>
      </c>
      <c r="I1034" s="5">
        <f t="shared" si="98"/>
        <v>0</v>
      </c>
    </row>
    <row r="1035" spans="1:9" x14ac:dyDescent="0.25">
      <c r="A1035">
        <v>1031</v>
      </c>
      <c r="B1035">
        <f t="shared" si="99"/>
        <v>0</v>
      </c>
      <c r="C1035" s="5">
        <f t="shared" si="96"/>
        <v>0</v>
      </c>
      <c r="D1035" s="5">
        <f t="shared" si="101"/>
        <v>0</v>
      </c>
      <c r="E1035" s="4">
        <f t="shared" si="100"/>
        <v>0</v>
      </c>
      <c r="F1035" s="5">
        <f>IF(C1035=0,0,IF(I1034+G1035&lt;=Summary!$D$20,'Loan Sch - Extra pay No Off'!I1034+G1035,Summary!$D$20))</f>
        <v>0</v>
      </c>
      <c r="G1035" s="4">
        <f>IF(E1035&lt;=0,0,E1035*Summary!$B$7/Summary!$B$10)</f>
        <v>0</v>
      </c>
      <c r="H1035" s="5">
        <f t="shared" si="97"/>
        <v>0</v>
      </c>
      <c r="I1035" s="5">
        <f t="shared" si="98"/>
        <v>0</v>
      </c>
    </row>
    <row r="1036" spans="1:9" x14ac:dyDescent="0.25">
      <c r="A1036">
        <v>1032</v>
      </c>
      <c r="B1036">
        <f t="shared" si="99"/>
        <v>0</v>
      </c>
      <c r="C1036" s="5">
        <f t="shared" si="96"/>
        <v>0</v>
      </c>
      <c r="D1036" s="5">
        <f t="shared" si="101"/>
        <v>0</v>
      </c>
      <c r="E1036" s="4">
        <f t="shared" si="100"/>
        <v>0</v>
      </c>
      <c r="F1036" s="5">
        <f>IF(C1036=0,0,IF(I1035+G1036&lt;=Summary!$D$20,'Loan Sch - Extra pay No Off'!I1035+G1036,Summary!$D$20))</f>
        <v>0</v>
      </c>
      <c r="G1036" s="4">
        <f>IF(E1036&lt;=0,0,E1036*Summary!$B$7/Summary!$B$10)</f>
        <v>0</v>
      </c>
      <c r="H1036" s="5">
        <f t="shared" si="97"/>
        <v>0</v>
      </c>
      <c r="I1036" s="5">
        <f t="shared" si="98"/>
        <v>0</v>
      </c>
    </row>
    <row r="1037" spans="1:9" x14ac:dyDescent="0.25">
      <c r="A1037">
        <v>1033</v>
      </c>
      <c r="B1037">
        <f t="shared" si="99"/>
        <v>0</v>
      </c>
      <c r="C1037" s="5">
        <f t="shared" si="96"/>
        <v>0</v>
      </c>
      <c r="D1037" s="5">
        <f t="shared" si="101"/>
        <v>0</v>
      </c>
      <c r="E1037" s="4">
        <f t="shared" si="100"/>
        <v>0</v>
      </c>
      <c r="F1037" s="5">
        <f>IF(C1037=0,0,IF(I1036+G1037&lt;=Summary!$D$20,'Loan Sch - Extra pay No Off'!I1036+G1037,Summary!$D$20))</f>
        <v>0</v>
      </c>
      <c r="G1037" s="4">
        <f>IF(E1037&lt;=0,0,E1037*Summary!$B$7/Summary!$B$10)</f>
        <v>0</v>
      </c>
      <c r="H1037" s="5">
        <f t="shared" si="97"/>
        <v>0</v>
      </c>
      <c r="I1037" s="5">
        <f t="shared" si="98"/>
        <v>0</v>
      </c>
    </row>
    <row r="1038" spans="1:9" x14ac:dyDescent="0.25">
      <c r="A1038">
        <v>1034</v>
      </c>
      <c r="B1038">
        <f t="shared" si="99"/>
        <v>0</v>
      </c>
      <c r="C1038" s="5">
        <f t="shared" si="96"/>
        <v>0</v>
      </c>
      <c r="D1038" s="5">
        <f t="shared" si="101"/>
        <v>0</v>
      </c>
      <c r="E1038" s="4">
        <f t="shared" si="100"/>
        <v>0</v>
      </c>
      <c r="F1038" s="5">
        <f>IF(C1038=0,0,IF(I1037+G1038&lt;=Summary!$D$20,'Loan Sch - Extra pay No Off'!I1037+G1038,Summary!$D$20))</f>
        <v>0</v>
      </c>
      <c r="G1038" s="4">
        <f>IF(E1038&lt;=0,0,E1038*Summary!$B$7/Summary!$B$10)</f>
        <v>0</v>
      </c>
      <c r="H1038" s="5">
        <f t="shared" si="97"/>
        <v>0</v>
      </c>
      <c r="I1038" s="5">
        <f t="shared" si="98"/>
        <v>0</v>
      </c>
    </row>
    <row r="1039" spans="1:9" x14ac:dyDescent="0.25">
      <c r="A1039">
        <v>1035</v>
      </c>
      <c r="B1039">
        <f t="shared" si="99"/>
        <v>0</v>
      </c>
      <c r="C1039" s="5">
        <f t="shared" si="96"/>
        <v>0</v>
      </c>
      <c r="D1039" s="5">
        <f t="shared" si="101"/>
        <v>0</v>
      </c>
      <c r="E1039" s="4">
        <f t="shared" si="100"/>
        <v>0</v>
      </c>
      <c r="F1039" s="5">
        <f>IF(C1039=0,0,IF(I1038+G1039&lt;=Summary!$D$20,'Loan Sch - Extra pay No Off'!I1038+G1039,Summary!$D$20))</f>
        <v>0</v>
      </c>
      <c r="G1039" s="4">
        <f>IF(E1039&lt;=0,0,E1039*Summary!$B$7/Summary!$B$10)</f>
        <v>0</v>
      </c>
      <c r="H1039" s="5">
        <f t="shared" si="97"/>
        <v>0</v>
      </c>
      <c r="I1039" s="5">
        <f t="shared" si="98"/>
        <v>0</v>
      </c>
    </row>
    <row r="1040" spans="1:9" x14ac:dyDescent="0.25">
      <c r="A1040">
        <v>1036</v>
      </c>
      <c r="B1040">
        <f t="shared" si="99"/>
        <v>0</v>
      </c>
      <c r="C1040" s="5">
        <f t="shared" si="96"/>
        <v>0</v>
      </c>
      <c r="D1040" s="5">
        <f t="shared" si="101"/>
        <v>0</v>
      </c>
      <c r="E1040" s="4">
        <f t="shared" si="100"/>
        <v>0</v>
      </c>
      <c r="F1040" s="5">
        <f>IF(C1040=0,0,IF(I1039+G1040&lt;=Summary!$D$20,'Loan Sch - Extra pay No Off'!I1039+G1040,Summary!$D$20))</f>
        <v>0</v>
      </c>
      <c r="G1040" s="4">
        <f>IF(E1040&lt;=0,0,E1040*Summary!$B$7/Summary!$B$10)</f>
        <v>0</v>
      </c>
      <c r="H1040" s="5">
        <f t="shared" si="97"/>
        <v>0</v>
      </c>
      <c r="I1040" s="5">
        <f t="shared" si="98"/>
        <v>0</v>
      </c>
    </row>
    <row r="1041" spans="1:9" x14ac:dyDescent="0.25">
      <c r="A1041">
        <v>1037</v>
      </c>
      <c r="B1041">
        <f t="shared" si="99"/>
        <v>0</v>
      </c>
      <c r="C1041" s="5">
        <f t="shared" si="96"/>
        <v>0</v>
      </c>
      <c r="D1041" s="5">
        <f t="shared" si="101"/>
        <v>0</v>
      </c>
      <c r="E1041" s="4">
        <f t="shared" si="100"/>
        <v>0</v>
      </c>
      <c r="F1041" s="5">
        <f>IF(C1041=0,0,IF(I1040+G1041&lt;=Summary!$D$20,'Loan Sch - Extra pay No Off'!I1040+G1041,Summary!$D$20))</f>
        <v>0</v>
      </c>
      <c r="G1041" s="4">
        <f>IF(E1041&lt;=0,0,E1041*Summary!$B$7/Summary!$B$10)</f>
        <v>0</v>
      </c>
      <c r="H1041" s="5">
        <f t="shared" si="97"/>
        <v>0</v>
      </c>
      <c r="I1041" s="5">
        <f t="shared" si="98"/>
        <v>0</v>
      </c>
    </row>
    <row r="1042" spans="1:9" x14ac:dyDescent="0.25">
      <c r="A1042">
        <v>1038</v>
      </c>
      <c r="B1042">
        <f t="shared" si="99"/>
        <v>0</v>
      </c>
      <c r="C1042" s="5">
        <f t="shared" si="96"/>
        <v>0</v>
      </c>
      <c r="D1042" s="5">
        <f t="shared" si="101"/>
        <v>0</v>
      </c>
      <c r="E1042" s="4">
        <f t="shared" si="100"/>
        <v>0</v>
      </c>
      <c r="F1042" s="5">
        <f>IF(C1042=0,0,IF(I1041+G1042&lt;=Summary!$D$20,'Loan Sch - Extra pay No Off'!I1041+G1042,Summary!$D$20))</f>
        <v>0</v>
      </c>
      <c r="G1042" s="4">
        <f>IF(E1042&lt;=0,0,E1042*Summary!$B$7/Summary!$B$10)</f>
        <v>0</v>
      </c>
      <c r="H1042" s="5">
        <f t="shared" si="97"/>
        <v>0</v>
      </c>
      <c r="I1042" s="5">
        <f t="shared" si="98"/>
        <v>0</v>
      </c>
    </row>
    <row r="1043" spans="1:9" x14ac:dyDescent="0.25">
      <c r="A1043">
        <v>1039</v>
      </c>
      <c r="B1043">
        <f t="shared" si="99"/>
        <v>0</v>
      </c>
      <c r="C1043" s="5">
        <f t="shared" si="96"/>
        <v>0</v>
      </c>
      <c r="D1043" s="5">
        <f t="shared" si="101"/>
        <v>0</v>
      </c>
      <c r="E1043" s="4">
        <f t="shared" si="100"/>
        <v>0</v>
      </c>
      <c r="F1043" s="5">
        <f>IF(C1043=0,0,IF(I1042+G1043&lt;=Summary!$D$20,'Loan Sch - Extra pay No Off'!I1042+G1043,Summary!$D$20))</f>
        <v>0</v>
      </c>
      <c r="G1043" s="4">
        <f>IF(E1043&lt;=0,0,E1043*Summary!$B$7/Summary!$B$10)</f>
        <v>0</v>
      </c>
      <c r="H1043" s="5">
        <f t="shared" si="97"/>
        <v>0</v>
      </c>
      <c r="I1043" s="5">
        <f t="shared" si="98"/>
        <v>0</v>
      </c>
    </row>
    <row r="1044" spans="1:9" x14ac:dyDescent="0.25">
      <c r="A1044">
        <v>1040</v>
      </c>
      <c r="B1044">
        <f t="shared" si="99"/>
        <v>0</v>
      </c>
      <c r="C1044" s="5">
        <f t="shared" si="96"/>
        <v>0</v>
      </c>
      <c r="D1044" s="5">
        <f t="shared" si="101"/>
        <v>0</v>
      </c>
      <c r="E1044" s="4">
        <f t="shared" si="100"/>
        <v>0</v>
      </c>
      <c r="F1044" s="5">
        <f>IF(C1044=0,0,IF(I1043+G1044&lt;=Summary!$D$20,'Loan Sch - Extra pay No Off'!I1043+G1044,Summary!$D$20))</f>
        <v>0</v>
      </c>
      <c r="G1044" s="4">
        <f>IF(E1044&lt;=0,0,E1044*Summary!$B$7/Summary!$B$10)</f>
        <v>0</v>
      </c>
      <c r="H1044" s="5">
        <f t="shared" si="97"/>
        <v>0</v>
      </c>
      <c r="I1044" s="5">
        <f t="shared" si="98"/>
        <v>0</v>
      </c>
    </row>
    <row r="1045" spans="1:9" x14ac:dyDescent="0.25">
      <c r="A1045">
        <v>1041</v>
      </c>
      <c r="B1045">
        <f t="shared" si="99"/>
        <v>0</v>
      </c>
      <c r="C1045" s="5">
        <f t="shared" si="96"/>
        <v>0</v>
      </c>
      <c r="D1045" s="5">
        <f t="shared" si="101"/>
        <v>0</v>
      </c>
      <c r="E1045" s="4">
        <f t="shared" si="100"/>
        <v>0</v>
      </c>
      <c r="F1045" s="5">
        <f>IF(C1045=0,0,IF(I1044+G1045&lt;=Summary!$D$20,'Loan Sch - Extra pay No Off'!I1044+G1045,Summary!$D$20))</f>
        <v>0</v>
      </c>
      <c r="G1045" s="4">
        <f>IF(E1045&lt;=0,0,E1045*Summary!$B$7/Summary!$B$10)</f>
        <v>0</v>
      </c>
      <c r="H1045" s="5">
        <f t="shared" si="97"/>
        <v>0</v>
      </c>
      <c r="I1045" s="5">
        <f t="shared" si="98"/>
        <v>0</v>
      </c>
    </row>
    <row r="1046" spans="1:9" x14ac:dyDescent="0.25">
      <c r="A1046">
        <v>1042</v>
      </c>
      <c r="B1046">
        <f t="shared" si="99"/>
        <v>0</v>
      </c>
      <c r="C1046" s="5">
        <f t="shared" si="96"/>
        <v>0</v>
      </c>
      <c r="D1046" s="5">
        <f t="shared" si="101"/>
        <v>0</v>
      </c>
      <c r="E1046" s="4">
        <f t="shared" si="100"/>
        <v>0</v>
      </c>
      <c r="F1046" s="5">
        <f>IF(C1046=0,0,IF(I1045+G1046&lt;=Summary!$D$20,'Loan Sch - Extra pay No Off'!I1045+G1046,Summary!$D$20))</f>
        <v>0</v>
      </c>
      <c r="G1046" s="4">
        <f>IF(E1046&lt;=0,0,E1046*Summary!$B$7/Summary!$B$10)</f>
        <v>0</v>
      </c>
      <c r="H1046" s="5">
        <f t="shared" si="97"/>
        <v>0</v>
      </c>
      <c r="I1046" s="5">
        <f t="shared" si="98"/>
        <v>0</v>
      </c>
    </row>
    <row r="1047" spans="1:9" x14ac:dyDescent="0.25">
      <c r="A1047">
        <v>1043</v>
      </c>
      <c r="B1047">
        <f t="shared" si="99"/>
        <v>0</v>
      </c>
      <c r="C1047" s="5">
        <f t="shared" si="96"/>
        <v>0</v>
      </c>
      <c r="D1047" s="5">
        <f t="shared" si="101"/>
        <v>0</v>
      </c>
      <c r="E1047" s="4">
        <f t="shared" si="100"/>
        <v>0</v>
      </c>
      <c r="F1047" s="5">
        <f>IF(C1047=0,0,IF(I1046+G1047&lt;=Summary!$D$20,'Loan Sch - Extra pay No Off'!I1046+G1047,Summary!$D$20))</f>
        <v>0</v>
      </c>
      <c r="G1047" s="4">
        <f>IF(E1047&lt;=0,0,E1047*Summary!$B$7/Summary!$B$10)</f>
        <v>0</v>
      </c>
      <c r="H1047" s="5">
        <f t="shared" si="97"/>
        <v>0</v>
      </c>
      <c r="I1047" s="5">
        <f t="shared" si="98"/>
        <v>0</v>
      </c>
    </row>
    <row r="1048" spans="1:9" x14ac:dyDescent="0.25">
      <c r="A1048">
        <v>1044</v>
      </c>
      <c r="B1048">
        <f t="shared" si="99"/>
        <v>0</v>
      </c>
      <c r="C1048" s="5">
        <f t="shared" si="96"/>
        <v>0</v>
      </c>
      <c r="D1048" s="5">
        <f t="shared" si="101"/>
        <v>0</v>
      </c>
      <c r="E1048" s="4">
        <f t="shared" si="100"/>
        <v>0</v>
      </c>
      <c r="F1048" s="5">
        <f>IF(C1048=0,0,IF(I1047+G1048&lt;=Summary!$D$20,'Loan Sch - Extra pay No Off'!I1047+G1048,Summary!$D$20))</f>
        <v>0</v>
      </c>
      <c r="G1048" s="4">
        <f>IF(E1048&lt;=0,0,E1048*Summary!$B$7/Summary!$B$10)</f>
        <v>0</v>
      </c>
      <c r="H1048" s="5">
        <f t="shared" si="97"/>
        <v>0</v>
      </c>
      <c r="I1048" s="5">
        <f t="shared" si="98"/>
        <v>0</v>
      </c>
    </row>
    <row r="1049" spans="1:9" x14ac:dyDescent="0.25">
      <c r="A1049">
        <v>1045</v>
      </c>
      <c r="B1049">
        <f t="shared" si="99"/>
        <v>0</v>
      </c>
      <c r="C1049" s="5">
        <f t="shared" si="96"/>
        <v>0</v>
      </c>
      <c r="D1049" s="5">
        <f t="shared" si="101"/>
        <v>0</v>
      </c>
      <c r="E1049" s="4">
        <f t="shared" si="100"/>
        <v>0</v>
      </c>
      <c r="F1049" s="5">
        <f>IF(C1049=0,0,IF(I1048+G1049&lt;=Summary!$D$20,'Loan Sch - Extra pay No Off'!I1048+G1049,Summary!$D$20))</f>
        <v>0</v>
      </c>
      <c r="G1049" s="4">
        <f>IF(E1049&lt;=0,0,E1049*Summary!$B$7/Summary!$B$10)</f>
        <v>0</v>
      </c>
      <c r="H1049" s="5">
        <f t="shared" si="97"/>
        <v>0</v>
      </c>
      <c r="I1049" s="5">
        <f t="shared" si="98"/>
        <v>0</v>
      </c>
    </row>
    <row r="1050" spans="1:9" x14ac:dyDescent="0.25">
      <c r="A1050">
        <v>1046</v>
      </c>
      <c r="B1050">
        <f t="shared" si="99"/>
        <v>0</v>
      </c>
      <c r="C1050" s="5">
        <f t="shared" si="96"/>
        <v>0</v>
      </c>
      <c r="D1050" s="5">
        <f t="shared" si="101"/>
        <v>0</v>
      </c>
      <c r="E1050" s="4">
        <f t="shared" si="100"/>
        <v>0</v>
      </c>
      <c r="F1050" s="5">
        <f>IF(C1050=0,0,IF(I1049+G1050&lt;=Summary!$D$20,'Loan Sch - Extra pay No Off'!I1049+G1050,Summary!$D$20))</f>
        <v>0</v>
      </c>
      <c r="G1050" s="4">
        <f>IF(E1050&lt;=0,0,E1050*Summary!$B$7/Summary!$B$10)</f>
        <v>0</v>
      </c>
      <c r="H1050" s="5">
        <f t="shared" si="97"/>
        <v>0</v>
      </c>
      <c r="I1050" s="5">
        <f t="shared" si="98"/>
        <v>0</v>
      </c>
    </row>
    <row r="1051" spans="1:9" x14ac:dyDescent="0.25">
      <c r="A1051">
        <v>1047</v>
      </c>
      <c r="B1051">
        <f t="shared" si="99"/>
        <v>0</v>
      </c>
      <c r="C1051" s="5">
        <f t="shared" si="96"/>
        <v>0</v>
      </c>
      <c r="D1051" s="5">
        <f t="shared" si="101"/>
        <v>0</v>
      </c>
      <c r="E1051" s="4">
        <f t="shared" si="100"/>
        <v>0</v>
      </c>
      <c r="F1051" s="5">
        <f>IF(C1051=0,0,IF(I1050+G1051&lt;=Summary!$D$20,'Loan Sch - Extra pay No Off'!I1050+G1051,Summary!$D$20))</f>
        <v>0</v>
      </c>
      <c r="G1051" s="4">
        <f>IF(E1051&lt;=0,0,E1051*Summary!$B$7/Summary!$B$10)</f>
        <v>0</v>
      </c>
      <c r="H1051" s="5">
        <f t="shared" si="97"/>
        <v>0</v>
      </c>
      <c r="I1051" s="5">
        <f t="shared" si="98"/>
        <v>0</v>
      </c>
    </row>
    <row r="1052" spans="1:9" x14ac:dyDescent="0.25">
      <c r="A1052">
        <v>1048</v>
      </c>
      <c r="B1052">
        <f t="shared" si="99"/>
        <v>0</v>
      </c>
      <c r="C1052" s="5">
        <f t="shared" si="96"/>
        <v>0</v>
      </c>
      <c r="D1052" s="5">
        <f t="shared" si="101"/>
        <v>0</v>
      </c>
      <c r="E1052" s="4">
        <f t="shared" si="100"/>
        <v>0</v>
      </c>
      <c r="F1052" s="5">
        <f>IF(C1052=0,0,IF(I1051+G1052&lt;=Summary!$D$20,'Loan Sch - Extra pay No Off'!I1051+G1052,Summary!$D$20))</f>
        <v>0</v>
      </c>
      <c r="G1052" s="4">
        <f>IF(E1052&lt;=0,0,E1052*Summary!$B$7/Summary!$B$10)</f>
        <v>0</v>
      </c>
      <c r="H1052" s="5">
        <f t="shared" si="97"/>
        <v>0</v>
      </c>
      <c r="I1052" s="5">
        <f t="shared" si="98"/>
        <v>0</v>
      </c>
    </row>
    <row r="1053" spans="1:9" x14ac:dyDescent="0.25">
      <c r="A1053">
        <v>1049</v>
      </c>
      <c r="B1053">
        <f t="shared" si="99"/>
        <v>0</v>
      </c>
      <c r="C1053" s="5">
        <f t="shared" si="96"/>
        <v>0</v>
      </c>
      <c r="D1053" s="5">
        <f t="shared" si="101"/>
        <v>0</v>
      </c>
      <c r="E1053" s="4">
        <f t="shared" si="100"/>
        <v>0</v>
      </c>
      <c r="F1053" s="5">
        <f>IF(C1053=0,0,IF(I1052+G1053&lt;=Summary!$D$20,'Loan Sch - Extra pay No Off'!I1052+G1053,Summary!$D$20))</f>
        <v>0</v>
      </c>
      <c r="G1053" s="4">
        <f>IF(E1053&lt;=0,0,E1053*Summary!$B$7/Summary!$B$10)</f>
        <v>0</v>
      </c>
      <c r="H1053" s="5">
        <f t="shared" si="97"/>
        <v>0</v>
      </c>
      <c r="I1053" s="5">
        <f t="shared" si="98"/>
        <v>0</v>
      </c>
    </row>
    <row r="1054" spans="1:9" x14ac:dyDescent="0.25">
      <c r="A1054">
        <v>1050</v>
      </c>
      <c r="B1054">
        <f t="shared" si="99"/>
        <v>0</v>
      </c>
      <c r="C1054" s="5">
        <f t="shared" si="96"/>
        <v>0</v>
      </c>
      <c r="D1054" s="5">
        <f t="shared" si="101"/>
        <v>0</v>
      </c>
      <c r="E1054" s="4">
        <f t="shared" si="100"/>
        <v>0</v>
      </c>
      <c r="F1054" s="5">
        <f>IF(C1054=0,0,IF(I1053+G1054&lt;=Summary!$D$20,'Loan Sch - Extra pay No Off'!I1053+G1054,Summary!$D$20))</f>
        <v>0</v>
      </c>
      <c r="G1054" s="4">
        <f>IF(E1054&lt;=0,0,E1054*Summary!$B$7/Summary!$B$10)</f>
        <v>0</v>
      </c>
      <c r="H1054" s="5">
        <f t="shared" si="97"/>
        <v>0</v>
      </c>
      <c r="I1054" s="5">
        <f t="shared" si="98"/>
        <v>0</v>
      </c>
    </row>
    <row r="1055" spans="1:9" x14ac:dyDescent="0.25">
      <c r="A1055">
        <v>1051</v>
      </c>
      <c r="B1055">
        <f t="shared" si="99"/>
        <v>0</v>
      </c>
      <c r="C1055" s="5">
        <f t="shared" si="96"/>
        <v>0</v>
      </c>
      <c r="D1055" s="5">
        <f t="shared" si="101"/>
        <v>0</v>
      </c>
      <c r="E1055" s="4">
        <f t="shared" si="100"/>
        <v>0</v>
      </c>
      <c r="F1055" s="5">
        <f>IF(C1055=0,0,IF(I1054+G1055&lt;=Summary!$D$20,'Loan Sch - Extra pay No Off'!I1054+G1055,Summary!$D$20))</f>
        <v>0</v>
      </c>
      <c r="G1055" s="4">
        <f>IF(E1055&lt;=0,0,E1055*Summary!$B$7/Summary!$B$10)</f>
        <v>0</v>
      </c>
      <c r="H1055" s="5">
        <f t="shared" si="97"/>
        <v>0</v>
      </c>
      <c r="I1055" s="5">
        <f t="shared" si="98"/>
        <v>0</v>
      </c>
    </row>
    <row r="1056" spans="1:9" x14ac:dyDescent="0.25">
      <c r="A1056">
        <v>1052</v>
      </c>
      <c r="B1056">
        <f t="shared" si="99"/>
        <v>0</v>
      </c>
      <c r="C1056" s="5">
        <f t="shared" si="96"/>
        <v>0</v>
      </c>
      <c r="D1056" s="5">
        <f t="shared" si="101"/>
        <v>0</v>
      </c>
      <c r="E1056" s="4">
        <f t="shared" si="100"/>
        <v>0</v>
      </c>
      <c r="F1056" s="5">
        <f>IF(C1056=0,0,IF(I1055+G1056&lt;=Summary!$D$20,'Loan Sch - Extra pay No Off'!I1055+G1056,Summary!$D$20))</f>
        <v>0</v>
      </c>
      <c r="G1056" s="4">
        <f>IF(E1056&lt;=0,0,E1056*Summary!$B$7/Summary!$B$10)</f>
        <v>0</v>
      </c>
      <c r="H1056" s="5">
        <f t="shared" si="97"/>
        <v>0</v>
      </c>
      <c r="I1056" s="5">
        <f t="shared" si="98"/>
        <v>0</v>
      </c>
    </row>
    <row r="1057" spans="1:9" x14ac:dyDescent="0.25">
      <c r="A1057">
        <v>1053</v>
      </c>
      <c r="B1057">
        <f t="shared" si="99"/>
        <v>0</v>
      </c>
      <c r="C1057" s="5">
        <f t="shared" si="96"/>
        <v>0</v>
      </c>
      <c r="D1057" s="5">
        <f t="shared" si="101"/>
        <v>0</v>
      </c>
      <c r="E1057" s="4">
        <f t="shared" si="100"/>
        <v>0</v>
      </c>
      <c r="F1057" s="5">
        <f>IF(C1057=0,0,IF(I1056+G1057&lt;=Summary!$D$20,'Loan Sch - Extra pay No Off'!I1056+G1057,Summary!$D$20))</f>
        <v>0</v>
      </c>
      <c r="G1057" s="4">
        <f>IF(E1057&lt;=0,0,E1057*Summary!$B$7/Summary!$B$10)</f>
        <v>0</v>
      </c>
      <c r="H1057" s="5">
        <f t="shared" si="97"/>
        <v>0</v>
      </c>
      <c r="I1057" s="5">
        <f t="shared" si="98"/>
        <v>0</v>
      </c>
    </row>
    <row r="1058" spans="1:9" x14ac:dyDescent="0.25">
      <c r="A1058">
        <v>1054</v>
      </c>
      <c r="B1058">
        <f t="shared" si="99"/>
        <v>0</v>
      </c>
      <c r="C1058" s="5">
        <f t="shared" si="96"/>
        <v>0</v>
      </c>
      <c r="D1058" s="5">
        <f t="shared" si="101"/>
        <v>0</v>
      </c>
      <c r="E1058" s="4">
        <f t="shared" si="100"/>
        <v>0</v>
      </c>
      <c r="F1058" s="5">
        <f>IF(C1058=0,0,IF(I1057+G1058&lt;=Summary!$D$20,'Loan Sch - Extra pay No Off'!I1057+G1058,Summary!$D$20))</f>
        <v>0</v>
      </c>
      <c r="G1058" s="4">
        <f>IF(E1058&lt;=0,0,E1058*Summary!$B$7/Summary!$B$10)</f>
        <v>0</v>
      </c>
      <c r="H1058" s="5">
        <f t="shared" si="97"/>
        <v>0</v>
      </c>
      <c r="I1058" s="5">
        <f t="shared" si="98"/>
        <v>0</v>
      </c>
    </row>
    <row r="1059" spans="1:9" x14ac:dyDescent="0.25">
      <c r="A1059">
        <v>1055</v>
      </c>
      <c r="B1059">
        <f t="shared" si="99"/>
        <v>0</v>
      </c>
      <c r="C1059" s="5">
        <f t="shared" si="96"/>
        <v>0</v>
      </c>
      <c r="D1059" s="5">
        <f t="shared" si="101"/>
        <v>0</v>
      </c>
      <c r="E1059" s="4">
        <f t="shared" si="100"/>
        <v>0</v>
      </c>
      <c r="F1059" s="5">
        <f>IF(C1059=0,0,IF(I1058+G1059&lt;=Summary!$D$20,'Loan Sch - Extra pay No Off'!I1058+G1059,Summary!$D$20))</f>
        <v>0</v>
      </c>
      <c r="G1059" s="4">
        <f>IF(E1059&lt;=0,0,E1059*Summary!$B$7/Summary!$B$10)</f>
        <v>0</v>
      </c>
      <c r="H1059" s="5">
        <f t="shared" si="97"/>
        <v>0</v>
      </c>
      <c r="I1059" s="5">
        <f t="shared" si="98"/>
        <v>0</v>
      </c>
    </row>
    <row r="1060" spans="1:9" x14ac:dyDescent="0.25">
      <c r="A1060">
        <v>1056</v>
      </c>
      <c r="B1060">
        <f t="shared" si="99"/>
        <v>0</v>
      </c>
      <c r="C1060" s="5">
        <f t="shared" si="96"/>
        <v>0</v>
      </c>
      <c r="D1060" s="5">
        <f t="shared" si="101"/>
        <v>0</v>
      </c>
      <c r="E1060" s="4">
        <f t="shared" si="100"/>
        <v>0</v>
      </c>
      <c r="F1060" s="5">
        <f>IF(C1060=0,0,IF(I1059+G1060&lt;=Summary!$D$20,'Loan Sch - Extra pay No Off'!I1059+G1060,Summary!$D$20))</f>
        <v>0</v>
      </c>
      <c r="G1060" s="4">
        <f>IF(E1060&lt;=0,0,E1060*Summary!$B$7/Summary!$B$10)</f>
        <v>0</v>
      </c>
      <c r="H1060" s="5">
        <f t="shared" si="97"/>
        <v>0</v>
      </c>
      <c r="I1060" s="5">
        <f t="shared" si="98"/>
        <v>0</v>
      </c>
    </row>
    <row r="1061" spans="1:9" x14ac:dyDescent="0.25">
      <c r="A1061">
        <v>1057</v>
      </c>
      <c r="B1061">
        <f t="shared" si="99"/>
        <v>0</v>
      </c>
      <c r="C1061" s="5">
        <f t="shared" si="96"/>
        <v>0</v>
      </c>
      <c r="D1061" s="5">
        <f t="shared" si="101"/>
        <v>0</v>
      </c>
      <c r="E1061" s="4">
        <f t="shared" si="100"/>
        <v>0</v>
      </c>
      <c r="F1061" s="5">
        <f>IF(C1061=0,0,IF(I1060+G1061&lt;=Summary!$D$20,'Loan Sch - Extra pay No Off'!I1060+G1061,Summary!$D$20))</f>
        <v>0</v>
      </c>
      <c r="G1061" s="4">
        <f>IF(E1061&lt;=0,0,E1061*Summary!$B$7/Summary!$B$10)</f>
        <v>0</v>
      </c>
      <c r="H1061" s="5">
        <f t="shared" si="97"/>
        <v>0</v>
      </c>
      <c r="I1061" s="5">
        <f t="shared" si="98"/>
        <v>0</v>
      </c>
    </row>
    <row r="1062" spans="1:9" x14ac:dyDescent="0.25">
      <c r="A1062">
        <v>1058</v>
      </c>
      <c r="B1062">
        <f t="shared" si="99"/>
        <v>0</v>
      </c>
      <c r="C1062" s="5">
        <f t="shared" si="96"/>
        <v>0</v>
      </c>
      <c r="D1062" s="5">
        <f t="shared" si="101"/>
        <v>0</v>
      </c>
      <c r="E1062" s="4">
        <f t="shared" si="100"/>
        <v>0</v>
      </c>
      <c r="F1062" s="5">
        <f>IF(C1062=0,0,IF(I1061+G1062&lt;=Summary!$D$20,'Loan Sch - Extra pay No Off'!I1061+G1062,Summary!$D$20))</f>
        <v>0</v>
      </c>
      <c r="G1062" s="4">
        <f>IF(E1062&lt;=0,0,E1062*Summary!$B$7/Summary!$B$10)</f>
        <v>0</v>
      </c>
      <c r="H1062" s="5">
        <f t="shared" si="97"/>
        <v>0</v>
      </c>
      <c r="I1062" s="5">
        <f t="shared" si="98"/>
        <v>0</v>
      </c>
    </row>
    <row r="1063" spans="1:9" x14ac:dyDescent="0.25">
      <c r="A1063">
        <v>1059</v>
      </c>
      <c r="B1063">
        <f t="shared" si="99"/>
        <v>0</v>
      </c>
      <c r="C1063" s="5">
        <f t="shared" si="96"/>
        <v>0</v>
      </c>
      <c r="D1063" s="5">
        <f t="shared" si="101"/>
        <v>0</v>
      </c>
      <c r="E1063" s="4">
        <f t="shared" si="100"/>
        <v>0</v>
      </c>
      <c r="F1063" s="5">
        <f>IF(C1063=0,0,IF(I1062+G1063&lt;=Summary!$D$20,'Loan Sch - Extra pay No Off'!I1062+G1063,Summary!$D$20))</f>
        <v>0</v>
      </c>
      <c r="G1063" s="4">
        <f>IF(E1063&lt;=0,0,E1063*Summary!$B$7/Summary!$B$10)</f>
        <v>0</v>
      </c>
      <c r="H1063" s="5">
        <f t="shared" si="97"/>
        <v>0</v>
      </c>
      <c r="I1063" s="5">
        <f t="shared" si="98"/>
        <v>0</v>
      </c>
    </row>
    <row r="1064" spans="1:9" x14ac:dyDescent="0.25">
      <c r="A1064">
        <v>1060</v>
      </c>
      <c r="B1064">
        <f t="shared" si="99"/>
        <v>0</v>
      </c>
      <c r="C1064" s="5">
        <f t="shared" si="96"/>
        <v>0</v>
      </c>
      <c r="D1064" s="5">
        <f t="shared" si="101"/>
        <v>0</v>
      </c>
      <c r="E1064" s="4">
        <f t="shared" si="100"/>
        <v>0</v>
      </c>
      <c r="F1064" s="5">
        <f>IF(C1064=0,0,IF(I1063+G1064&lt;=Summary!$D$20,'Loan Sch - Extra pay No Off'!I1063+G1064,Summary!$D$20))</f>
        <v>0</v>
      </c>
      <c r="G1064" s="4">
        <f>IF(E1064&lt;=0,0,E1064*Summary!$B$7/Summary!$B$10)</f>
        <v>0</v>
      </c>
      <c r="H1064" s="5">
        <f t="shared" si="97"/>
        <v>0</v>
      </c>
      <c r="I1064" s="5">
        <f t="shared" si="98"/>
        <v>0</v>
      </c>
    </row>
    <row r="1065" spans="1:9" x14ac:dyDescent="0.25">
      <c r="A1065">
        <v>1061</v>
      </c>
      <c r="B1065">
        <f t="shared" si="99"/>
        <v>0</v>
      </c>
      <c r="C1065" s="5">
        <f t="shared" si="96"/>
        <v>0</v>
      </c>
      <c r="D1065" s="5">
        <f t="shared" si="101"/>
        <v>0</v>
      </c>
      <c r="E1065" s="4">
        <f t="shared" si="100"/>
        <v>0</v>
      </c>
      <c r="F1065" s="5">
        <f>IF(C1065=0,0,IF(I1064+G1065&lt;=Summary!$D$20,'Loan Sch - Extra pay No Off'!I1064+G1065,Summary!$D$20))</f>
        <v>0</v>
      </c>
      <c r="G1065" s="4">
        <f>IF(E1065&lt;=0,0,E1065*Summary!$B$7/Summary!$B$10)</f>
        <v>0</v>
      </c>
      <c r="H1065" s="5">
        <f t="shared" si="97"/>
        <v>0</v>
      </c>
      <c r="I1065" s="5">
        <f t="shared" si="98"/>
        <v>0</v>
      </c>
    </row>
    <row r="1066" spans="1:9" x14ac:dyDescent="0.25">
      <c r="A1066">
        <v>1062</v>
      </c>
      <c r="B1066">
        <f t="shared" si="99"/>
        <v>0</v>
      </c>
      <c r="C1066" s="5">
        <f t="shared" si="96"/>
        <v>0</v>
      </c>
      <c r="D1066" s="5">
        <f t="shared" si="101"/>
        <v>0</v>
      </c>
      <c r="E1066" s="4">
        <f t="shared" si="100"/>
        <v>0</v>
      </c>
      <c r="F1066" s="5">
        <f>IF(C1066=0,0,IF(I1065+G1066&lt;=Summary!$D$20,'Loan Sch - Extra pay No Off'!I1065+G1066,Summary!$D$20))</f>
        <v>0</v>
      </c>
      <c r="G1066" s="4">
        <f>IF(E1066&lt;=0,0,E1066*Summary!$B$7/Summary!$B$10)</f>
        <v>0</v>
      </c>
      <c r="H1066" s="5">
        <f t="shared" si="97"/>
        <v>0</v>
      </c>
      <c r="I1066" s="5">
        <f t="shared" si="98"/>
        <v>0</v>
      </c>
    </row>
    <row r="1067" spans="1:9" x14ac:dyDescent="0.25">
      <c r="A1067">
        <v>1063</v>
      </c>
      <c r="B1067">
        <f t="shared" si="99"/>
        <v>0</v>
      </c>
      <c r="C1067" s="5">
        <f t="shared" si="96"/>
        <v>0</v>
      </c>
      <c r="D1067" s="5">
        <f t="shared" si="101"/>
        <v>0</v>
      </c>
      <c r="E1067" s="4">
        <f t="shared" si="100"/>
        <v>0</v>
      </c>
      <c r="F1067" s="5">
        <f>IF(C1067=0,0,IF(I1066+G1067&lt;=Summary!$D$20,'Loan Sch - Extra pay No Off'!I1066+G1067,Summary!$D$20))</f>
        <v>0</v>
      </c>
      <c r="G1067" s="4">
        <f>IF(E1067&lt;=0,0,E1067*Summary!$B$7/Summary!$B$10)</f>
        <v>0</v>
      </c>
      <c r="H1067" s="5">
        <f t="shared" si="97"/>
        <v>0</v>
      </c>
      <c r="I1067" s="5">
        <f t="shared" si="98"/>
        <v>0</v>
      </c>
    </row>
    <row r="1068" spans="1:9" x14ac:dyDescent="0.25">
      <c r="A1068">
        <v>1064</v>
      </c>
      <c r="B1068">
        <f t="shared" si="99"/>
        <v>0</v>
      </c>
      <c r="C1068" s="5">
        <f t="shared" si="96"/>
        <v>0</v>
      </c>
      <c r="D1068" s="5">
        <f t="shared" si="101"/>
        <v>0</v>
      </c>
      <c r="E1068" s="4">
        <f t="shared" si="100"/>
        <v>0</v>
      </c>
      <c r="F1068" s="5">
        <f>IF(C1068=0,0,IF(I1067+G1068&lt;=Summary!$D$20,'Loan Sch - Extra pay No Off'!I1067+G1068,Summary!$D$20))</f>
        <v>0</v>
      </c>
      <c r="G1068" s="4">
        <f>IF(E1068&lt;=0,0,E1068*Summary!$B$7/Summary!$B$10)</f>
        <v>0</v>
      </c>
      <c r="H1068" s="5">
        <f t="shared" si="97"/>
        <v>0</v>
      </c>
      <c r="I1068" s="5">
        <f t="shared" si="98"/>
        <v>0</v>
      </c>
    </row>
    <row r="1069" spans="1:9" x14ac:dyDescent="0.25">
      <c r="A1069">
        <v>1065</v>
      </c>
      <c r="B1069">
        <f t="shared" si="99"/>
        <v>0</v>
      </c>
      <c r="C1069" s="5">
        <f t="shared" si="96"/>
        <v>0</v>
      </c>
      <c r="D1069" s="5">
        <f t="shared" si="101"/>
        <v>0</v>
      </c>
      <c r="E1069" s="4">
        <f t="shared" si="100"/>
        <v>0</v>
      </c>
      <c r="F1069" s="5">
        <f>IF(C1069=0,0,IF(I1068+G1069&lt;=Summary!$D$20,'Loan Sch - Extra pay No Off'!I1068+G1069,Summary!$D$20))</f>
        <v>0</v>
      </c>
      <c r="G1069" s="4">
        <f>IF(E1069&lt;=0,0,E1069*Summary!$B$7/Summary!$B$10)</f>
        <v>0</v>
      </c>
      <c r="H1069" s="5">
        <f t="shared" si="97"/>
        <v>0</v>
      </c>
      <c r="I1069" s="5">
        <f t="shared" si="98"/>
        <v>0</v>
      </c>
    </row>
    <row r="1070" spans="1:9" x14ac:dyDescent="0.25">
      <c r="A1070">
        <v>1066</v>
      </c>
      <c r="B1070">
        <f t="shared" si="99"/>
        <v>0</v>
      </c>
      <c r="C1070" s="5">
        <f t="shared" si="96"/>
        <v>0</v>
      </c>
      <c r="D1070" s="5">
        <f t="shared" si="101"/>
        <v>0</v>
      </c>
      <c r="E1070" s="4">
        <f t="shared" si="100"/>
        <v>0</v>
      </c>
      <c r="F1070" s="5">
        <f>IF(C1070=0,0,IF(I1069+G1070&lt;=Summary!$D$20,'Loan Sch - Extra pay No Off'!I1069+G1070,Summary!$D$20))</f>
        <v>0</v>
      </c>
      <c r="G1070" s="4">
        <f>IF(E1070&lt;=0,0,E1070*Summary!$B$7/Summary!$B$10)</f>
        <v>0</v>
      </c>
      <c r="H1070" s="5">
        <f t="shared" si="97"/>
        <v>0</v>
      </c>
      <c r="I1070" s="5">
        <f t="shared" si="98"/>
        <v>0</v>
      </c>
    </row>
    <row r="1071" spans="1:9" x14ac:dyDescent="0.25">
      <c r="A1071">
        <v>1067</v>
      </c>
      <c r="B1071">
        <f t="shared" si="99"/>
        <v>0</v>
      </c>
      <c r="C1071" s="5">
        <f t="shared" si="96"/>
        <v>0</v>
      </c>
      <c r="D1071" s="5">
        <f t="shared" si="101"/>
        <v>0</v>
      </c>
      <c r="E1071" s="4">
        <f t="shared" si="100"/>
        <v>0</v>
      </c>
      <c r="F1071" s="5">
        <f>IF(C1071=0,0,IF(I1070+G1071&lt;=Summary!$D$20,'Loan Sch - Extra pay No Off'!I1070+G1071,Summary!$D$20))</f>
        <v>0</v>
      </c>
      <c r="G1071" s="4">
        <f>IF(E1071&lt;=0,0,E1071*Summary!$B$7/Summary!$B$10)</f>
        <v>0</v>
      </c>
      <c r="H1071" s="5">
        <f t="shared" si="97"/>
        <v>0</v>
      </c>
      <c r="I1071" s="5">
        <f t="shared" si="98"/>
        <v>0</v>
      </c>
    </row>
    <row r="1072" spans="1:9" x14ac:dyDescent="0.25">
      <c r="A1072">
        <v>1068</v>
      </c>
      <c r="B1072">
        <f t="shared" si="99"/>
        <v>0</v>
      </c>
      <c r="C1072" s="5">
        <f t="shared" si="96"/>
        <v>0</v>
      </c>
      <c r="D1072" s="5">
        <f t="shared" si="101"/>
        <v>0</v>
      </c>
      <c r="E1072" s="4">
        <f t="shared" si="100"/>
        <v>0</v>
      </c>
      <c r="F1072" s="5">
        <f>IF(C1072=0,0,IF(I1071+G1072&lt;=Summary!$D$20,'Loan Sch - Extra pay No Off'!I1071+G1072,Summary!$D$20))</f>
        <v>0</v>
      </c>
      <c r="G1072" s="4">
        <f>IF(E1072&lt;=0,0,E1072*Summary!$B$7/Summary!$B$10)</f>
        <v>0</v>
      </c>
      <c r="H1072" s="5">
        <f t="shared" si="97"/>
        <v>0</v>
      </c>
      <c r="I1072" s="5">
        <f t="shared" si="98"/>
        <v>0</v>
      </c>
    </row>
    <row r="1073" spans="1:9" x14ac:dyDescent="0.25">
      <c r="A1073">
        <v>1069</v>
      </c>
      <c r="B1073">
        <f t="shared" si="99"/>
        <v>0</v>
      </c>
      <c r="C1073" s="5">
        <f t="shared" si="96"/>
        <v>0</v>
      </c>
      <c r="D1073" s="5">
        <f t="shared" si="101"/>
        <v>0</v>
      </c>
      <c r="E1073" s="4">
        <f t="shared" si="100"/>
        <v>0</v>
      </c>
      <c r="F1073" s="5">
        <f>IF(C1073=0,0,IF(I1072+G1073&lt;=Summary!$D$20,'Loan Sch - Extra pay No Off'!I1072+G1073,Summary!$D$20))</f>
        <v>0</v>
      </c>
      <c r="G1073" s="4">
        <f>IF(E1073&lt;=0,0,E1073*Summary!$B$7/Summary!$B$10)</f>
        <v>0</v>
      </c>
      <c r="H1073" s="5">
        <f t="shared" si="97"/>
        <v>0</v>
      </c>
      <c r="I1073" s="5">
        <f t="shared" si="98"/>
        <v>0</v>
      </c>
    </row>
    <row r="1074" spans="1:9" x14ac:dyDescent="0.25">
      <c r="A1074">
        <v>1070</v>
      </c>
      <c r="B1074">
        <f t="shared" si="99"/>
        <v>0</v>
      </c>
      <c r="C1074" s="5">
        <f t="shared" si="96"/>
        <v>0</v>
      </c>
      <c r="D1074" s="5">
        <f t="shared" si="101"/>
        <v>0</v>
      </c>
      <c r="E1074" s="4">
        <f t="shared" si="100"/>
        <v>0</v>
      </c>
      <c r="F1074" s="5">
        <f>IF(C1074=0,0,IF(I1073+G1074&lt;=Summary!$D$20,'Loan Sch - Extra pay No Off'!I1073+G1074,Summary!$D$20))</f>
        <v>0</v>
      </c>
      <c r="G1074" s="4">
        <f>IF(E1074&lt;=0,0,E1074*Summary!$B$7/Summary!$B$10)</f>
        <v>0</v>
      </c>
      <c r="H1074" s="5">
        <f t="shared" si="97"/>
        <v>0</v>
      </c>
      <c r="I1074" s="5">
        <f t="shared" si="98"/>
        <v>0</v>
      </c>
    </row>
    <row r="1075" spans="1:9" x14ac:dyDescent="0.25">
      <c r="A1075">
        <v>1071</v>
      </c>
      <c r="B1075">
        <f t="shared" si="99"/>
        <v>0</v>
      </c>
      <c r="C1075" s="5">
        <f t="shared" si="96"/>
        <v>0</v>
      </c>
      <c r="D1075" s="5">
        <f t="shared" si="101"/>
        <v>0</v>
      </c>
      <c r="E1075" s="4">
        <f t="shared" si="100"/>
        <v>0</v>
      </c>
      <c r="F1075" s="5">
        <f>IF(C1075=0,0,IF(I1074+G1075&lt;=Summary!$D$20,'Loan Sch - Extra pay No Off'!I1074+G1075,Summary!$D$20))</f>
        <v>0</v>
      </c>
      <c r="G1075" s="4">
        <f>IF(E1075&lt;=0,0,E1075*Summary!$B$7/Summary!$B$10)</f>
        <v>0</v>
      </c>
      <c r="H1075" s="5">
        <f t="shared" si="97"/>
        <v>0</v>
      </c>
      <c r="I1075" s="5">
        <f t="shared" si="98"/>
        <v>0</v>
      </c>
    </row>
    <row r="1076" spans="1:9" x14ac:dyDescent="0.25">
      <c r="A1076">
        <v>1072</v>
      </c>
      <c r="B1076">
        <f t="shared" si="99"/>
        <v>0</v>
      </c>
      <c r="C1076" s="5">
        <f t="shared" si="96"/>
        <v>0</v>
      </c>
      <c r="D1076" s="5">
        <f t="shared" si="101"/>
        <v>0</v>
      </c>
      <c r="E1076" s="4">
        <f t="shared" si="100"/>
        <v>0</v>
      </c>
      <c r="F1076" s="5">
        <f>IF(C1076=0,0,IF(I1075+G1076&lt;=Summary!$D$20,'Loan Sch - Extra pay No Off'!I1075+G1076,Summary!$D$20))</f>
        <v>0</v>
      </c>
      <c r="G1076" s="4">
        <f>IF(E1076&lt;=0,0,E1076*Summary!$B$7/Summary!$B$10)</f>
        <v>0</v>
      </c>
      <c r="H1076" s="5">
        <f t="shared" si="97"/>
        <v>0</v>
      </c>
      <c r="I1076" s="5">
        <f t="shared" si="98"/>
        <v>0</v>
      </c>
    </row>
    <row r="1077" spans="1:9" x14ac:dyDescent="0.25">
      <c r="A1077">
        <v>1073</v>
      </c>
      <c r="B1077">
        <f t="shared" si="99"/>
        <v>0</v>
      </c>
      <c r="C1077" s="5">
        <f t="shared" ref="C1077:C1140" si="102">I1076</f>
        <v>0</v>
      </c>
      <c r="D1077" s="5">
        <f t="shared" si="101"/>
        <v>0</v>
      </c>
      <c r="E1077" s="4">
        <f t="shared" si="100"/>
        <v>0</v>
      </c>
      <c r="F1077" s="5">
        <f>IF(C1077=0,0,IF(I1076+G1077&lt;=Summary!$D$20,'Loan Sch - Extra pay No Off'!I1076+G1077,Summary!$D$20))</f>
        <v>0</v>
      </c>
      <c r="G1077" s="4">
        <f>IF(E1077&lt;=0,0,E1077*Summary!$B$7/Summary!$B$10)</f>
        <v>0</v>
      </c>
      <c r="H1077" s="5">
        <f t="shared" ref="H1077:H1140" si="103">F1077-G1077</f>
        <v>0</v>
      </c>
      <c r="I1077" s="5">
        <f t="shared" ref="I1077:I1140" si="104">IF(ROUND(C1077-H1077,0)=0,0,C1077-H1077)</f>
        <v>0</v>
      </c>
    </row>
    <row r="1078" spans="1:9" x14ac:dyDescent="0.25">
      <c r="A1078">
        <v>1074</v>
      </c>
      <c r="B1078">
        <f t="shared" si="99"/>
        <v>0</v>
      </c>
      <c r="C1078" s="5">
        <f t="shared" si="102"/>
        <v>0</v>
      </c>
      <c r="D1078" s="5">
        <f t="shared" si="101"/>
        <v>0</v>
      </c>
      <c r="E1078" s="4">
        <f t="shared" si="100"/>
        <v>0</v>
      </c>
      <c r="F1078" s="5">
        <f>IF(C1078=0,0,IF(I1077+G1078&lt;=Summary!$D$20,'Loan Sch - Extra pay No Off'!I1077+G1078,Summary!$D$20))</f>
        <v>0</v>
      </c>
      <c r="G1078" s="4">
        <f>IF(E1078&lt;=0,0,E1078*Summary!$B$7/Summary!$B$10)</f>
        <v>0</v>
      </c>
      <c r="H1078" s="5">
        <f t="shared" si="103"/>
        <v>0</v>
      </c>
      <c r="I1078" s="5">
        <f t="shared" si="104"/>
        <v>0</v>
      </c>
    </row>
    <row r="1079" spans="1:9" x14ac:dyDescent="0.25">
      <c r="A1079">
        <v>1075</v>
      </c>
      <c r="B1079">
        <f t="shared" si="99"/>
        <v>0</v>
      </c>
      <c r="C1079" s="5">
        <f t="shared" si="102"/>
        <v>0</v>
      </c>
      <c r="D1079" s="5">
        <f t="shared" si="101"/>
        <v>0</v>
      </c>
      <c r="E1079" s="4">
        <f t="shared" si="100"/>
        <v>0</v>
      </c>
      <c r="F1079" s="5">
        <f>IF(C1079=0,0,IF(I1078+G1079&lt;=Summary!$D$20,'Loan Sch - Extra pay No Off'!I1078+G1079,Summary!$D$20))</f>
        <v>0</v>
      </c>
      <c r="G1079" s="4">
        <f>IF(E1079&lt;=0,0,E1079*Summary!$B$7/Summary!$B$10)</f>
        <v>0</v>
      </c>
      <c r="H1079" s="5">
        <f t="shared" si="103"/>
        <v>0</v>
      </c>
      <c r="I1079" s="5">
        <f t="shared" si="104"/>
        <v>0</v>
      </c>
    </row>
    <row r="1080" spans="1:9" x14ac:dyDescent="0.25">
      <c r="A1080">
        <v>1076</v>
      </c>
      <c r="B1080">
        <f t="shared" si="99"/>
        <v>0</v>
      </c>
      <c r="C1080" s="5">
        <f t="shared" si="102"/>
        <v>0</v>
      </c>
      <c r="D1080" s="5">
        <f t="shared" si="101"/>
        <v>0</v>
      </c>
      <c r="E1080" s="4">
        <f t="shared" si="100"/>
        <v>0</v>
      </c>
      <c r="F1080" s="5">
        <f>IF(C1080=0,0,IF(I1079+G1080&lt;=Summary!$D$20,'Loan Sch - Extra pay No Off'!I1079+G1080,Summary!$D$20))</f>
        <v>0</v>
      </c>
      <c r="G1080" s="4">
        <f>IF(E1080&lt;=0,0,E1080*Summary!$B$7/Summary!$B$10)</f>
        <v>0</v>
      </c>
      <c r="H1080" s="5">
        <f t="shared" si="103"/>
        <v>0</v>
      </c>
      <c r="I1080" s="5">
        <f t="shared" si="104"/>
        <v>0</v>
      </c>
    </row>
    <row r="1081" spans="1:9" x14ac:dyDescent="0.25">
      <c r="A1081">
        <v>1077</v>
      </c>
      <c r="B1081">
        <f t="shared" si="99"/>
        <v>0</v>
      </c>
      <c r="C1081" s="5">
        <f t="shared" si="102"/>
        <v>0</v>
      </c>
      <c r="D1081" s="5">
        <f t="shared" si="101"/>
        <v>0</v>
      </c>
      <c r="E1081" s="4">
        <f t="shared" si="100"/>
        <v>0</v>
      </c>
      <c r="F1081" s="5">
        <f>IF(C1081=0,0,IF(I1080+G1081&lt;=Summary!$D$20,'Loan Sch - Extra pay No Off'!I1080+G1081,Summary!$D$20))</f>
        <v>0</v>
      </c>
      <c r="G1081" s="4">
        <f>IF(E1081&lt;=0,0,E1081*Summary!$B$7/Summary!$B$10)</f>
        <v>0</v>
      </c>
      <c r="H1081" s="5">
        <f t="shared" si="103"/>
        <v>0</v>
      </c>
      <c r="I1081" s="5">
        <f t="shared" si="104"/>
        <v>0</v>
      </c>
    </row>
    <row r="1082" spans="1:9" x14ac:dyDescent="0.25">
      <c r="A1082">
        <v>1078</v>
      </c>
      <c r="B1082">
        <f t="shared" si="99"/>
        <v>0</v>
      </c>
      <c r="C1082" s="5">
        <f t="shared" si="102"/>
        <v>0</v>
      </c>
      <c r="D1082" s="5">
        <f t="shared" si="101"/>
        <v>0</v>
      </c>
      <c r="E1082" s="4">
        <f t="shared" si="100"/>
        <v>0</v>
      </c>
      <c r="F1082" s="5">
        <f>IF(C1082=0,0,IF(I1081+G1082&lt;=Summary!$D$20,'Loan Sch - Extra pay No Off'!I1081+G1082,Summary!$D$20))</f>
        <v>0</v>
      </c>
      <c r="G1082" s="4">
        <f>IF(E1082&lt;=0,0,E1082*Summary!$B$7/Summary!$B$10)</f>
        <v>0</v>
      </c>
      <c r="H1082" s="5">
        <f t="shared" si="103"/>
        <v>0</v>
      </c>
      <c r="I1082" s="5">
        <f t="shared" si="104"/>
        <v>0</v>
      </c>
    </row>
    <row r="1083" spans="1:9" x14ac:dyDescent="0.25">
      <c r="A1083">
        <v>1079</v>
      </c>
      <c r="B1083">
        <f t="shared" si="99"/>
        <v>0</v>
      </c>
      <c r="C1083" s="5">
        <f t="shared" si="102"/>
        <v>0</v>
      </c>
      <c r="D1083" s="5">
        <f t="shared" si="101"/>
        <v>0</v>
      </c>
      <c r="E1083" s="4">
        <f t="shared" si="100"/>
        <v>0</v>
      </c>
      <c r="F1083" s="5">
        <f>IF(C1083=0,0,IF(I1082+G1083&lt;=Summary!$D$20,'Loan Sch - Extra pay No Off'!I1082+G1083,Summary!$D$20))</f>
        <v>0</v>
      </c>
      <c r="G1083" s="4">
        <f>IF(E1083&lt;=0,0,E1083*Summary!$B$7/Summary!$B$10)</f>
        <v>0</v>
      </c>
      <c r="H1083" s="5">
        <f t="shared" si="103"/>
        <v>0</v>
      </c>
      <c r="I1083" s="5">
        <f t="shared" si="104"/>
        <v>0</v>
      </c>
    </row>
    <row r="1084" spans="1:9" x14ac:dyDescent="0.25">
      <c r="A1084">
        <v>1080</v>
      </c>
      <c r="B1084">
        <f t="shared" si="99"/>
        <v>0</v>
      </c>
      <c r="C1084" s="5">
        <f t="shared" si="102"/>
        <v>0</v>
      </c>
      <c r="D1084" s="5">
        <f t="shared" si="101"/>
        <v>0</v>
      </c>
      <c r="E1084" s="4">
        <f t="shared" si="100"/>
        <v>0</v>
      </c>
      <c r="F1084" s="5">
        <f>IF(C1084=0,0,IF(I1083+G1084&lt;=Summary!$D$20,'Loan Sch - Extra pay No Off'!I1083+G1084,Summary!$D$20))</f>
        <v>0</v>
      </c>
      <c r="G1084" s="4">
        <f>IF(E1084&lt;=0,0,E1084*Summary!$B$7/Summary!$B$10)</f>
        <v>0</v>
      </c>
      <c r="H1084" s="5">
        <f t="shared" si="103"/>
        <v>0</v>
      </c>
      <c r="I1084" s="5">
        <f t="shared" si="104"/>
        <v>0</v>
      </c>
    </row>
    <row r="1085" spans="1:9" x14ac:dyDescent="0.25">
      <c r="A1085">
        <v>1081</v>
      </c>
      <c r="B1085">
        <f t="shared" si="99"/>
        <v>0</v>
      </c>
      <c r="C1085" s="5">
        <f t="shared" si="102"/>
        <v>0</v>
      </c>
      <c r="D1085" s="5">
        <f t="shared" si="101"/>
        <v>0</v>
      </c>
      <c r="E1085" s="4">
        <f t="shared" si="100"/>
        <v>0</v>
      </c>
      <c r="F1085" s="5">
        <f>IF(C1085=0,0,IF(I1084+G1085&lt;=Summary!$D$20,'Loan Sch - Extra pay No Off'!I1084+G1085,Summary!$D$20))</f>
        <v>0</v>
      </c>
      <c r="G1085" s="4">
        <f>IF(E1085&lt;=0,0,E1085*Summary!$B$7/Summary!$B$10)</f>
        <v>0</v>
      </c>
      <c r="H1085" s="5">
        <f t="shared" si="103"/>
        <v>0</v>
      </c>
      <c r="I1085" s="5">
        <f t="shared" si="104"/>
        <v>0</v>
      </c>
    </row>
    <row r="1086" spans="1:9" x14ac:dyDescent="0.25">
      <c r="A1086">
        <v>1082</v>
      </c>
      <c r="B1086">
        <f t="shared" si="99"/>
        <v>0</v>
      </c>
      <c r="C1086" s="5">
        <f t="shared" si="102"/>
        <v>0</v>
      </c>
      <c r="D1086" s="5">
        <f t="shared" si="101"/>
        <v>0</v>
      </c>
      <c r="E1086" s="4">
        <f t="shared" si="100"/>
        <v>0</v>
      </c>
      <c r="F1086" s="5">
        <f>IF(C1086=0,0,IF(I1085+G1086&lt;=Summary!$D$20,'Loan Sch - Extra pay No Off'!I1085+G1086,Summary!$D$20))</f>
        <v>0</v>
      </c>
      <c r="G1086" s="4">
        <f>IF(E1086&lt;=0,0,E1086*Summary!$B$7/Summary!$B$10)</f>
        <v>0</v>
      </c>
      <c r="H1086" s="5">
        <f t="shared" si="103"/>
        <v>0</v>
      </c>
      <c r="I1086" s="5">
        <f t="shared" si="104"/>
        <v>0</v>
      </c>
    </row>
    <row r="1087" spans="1:9" x14ac:dyDescent="0.25">
      <c r="A1087">
        <v>1083</v>
      </c>
      <c r="B1087">
        <f t="shared" si="99"/>
        <v>0</v>
      </c>
      <c r="C1087" s="5">
        <f t="shared" si="102"/>
        <v>0</v>
      </c>
      <c r="D1087" s="5">
        <f t="shared" si="101"/>
        <v>0</v>
      </c>
      <c r="E1087" s="4">
        <f t="shared" si="100"/>
        <v>0</v>
      </c>
      <c r="F1087" s="5">
        <f>IF(C1087=0,0,IF(I1086+G1087&lt;=Summary!$D$20,'Loan Sch - Extra pay No Off'!I1086+G1087,Summary!$D$20))</f>
        <v>0</v>
      </c>
      <c r="G1087" s="4">
        <f>IF(E1087&lt;=0,0,E1087*Summary!$B$7/Summary!$B$10)</f>
        <v>0</v>
      </c>
      <c r="H1087" s="5">
        <f t="shared" si="103"/>
        <v>0</v>
      </c>
      <c r="I1087" s="5">
        <f t="shared" si="104"/>
        <v>0</v>
      </c>
    </row>
    <row r="1088" spans="1:9" x14ac:dyDescent="0.25">
      <c r="A1088">
        <v>1084</v>
      </c>
      <c r="B1088">
        <f t="shared" si="99"/>
        <v>0</v>
      </c>
      <c r="C1088" s="5">
        <f t="shared" si="102"/>
        <v>0</v>
      </c>
      <c r="D1088" s="5">
        <f t="shared" si="101"/>
        <v>0</v>
      </c>
      <c r="E1088" s="4">
        <f t="shared" si="100"/>
        <v>0</v>
      </c>
      <c r="F1088" s="5">
        <f>IF(C1088=0,0,IF(I1087+G1088&lt;=Summary!$D$20,'Loan Sch - Extra pay No Off'!I1087+G1088,Summary!$D$20))</f>
        <v>0</v>
      </c>
      <c r="G1088" s="4">
        <f>IF(E1088&lt;=0,0,E1088*Summary!$B$7/Summary!$B$10)</f>
        <v>0</v>
      </c>
      <c r="H1088" s="5">
        <f t="shared" si="103"/>
        <v>0</v>
      </c>
      <c r="I1088" s="5">
        <f t="shared" si="104"/>
        <v>0</v>
      </c>
    </row>
    <row r="1089" spans="1:9" x14ac:dyDescent="0.25">
      <c r="A1089">
        <v>1085</v>
      </c>
      <c r="B1089">
        <f t="shared" si="99"/>
        <v>0</v>
      </c>
      <c r="C1089" s="5">
        <f t="shared" si="102"/>
        <v>0</v>
      </c>
      <c r="D1089" s="5">
        <f t="shared" si="101"/>
        <v>0</v>
      </c>
      <c r="E1089" s="4">
        <f t="shared" si="100"/>
        <v>0</v>
      </c>
      <c r="F1089" s="5">
        <f>IF(C1089=0,0,IF(I1088+G1089&lt;=Summary!$D$20,'Loan Sch - Extra pay No Off'!I1088+G1089,Summary!$D$20))</f>
        <v>0</v>
      </c>
      <c r="G1089" s="4">
        <f>IF(E1089&lt;=0,0,E1089*Summary!$B$7/Summary!$B$10)</f>
        <v>0</v>
      </c>
      <c r="H1089" s="5">
        <f t="shared" si="103"/>
        <v>0</v>
      </c>
      <c r="I1089" s="5">
        <f t="shared" si="104"/>
        <v>0</v>
      </c>
    </row>
    <row r="1090" spans="1:9" x14ac:dyDescent="0.25">
      <c r="A1090">
        <v>1086</v>
      </c>
      <c r="B1090">
        <f t="shared" si="99"/>
        <v>0</v>
      </c>
      <c r="C1090" s="5">
        <f t="shared" si="102"/>
        <v>0</v>
      </c>
      <c r="D1090" s="5">
        <f t="shared" si="101"/>
        <v>0</v>
      </c>
      <c r="E1090" s="4">
        <f t="shared" si="100"/>
        <v>0</v>
      </c>
      <c r="F1090" s="5">
        <f>IF(C1090=0,0,IF(I1089+G1090&lt;=Summary!$D$20,'Loan Sch - Extra pay No Off'!I1089+G1090,Summary!$D$20))</f>
        <v>0</v>
      </c>
      <c r="G1090" s="4">
        <f>IF(E1090&lt;=0,0,E1090*Summary!$B$7/Summary!$B$10)</f>
        <v>0</v>
      </c>
      <c r="H1090" s="5">
        <f t="shared" si="103"/>
        <v>0</v>
      </c>
      <c r="I1090" s="5">
        <f t="shared" si="104"/>
        <v>0</v>
      </c>
    </row>
    <row r="1091" spans="1:9" x14ac:dyDescent="0.25">
      <c r="A1091">
        <v>1087</v>
      </c>
      <c r="B1091">
        <f t="shared" si="99"/>
        <v>0</v>
      </c>
      <c r="C1091" s="5">
        <f t="shared" si="102"/>
        <v>0</v>
      </c>
      <c r="D1091" s="5">
        <f t="shared" si="101"/>
        <v>0</v>
      </c>
      <c r="E1091" s="4">
        <f t="shared" si="100"/>
        <v>0</v>
      </c>
      <c r="F1091" s="5">
        <f>IF(C1091=0,0,IF(I1090+G1091&lt;=Summary!$D$20,'Loan Sch - Extra pay No Off'!I1090+G1091,Summary!$D$20))</f>
        <v>0</v>
      </c>
      <c r="G1091" s="4">
        <f>IF(E1091&lt;=0,0,E1091*Summary!$B$7/Summary!$B$10)</f>
        <v>0</v>
      </c>
      <c r="H1091" s="5">
        <f t="shared" si="103"/>
        <v>0</v>
      </c>
      <c r="I1091" s="5">
        <f t="shared" si="104"/>
        <v>0</v>
      </c>
    </row>
    <row r="1092" spans="1:9" x14ac:dyDescent="0.25">
      <c r="A1092">
        <v>1088</v>
      </c>
      <c r="B1092">
        <f t="shared" si="99"/>
        <v>0</v>
      </c>
      <c r="C1092" s="5">
        <f t="shared" si="102"/>
        <v>0</v>
      </c>
      <c r="D1092" s="5">
        <f t="shared" si="101"/>
        <v>0</v>
      </c>
      <c r="E1092" s="4">
        <f t="shared" si="100"/>
        <v>0</v>
      </c>
      <c r="F1092" s="5">
        <f>IF(C1092=0,0,IF(I1091+G1092&lt;=Summary!$D$20,'Loan Sch - Extra pay No Off'!I1091+G1092,Summary!$D$20))</f>
        <v>0</v>
      </c>
      <c r="G1092" s="4">
        <f>IF(E1092&lt;=0,0,E1092*Summary!$B$7/Summary!$B$10)</f>
        <v>0</v>
      </c>
      <c r="H1092" s="5">
        <f t="shared" si="103"/>
        <v>0</v>
      </c>
      <c r="I1092" s="5">
        <f t="shared" si="104"/>
        <v>0</v>
      </c>
    </row>
    <row r="1093" spans="1:9" x14ac:dyDescent="0.25">
      <c r="A1093">
        <v>1089</v>
      </c>
      <c r="B1093">
        <f t="shared" si="99"/>
        <v>0</v>
      </c>
      <c r="C1093" s="5">
        <f t="shared" si="102"/>
        <v>0</v>
      </c>
      <c r="D1093" s="5">
        <f t="shared" si="101"/>
        <v>0</v>
      </c>
      <c r="E1093" s="4">
        <f t="shared" si="100"/>
        <v>0</v>
      </c>
      <c r="F1093" s="5">
        <f>IF(C1093=0,0,IF(I1092+G1093&lt;=Summary!$D$20,'Loan Sch - Extra pay No Off'!I1092+G1093,Summary!$D$20))</f>
        <v>0</v>
      </c>
      <c r="G1093" s="4">
        <f>IF(E1093&lt;=0,0,E1093*Summary!$B$7/Summary!$B$10)</f>
        <v>0</v>
      </c>
      <c r="H1093" s="5">
        <f t="shared" si="103"/>
        <v>0</v>
      </c>
      <c r="I1093" s="5">
        <f t="shared" si="104"/>
        <v>0</v>
      </c>
    </row>
    <row r="1094" spans="1:9" x14ac:dyDescent="0.25">
      <c r="A1094">
        <v>1090</v>
      </c>
      <c r="B1094">
        <f t="shared" ref="B1094:B1157" si="105">IF(C1094=0,0,A1094)</f>
        <v>0</v>
      </c>
      <c r="C1094" s="5">
        <f t="shared" si="102"/>
        <v>0</v>
      </c>
      <c r="D1094" s="5">
        <f t="shared" si="101"/>
        <v>0</v>
      </c>
      <c r="E1094" s="4">
        <f t="shared" ref="E1094:E1157" si="106">C1094-D1094</f>
        <v>0</v>
      </c>
      <c r="F1094" s="5">
        <f>IF(C1094=0,0,IF(I1093+G1094&lt;=Summary!$D$20,'Loan Sch - Extra pay No Off'!I1093+G1094,Summary!$D$20))</f>
        <v>0</v>
      </c>
      <c r="G1094" s="4">
        <f>IF(E1094&lt;=0,0,E1094*Summary!$B$7/Summary!$B$10)</f>
        <v>0</v>
      </c>
      <c r="H1094" s="5">
        <f t="shared" si="103"/>
        <v>0</v>
      </c>
      <c r="I1094" s="5">
        <f t="shared" si="104"/>
        <v>0</v>
      </c>
    </row>
    <row r="1095" spans="1:9" x14ac:dyDescent="0.25">
      <c r="A1095">
        <v>1091</v>
      </c>
      <c r="B1095">
        <f t="shared" si="105"/>
        <v>0</v>
      </c>
      <c r="C1095" s="5">
        <f t="shared" si="102"/>
        <v>0</v>
      </c>
      <c r="D1095" s="5">
        <f t="shared" ref="D1095:D1158" si="107">IF(C1095=0,0,D1094)</f>
        <v>0</v>
      </c>
      <c r="E1095" s="4">
        <f t="shared" si="106"/>
        <v>0</v>
      </c>
      <c r="F1095" s="5">
        <f>IF(C1095=0,0,IF(I1094+G1095&lt;=Summary!$D$20,'Loan Sch - Extra pay No Off'!I1094+G1095,Summary!$D$20))</f>
        <v>0</v>
      </c>
      <c r="G1095" s="4">
        <f>IF(E1095&lt;=0,0,E1095*Summary!$B$7/Summary!$B$10)</f>
        <v>0</v>
      </c>
      <c r="H1095" s="5">
        <f t="shared" si="103"/>
        <v>0</v>
      </c>
      <c r="I1095" s="5">
        <f t="shared" si="104"/>
        <v>0</v>
      </c>
    </row>
    <row r="1096" spans="1:9" x14ac:dyDescent="0.25">
      <c r="A1096">
        <v>1092</v>
      </c>
      <c r="B1096">
        <f t="shared" si="105"/>
        <v>0</v>
      </c>
      <c r="C1096" s="5">
        <f t="shared" si="102"/>
        <v>0</v>
      </c>
      <c r="D1096" s="5">
        <f t="shared" si="107"/>
        <v>0</v>
      </c>
      <c r="E1096" s="4">
        <f t="shared" si="106"/>
        <v>0</v>
      </c>
      <c r="F1096" s="5">
        <f>IF(C1096=0,0,IF(I1095+G1096&lt;=Summary!$D$20,'Loan Sch - Extra pay No Off'!I1095+G1096,Summary!$D$20))</f>
        <v>0</v>
      </c>
      <c r="G1096" s="4">
        <f>IF(E1096&lt;=0,0,E1096*Summary!$B$7/Summary!$B$10)</f>
        <v>0</v>
      </c>
      <c r="H1096" s="5">
        <f t="shared" si="103"/>
        <v>0</v>
      </c>
      <c r="I1096" s="5">
        <f t="shared" si="104"/>
        <v>0</v>
      </c>
    </row>
    <row r="1097" spans="1:9" x14ac:dyDescent="0.25">
      <c r="A1097">
        <v>1093</v>
      </c>
      <c r="B1097">
        <f t="shared" si="105"/>
        <v>0</v>
      </c>
      <c r="C1097" s="5">
        <f t="shared" si="102"/>
        <v>0</v>
      </c>
      <c r="D1097" s="5">
        <f t="shared" si="107"/>
        <v>0</v>
      </c>
      <c r="E1097" s="4">
        <f t="shared" si="106"/>
        <v>0</v>
      </c>
      <c r="F1097" s="5">
        <f>IF(C1097=0,0,IF(I1096+G1097&lt;=Summary!$D$20,'Loan Sch - Extra pay No Off'!I1096+G1097,Summary!$D$20))</f>
        <v>0</v>
      </c>
      <c r="G1097" s="4">
        <f>IF(E1097&lt;=0,0,E1097*Summary!$B$7/Summary!$B$10)</f>
        <v>0</v>
      </c>
      <c r="H1097" s="5">
        <f t="shared" si="103"/>
        <v>0</v>
      </c>
      <c r="I1097" s="5">
        <f t="shared" si="104"/>
        <v>0</v>
      </c>
    </row>
    <row r="1098" spans="1:9" x14ac:dyDescent="0.25">
      <c r="A1098">
        <v>1094</v>
      </c>
      <c r="B1098">
        <f t="shared" si="105"/>
        <v>0</v>
      </c>
      <c r="C1098" s="5">
        <f t="shared" si="102"/>
        <v>0</v>
      </c>
      <c r="D1098" s="5">
        <f t="shared" si="107"/>
        <v>0</v>
      </c>
      <c r="E1098" s="4">
        <f t="shared" si="106"/>
        <v>0</v>
      </c>
      <c r="F1098" s="5">
        <f>IF(C1098=0,0,IF(I1097+G1098&lt;=Summary!$D$20,'Loan Sch - Extra pay No Off'!I1097+G1098,Summary!$D$20))</f>
        <v>0</v>
      </c>
      <c r="G1098" s="4">
        <f>IF(E1098&lt;=0,0,E1098*Summary!$B$7/Summary!$B$10)</f>
        <v>0</v>
      </c>
      <c r="H1098" s="5">
        <f t="shared" si="103"/>
        <v>0</v>
      </c>
      <c r="I1098" s="5">
        <f t="shared" si="104"/>
        <v>0</v>
      </c>
    </row>
    <row r="1099" spans="1:9" x14ac:dyDescent="0.25">
      <c r="A1099">
        <v>1095</v>
      </c>
      <c r="B1099">
        <f t="shared" si="105"/>
        <v>0</v>
      </c>
      <c r="C1099" s="5">
        <f t="shared" si="102"/>
        <v>0</v>
      </c>
      <c r="D1099" s="5">
        <f t="shared" si="107"/>
        <v>0</v>
      </c>
      <c r="E1099" s="4">
        <f t="shared" si="106"/>
        <v>0</v>
      </c>
      <c r="F1099" s="5">
        <f>IF(C1099=0,0,IF(I1098+G1099&lt;=Summary!$D$20,'Loan Sch - Extra pay No Off'!I1098+G1099,Summary!$D$20))</f>
        <v>0</v>
      </c>
      <c r="G1099" s="4">
        <f>IF(E1099&lt;=0,0,E1099*Summary!$B$7/Summary!$B$10)</f>
        <v>0</v>
      </c>
      <c r="H1099" s="5">
        <f t="shared" si="103"/>
        <v>0</v>
      </c>
      <c r="I1099" s="5">
        <f t="shared" si="104"/>
        <v>0</v>
      </c>
    </row>
    <row r="1100" spans="1:9" x14ac:dyDescent="0.25">
      <c r="A1100">
        <v>1096</v>
      </c>
      <c r="B1100">
        <f t="shared" si="105"/>
        <v>0</v>
      </c>
      <c r="C1100" s="5">
        <f t="shared" si="102"/>
        <v>0</v>
      </c>
      <c r="D1100" s="5">
        <f t="shared" si="107"/>
        <v>0</v>
      </c>
      <c r="E1100" s="4">
        <f t="shared" si="106"/>
        <v>0</v>
      </c>
      <c r="F1100" s="5">
        <f>IF(C1100=0,0,IF(I1099+G1100&lt;=Summary!$D$20,'Loan Sch - Extra pay No Off'!I1099+G1100,Summary!$D$20))</f>
        <v>0</v>
      </c>
      <c r="G1100" s="4">
        <f>IF(E1100&lt;=0,0,E1100*Summary!$B$7/Summary!$B$10)</f>
        <v>0</v>
      </c>
      <c r="H1100" s="5">
        <f t="shared" si="103"/>
        <v>0</v>
      </c>
      <c r="I1100" s="5">
        <f t="shared" si="104"/>
        <v>0</v>
      </c>
    </row>
    <row r="1101" spans="1:9" x14ac:dyDescent="0.25">
      <c r="A1101">
        <v>1097</v>
      </c>
      <c r="B1101">
        <f t="shared" si="105"/>
        <v>0</v>
      </c>
      <c r="C1101" s="5">
        <f t="shared" si="102"/>
        <v>0</v>
      </c>
      <c r="D1101" s="5">
        <f t="shared" si="107"/>
        <v>0</v>
      </c>
      <c r="E1101" s="4">
        <f t="shared" si="106"/>
        <v>0</v>
      </c>
      <c r="F1101" s="5">
        <f>IF(C1101=0,0,IF(I1100+G1101&lt;=Summary!$D$20,'Loan Sch - Extra pay No Off'!I1100+G1101,Summary!$D$20))</f>
        <v>0</v>
      </c>
      <c r="G1101" s="4">
        <f>IF(E1101&lt;=0,0,E1101*Summary!$B$7/Summary!$B$10)</f>
        <v>0</v>
      </c>
      <c r="H1101" s="5">
        <f t="shared" si="103"/>
        <v>0</v>
      </c>
      <c r="I1101" s="5">
        <f t="shared" si="104"/>
        <v>0</v>
      </c>
    </row>
    <row r="1102" spans="1:9" x14ac:dyDescent="0.25">
      <c r="A1102">
        <v>1098</v>
      </c>
      <c r="B1102">
        <f t="shared" si="105"/>
        <v>0</v>
      </c>
      <c r="C1102" s="5">
        <f t="shared" si="102"/>
        <v>0</v>
      </c>
      <c r="D1102" s="5">
        <f t="shared" si="107"/>
        <v>0</v>
      </c>
      <c r="E1102" s="4">
        <f t="shared" si="106"/>
        <v>0</v>
      </c>
      <c r="F1102" s="5">
        <f>IF(C1102=0,0,IF(I1101+G1102&lt;=Summary!$D$20,'Loan Sch - Extra pay No Off'!I1101+G1102,Summary!$D$20))</f>
        <v>0</v>
      </c>
      <c r="G1102" s="4">
        <f>IF(E1102&lt;=0,0,E1102*Summary!$B$7/Summary!$B$10)</f>
        <v>0</v>
      </c>
      <c r="H1102" s="5">
        <f t="shared" si="103"/>
        <v>0</v>
      </c>
      <c r="I1102" s="5">
        <f t="shared" si="104"/>
        <v>0</v>
      </c>
    </row>
    <row r="1103" spans="1:9" x14ac:dyDescent="0.25">
      <c r="A1103">
        <v>1099</v>
      </c>
      <c r="B1103">
        <f t="shared" si="105"/>
        <v>0</v>
      </c>
      <c r="C1103" s="5">
        <f t="shared" si="102"/>
        <v>0</v>
      </c>
      <c r="D1103" s="5">
        <f t="shared" si="107"/>
        <v>0</v>
      </c>
      <c r="E1103" s="4">
        <f t="shared" si="106"/>
        <v>0</v>
      </c>
      <c r="F1103" s="5">
        <f>IF(C1103=0,0,IF(I1102+G1103&lt;=Summary!$D$20,'Loan Sch - Extra pay No Off'!I1102+G1103,Summary!$D$20))</f>
        <v>0</v>
      </c>
      <c r="G1103" s="4">
        <f>IF(E1103&lt;=0,0,E1103*Summary!$B$7/Summary!$B$10)</f>
        <v>0</v>
      </c>
      <c r="H1103" s="5">
        <f t="shared" si="103"/>
        <v>0</v>
      </c>
      <c r="I1103" s="5">
        <f t="shared" si="104"/>
        <v>0</v>
      </c>
    </row>
    <row r="1104" spans="1:9" x14ac:dyDescent="0.25">
      <c r="A1104">
        <v>1100</v>
      </c>
      <c r="B1104">
        <f t="shared" si="105"/>
        <v>0</v>
      </c>
      <c r="C1104" s="5">
        <f t="shared" si="102"/>
        <v>0</v>
      </c>
      <c r="D1104" s="5">
        <f t="shared" si="107"/>
        <v>0</v>
      </c>
      <c r="E1104" s="4">
        <f t="shared" si="106"/>
        <v>0</v>
      </c>
      <c r="F1104" s="5">
        <f>IF(C1104=0,0,IF(I1103+G1104&lt;=Summary!$D$20,'Loan Sch - Extra pay No Off'!I1103+G1104,Summary!$D$20))</f>
        <v>0</v>
      </c>
      <c r="G1104" s="4">
        <f>IF(E1104&lt;=0,0,E1104*Summary!$B$7/Summary!$B$10)</f>
        <v>0</v>
      </c>
      <c r="H1104" s="5">
        <f t="shared" si="103"/>
        <v>0</v>
      </c>
      <c r="I1104" s="5">
        <f t="shared" si="104"/>
        <v>0</v>
      </c>
    </row>
    <row r="1105" spans="1:9" x14ac:dyDescent="0.25">
      <c r="A1105">
        <v>1101</v>
      </c>
      <c r="B1105">
        <f t="shared" si="105"/>
        <v>0</v>
      </c>
      <c r="C1105" s="5">
        <f t="shared" si="102"/>
        <v>0</v>
      </c>
      <c r="D1105" s="5">
        <f t="shared" si="107"/>
        <v>0</v>
      </c>
      <c r="E1105" s="4">
        <f t="shared" si="106"/>
        <v>0</v>
      </c>
      <c r="F1105" s="5">
        <f>IF(C1105=0,0,IF(I1104+G1105&lt;=Summary!$D$20,'Loan Sch - Extra pay No Off'!I1104+G1105,Summary!$D$20))</f>
        <v>0</v>
      </c>
      <c r="G1105" s="4">
        <f>IF(E1105&lt;=0,0,E1105*Summary!$B$7/Summary!$B$10)</f>
        <v>0</v>
      </c>
      <c r="H1105" s="5">
        <f t="shared" si="103"/>
        <v>0</v>
      </c>
      <c r="I1105" s="5">
        <f t="shared" si="104"/>
        <v>0</v>
      </c>
    </row>
    <row r="1106" spans="1:9" x14ac:dyDescent="0.25">
      <c r="A1106">
        <v>1102</v>
      </c>
      <c r="B1106">
        <f t="shared" si="105"/>
        <v>0</v>
      </c>
      <c r="C1106" s="5">
        <f t="shared" si="102"/>
        <v>0</v>
      </c>
      <c r="D1106" s="5">
        <f t="shared" si="107"/>
        <v>0</v>
      </c>
      <c r="E1106" s="4">
        <f t="shared" si="106"/>
        <v>0</v>
      </c>
      <c r="F1106" s="5">
        <f>IF(C1106=0,0,IF(I1105+G1106&lt;=Summary!$D$20,'Loan Sch - Extra pay No Off'!I1105+G1106,Summary!$D$20))</f>
        <v>0</v>
      </c>
      <c r="G1106" s="4">
        <f>IF(E1106&lt;=0,0,E1106*Summary!$B$7/Summary!$B$10)</f>
        <v>0</v>
      </c>
      <c r="H1106" s="5">
        <f t="shared" si="103"/>
        <v>0</v>
      </c>
      <c r="I1106" s="5">
        <f t="shared" si="104"/>
        <v>0</v>
      </c>
    </row>
    <row r="1107" spans="1:9" x14ac:dyDescent="0.25">
      <c r="A1107">
        <v>1103</v>
      </c>
      <c r="B1107">
        <f t="shared" si="105"/>
        <v>0</v>
      </c>
      <c r="C1107" s="5">
        <f t="shared" si="102"/>
        <v>0</v>
      </c>
      <c r="D1107" s="5">
        <f t="shared" si="107"/>
        <v>0</v>
      </c>
      <c r="E1107" s="4">
        <f t="shared" si="106"/>
        <v>0</v>
      </c>
      <c r="F1107" s="5">
        <f>IF(C1107=0,0,IF(I1106+G1107&lt;=Summary!$D$20,'Loan Sch - Extra pay No Off'!I1106+G1107,Summary!$D$20))</f>
        <v>0</v>
      </c>
      <c r="G1107" s="4">
        <f>IF(E1107&lt;=0,0,E1107*Summary!$B$7/Summary!$B$10)</f>
        <v>0</v>
      </c>
      <c r="H1107" s="5">
        <f t="shared" si="103"/>
        <v>0</v>
      </c>
      <c r="I1107" s="5">
        <f t="shared" si="104"/>
        <v>0</v>
      </c>
    </row>
    <row r="1108" spans="1:9" x14ac:dyDescent="0.25">
      <c r="A1108">
        <v>1104</v>
      </c>
      <c r="B1108">
        <f t="shared" si="105"/>
        <v>0</v>
      </c>
      <c r="C1108" s="5">
        <f t="shared" si="102"/>
        <v>0</v>
      </c>
      <c r="D1108" s="5">
        <f t="shared" si="107"/>
        <v>0</v>
      </c>
      <c r="E1108" s="4">
        <f t="shared" si="106"/>
        <v>0</v>
      </c>
      <c r="F1108" s="5">
        <f>IF(C1108=0,0,IF(I1107+G1108&lt;=Summary!$D$20,'Loan Sch - Extra pay No Off'!I1107+G1108,Summary!$D$20))</f>
        <v>0</v>
      </c>
      <c r="G1108" s="4">
        <f>IF(E1108&lt;=0,0,E1108*Summary!$B$7/Summary!$B$10)</f>
        <v>0</v>
      </c>
      <c r="H1108" s="5">
        <f t="shared" si="103"/>
        <v>0</v>
      </c>
      <c r="I1108" s="5">
        <f t="shared" si="104"/>
        <v>0</v>
      </c>
    </row>
    <row r="1109" spans="1:9" x14ac:dyDescent="0.25">
      <c r="A1109">
        <v>1105</v>
      </c>
      <c r="B1109">
        <f t="shared" si="105"/>
        <v>0</v>
      </c>
      <c r="C1109" s="5">
        <f t="shared" si="102"/>
        <v>0</v>
      </c>
      <c r="D1109" s="5">
        <f t="shared" si="107"/>
        <v>0</v>
      </c>
      <c r="E1109" s="4">
        <f t="shared" si="106"/>
        <v>0</v>
      </c>
      <c r="F1109" s="5">
        <f>IF(C1109=0,0,IF(I1108+G1109&lt;=Summary!$D$20,'Loan Sch - Extra pay No Off'!I1108+G1109,Summary!$D$20))</f>
        <v>0</v>
      </c>
      <c r="G1109" s="4">
        <f>IF(E1109&lt;=0,0,E1109*Summary!$B$7/Summary!$B$10)</f>
        <v>0</v>
      </c>
      <c r="H1109" s="5">
        <f t="shared" si="103"/>
        <v>0</v>
      </c>
      <c r="I1109" s="5">
        <f t="shared" si="104"/>
        <v>0</v>
      </c>
    </row>
    <row r="1110" spans="1:9" x14ac:dyDescent="0.25">
      <c r="A1110">
        <v>1106</v>
      </c>
      <c r="B1110">
        <f t="shared" si="105"/>
        <v>0</v>
      </c>
      <c r="C1110" s="5">
        <f t="shared" si="102"/>
        <v>0</v>
      </c>
      <c r="D1110" s="5">
        <f t="shared" si="107"/>
        <v>0</v>
      </c>
      <c r="E1110" s="4">
        <f t="shared" si="106"/>
        <v>0</v>
      </c>
      <c r="F1110" s="5">
        <f>IF(C1110=0,0,IF(I1109+G1110&lt;=Summary!$D$20,'Loan Sch - Extra pay No Off'!I1109+G1110,Summary!$D$20))</f>
        <v>0</v>
      </c>
      <c r="G1110" s="4">
        <f>IF(E1110&lt;=0,0,E1110*Summary!$B$7/Summary!$B$10)</f>
        <v>0</v>
      </c>
      <c r="H1110" s="5">
        <f t="shared" si="103"/>
        <v>0</v>
      </c>
      <c r="I1110" s="5">
        <f t="shared" si="104"/>
        <v>0</v>
      </c>
    </row>
    <row r="1111" spans="1:9" x14ac:dyDescent="0.25">
      <c r="A1111">
        <v>1107</v>
      </c>
      <c r="B1111">
        <f t="shared" si="105"/>
        <v>0</v>
      </c>
      <c r="C1111" s="5">
        <f t="shared" si="102"/>
        <v>0</v>
      </c>
      <c r="D1111" s="5">
        <f t="shared" si="107"/>
        <v>0</v>
      </c>
      <c r="E1111" s="4">
        <f t="shared" si="106"/>
        <v>0</v>
      </c>
      <c r="F1111" s="5">
        <f>IF(C1111=0,0,IF(I1110+G1111&lt;=Summary!$D$20,'Loan Sch - Extra pay No Off'!I1110+G1111,Summary!$D$20))</f>
        <v>0</v>
      </c>
      <c r="G1111" s="4">
        <f>IF(E1111&lt;=0,0,E1111*Summary!$B$7/Summary!$B$10)</f>
        <v>0</v>
      </c>
      <c r="H1111" s="5">
        <f t="shared" si="103"/>
        <v>0</v>
      </c>
      <c r="I1111" s="5">
        <f t="shared" si="104"/>
        <v>0</v>
      </c>
    </row>
    <row r="1112" spans="1:9" x14ac:dyDescent="0.25">
      <c r="A1112">
        <v>1108</v>
      </c>
      <c r="B1112">
        <f t="shared" si="105"/>
        <v>0</v>
      </c>
      <c r="C1112" s="5">
        <f t="shared" si="102"/>
        <v>0</v>
      </c>
      <c r="D1112" s="5">
        <f t="shared" si="107"/>
        <v>0</v>
      </c>
      <c r="E1112" s="4">
        <f t="shared" si="106"/>
        <v>0</v>
      </c>
      <c r="F1112" s="5">
        <f>IF(C1112=0,0,IF(I1111+G1112&lt;=Summary!$D$20,'Loan Sch - Extra pay No Off'!I1111+G1112,Summary!$D$20))</f>
        <v>0</v>
      </c>
      <c r="G1112" s="4">
        <f>IF(E1112&lt;=0,0,E1112*Summary!$B$7/Summary!$B$10)</f>
        <v>0</v>
      </c>
      <c r="H1112" s="5">
        <f t="shared" si="103"/>
        <v>0</v>
      </c>
      <c r="I1112" s="5">
        <f t="shared" si="104"/>
        <v>0</v>
      </c>
    </row>
    <row r="1113" spans="1:9" x14ac:dyDescent="0.25">
      <c r="A1113">
        <v>1109</v>
      </c>
      <c r="B1113">
        <f t="shared" si="105"/>
        <v>0</v>
      </c>
      <c r="C1113" s="5">
        <f t="shared" si="102"/>
        <v>0</v>
      </c>
      <c r="D1113" s="5">
        <f t="shared" si="107"/>
        <v>0</v>
      </c>
      <c r="E1113" s="4">
        <f t="shared" si="106"/>
        <v>0</v>
      </c>
      <c r="F1113" s="5">
        <f>IF(C1113=0,0,IF(I1112+G1113&lt;=Summary!$D$20,'Loan Sch - Extra pay No Off'!I1112+G1113,Summary!$D$20))</f>
        <v>0</v>
      </c>
      <c r="G1113" s="4">
        <f>IF(E1113&lt;=0,0,E1113*Summary!$B$7/Summary!$B$10)</f>
        <v>0</v>
      </c>
      <c r="H1113" s="5">
        <f t="shared" si="103"/>
        <v>0</v>
      </c>
      <c r="I1113" s="5">
        <f t="shared" si="104"/>
        <v>0</v>
      </c>
    </row>
    <row r="1114" spans="1:9" x14ac:dyDescent="0.25">
      <c r="A1114">
        <v>1110</v>
      </c>
      <c r="B1114">
        <f t="shared" si="105"/>
        <v>0</v>
      </c>
      <c r="C1114" s="5">
        <f t="shared" si="102"/>
        <v>0</v>
      </c>
      <c r="D1114" s="5">
        <f t="shared" si="107"/>
        <v>0</v>
      </c>
      <c r="E1114" s="4">
        <f t="shared" si="106"/>
        <v>0</v>
      </c>
      <c r="F1114" s="5">
        <f>IF(C1114=0,0,IF(I1113+G1114&lt;=Summary!$D$20,'Loan Sch - Extra pay No Off'!I1113+G1114,Summary!$D$20))</f>
        <v>0</v>
      </c>
      <c r="G1114" s="4">
        <f>IF(E1114&lt;=0,0,E1114*Summary!$B$7/Summary!$B$10)</f>
        <v>0</v>
      </c>
      <c r="H1114" s="5">
        <f t="shared" si="103"/>
        <v>0</v>
      </c>
      <c r="I1114" s="5">
        <f t="shared" si="104"/>
        <v>0</v>
      </c>
    </row>
    <row r="1115" spans="1:9" x14ac:dyDescent="0.25">
      <c r="A1115">
        <v>1111</v>
      </c>
      <c r="B1115">
        <f t="shared" si="105"/>
        <v>0</v>
      </c>
      <c r="C1115" s="5">
        <f t="shared" si="102"/>
        <v>0</v>
      </c>
      <c r="D1115" s="5">
        <f t="shared" si="107"/>
        <v>0</v>
      </c>
      <c r="E1115" s="4">
        <f t="shared" si="106"/>
        <v>0</v>
      </c>
      <c r="F1115" s="5">
        <f>IF(C1115=0,0,IF(I1114+G1115&lt;=Summary!$D$20,'Loan Sch - Extra pay No Off'!I1114+G1115,Summary!$D$20))</f>
        <v>0</v>
      </c>
      <c r="G1115" s="4">
        <f>IF(E1115&lt;=0,0,E1115*Summary!$B$7/Summary!$B$10)</f>
        <v>0</v>
      </c>
      <c r="H1115" s="5">
        <f t="shared" si="103"/>
        <v>0</v>
      </c>
      <c r="I1115" s="5">
        <f t="shared" si="104"/>
        <v>0</v>
      </c>
    </row>
    <row r="1116" spans="1:9" x14ac:dyDescent="0.25">
      <c r="A1116">
        <v>1112</v>
      </c>
      <c r="B1116">
        <f t="shared" si="105"/>
        <v>0</v>
      </c>
      <c r="C1116" s="5">
        <f t="shared" si="102"/>
        <v>0</v>
      </c>
      <c r="D1116" s="5">
        <f t="shared" si="107"/>
        <v>0</v>
      </c>
      <c r="E1116" s="4">
        <f t="shared" si="106"/>
        <v>0</v>
      </c>
      <c r="F1116" s="5">
        <f>IF(C1116=0,0,IF(I1115+G1116&lt;=Summary!$D$20,'Loan Sch - Extra pay No Off'!I1115+G1116,Summary!$D$20))</f>
        <v>0</v>
      </c>
      <c r="G1116" s="4">
        <f>IF(E1116&lt;=0,0,E1116*Summary!$B$7/Summary!$B$10)</f>
        <v>0</v>
      </c>
      <c r="H1116" s="5">
        <f t="shared" si="103"/>
        <v>0</v>
      </c>
      <c r="I1116" s="5">
        <f t="shared" si="104"/>
        <v>0</v>
      </c>
    </row>
    <row r="1117" spans="1:9" x14ac:dyDescent="0.25">
      <c r="A1117">
        <v>1113</v>
      </c>
      <c r="B1117">
        <f t="shared" si="105"/>
        <v>0</v>
      </c>
      <c r="C1117" s="5">
        <f t="shared" si="102"/>
        <v>0</v>
      </c>
      <c r="D1117" s="5">
        <f t="shared" si="107"/>
        <v>0</v>
      </c>
      <c r="E1117" s="4">
        <f t="shared" si="106"/>
        <v>0</v>
      </c>
      <c r="F1117" s="5">
        <f>IF(C1117=0,0,IF(I1116+G1117&lt;=Summary!$D$20,'Loan Sch - Extra pay No Off'!I1116+G1117,Summary!$D$20))</f>
        <v>0</v>
      </c>
      <c r="G1117" s="4">
        <f>IF(E1117&lt;=0,0,E1117*Summary!$B$7/Summary!$B$10)</f>
        <v>0</v>
      </c>
      <c r="H1117" s="5">
        <f t="shared" si="103"/>
        <v>0</v>
      </c>
      <c r="I1117" s="5">
        <f t="shared" si="104"/>
        <v>0</v>
      </c>
    </row>
    <row r="1118" spans="1:9" x14ac:dyDescent="0.25">
      <c r="A1118">
        <v>1114</v>
      </c>
      <c r="B1118">
        <f t="shared" si="105"/>
        <v>0</v>
      </c>
      <c r="C1118" s="5">
        <f t="shared" si="102"/>
        <v>0</v>
      </c>
      <c r="D1118" s="5">
        <f t="shared" si="107"/>
        <v>0</v>
      </c>
      <c r="E1118" s="4">
        <f t="shared" si="106"/>
        <v>0</v>
      </c>
      <c r="F1118" s="5">
        <f>IF(C1118=0,0,IF(I1117+G1118&lt;=Summary!$D$20,'Loan Sch - Extra pay No Off'!I1117+G1118,Summary!$D$20))</f>
        <v>0</v>
      </c>
      <c r="G1118" s="4">
        <f>IF(E1118&lt;=0,0,E1118*Summary!$B$7/Summary!$B$10)</f>
        <v>0</v>
      </c>
      <c r="H1118" s="5">
        <f t="shared" si="103"/>
        <v>0</v>
      </c>
      <c r="I1118" s="5">
        <f t="shared" si="104"/>
        <v>0</v>
      </c>
    </row>
    <row r="1119" spans="1:9" x14ac:dyDescent="0.25">
      <c r="A1119">
        <v>1115</v>
      </c>
      <c r="B1119">
        <f t="shared" si="105"/>
        <v>0</v>
      </c>
      <c r="C1119" s="5">
        <f t="shared" si="102"/>
        <v>0</v>
      </c>
      <c r="D1119" s="5">
        <f t="shared" si="107"/>
        <v>0</v>
      </c>
      <c r="E1119" s="4">
        <f t="shared" si="106"/>
        <v>0</v>
      </c>
      <c r="F1119" s="5">
        <f>IF(C1119=0,0,IF(I1118+G1119&lt;=Summary!$D$20,'Loan Sch - Extra pay No Off'!I1118+G1119,Summary!$D$20))</f>
        <v>0</v>
      </c>
      <c r="G1119" s="4">
        <f>IF(E1119&lt;=0,0,E1119*Summary!$B$7/Summary!$B$10)</f>
        <v>0</v>
      </c>
      <c r="H1119" s="5">
        <f t="shared" si="103"/>
        <v>0</v>
      </c>
      <c r="I1119" s="5">
        <f t="shared" si="104"/>
        <v>0</v>
      </c>
    </row>
    <row r="1120" spans="1:9" x14ac:dyDescent="0.25">
      <c r="A1120">
        <v>1116</v>
      </c>
      <c r="B1120">
        <f t="shared" si="105"/>
        <v>0</v>
      </c>
      <c r="C1120" s="5">
        <f t="shared" si="102"/>
        <v>0</v>
      </c>
      <c r="D1120" s="5">
        <f t="shared" si="107"/>
        <v>0</v>
      </c>
      <c r="E1120" s="4">
        <f t="shared" si="106"/>
        <v>0</v>
      </c>
      <c r="F1120" s="5">
        <f>IF(C1120=0,0,IF(I1119+G1120&lt;=Summary!$D$20,'Loan Sch - Extra pay No Off'!I1119+G1120,Summary!$D$20))</f>
        <v>0</v>
      </c>
      <c r="G1120" s="4">
        <f>IF(E1120&lt;=0,0,E1120*Summary!$B$7/Summary!$B$10)</f>
        <v>0</v>
      </c>
      <c r="H1120" s="5">
        <f t="shared" si="103"/>
        <v>0</v>
      </c>
      <c r="I1120" s="5">
        <f t="shared" si="104"/>
        <v>0</v>
      </c>
    </row>
    <row r="1121" spans="1:9" x14ac:dyDescent="0.25">
      <c r="A1121">
        <v>1117</v>
      </c>
      <c r="B1121">
        <f t="shared" si="105"/>
        <v>0</v>
      </c>
      <c r="C1121" s="5">
        <f t="shared" si="102"/>
        <v>0</v>
      </c>
      <c r="D1121" s="5">
        <f t="shared" si="107"/>
        <v>0</v>
      </c>
      <c r="E1121" s="4">
        <f t="shared" si="106"/>
        <v>0</v>
      </c>
      <c r="F1121" s="5">
        <f>IF(C1121=0,0,IF(I1120+G1121&lt;=Summary!$D$20,'Loan Sch - Extra pay No Off'!I1120+G1121,Summary!$D$20))</f>
        <v>0</v>
      </c>
      <c r="G1121" s="4">
        <f>IF(E1121&lt;=0,0,E1121*Summary!$B$7/Summary!$B$10)</f>
        <v>0</v>
      </c>
      <c r="H1121" s="5">
        <f t="shared" si="103"/>
        <v>0</v>
      </c>
      <c r="I1121" s="5">
        <f t="shared" si="104"/>
        <v>0</v>
      </c>
    </row>
    <row r="1122" spans="1:9" x14ac:dyDescent="0.25">
      <c r="A1122">
        <v>1118</v>
      </c>
      <c r="B1122">
        <f t="shared" si="105"/>
        <v>0</v>
      </c>
      <c r="C1122" s="5">
        <f t="shared" si="102"/>
        <v>0</v>
      </c>
      <c r="D1122" s="5">
        <f t="shared" si="107"/>
        <v>0</v>
      </c>
      <c r="E1122" s="4">
        <f t="shared" si="106"/>
        <v>0</v>
      </c>
      <c r="F1122" s="5">
        <f>IF(C1122=0,0,IF(I1121+G1122&lt;=Summary!$D$20,'Loan Sch - Extra pay No Off'!I1121+G1122,Summary!$D$20))</f>
        <v>0</v>
      </c>
      <c r="G1122" s="4">
        <f>IF(E1122&lt;=0,0,E1122*Summary!$B$7/Summary!$B$10)</f>
        <v>0</v>
      </c>
      <c r="H1122" s="5">
        <f t="shared" si="103"/>
        <v>0</v>
      </c>
      <c r="I1122" s="5">
        <f t="shared" si="104"/>
        <v>0</v>
      </c>
    </row>
    <row r="1123" spans="1:9" x14ac:dyDescent="0.25">
      <c r="A1123">
        <v>1119</v>
      </c>
      <c r="B1123">
        <f t="shared" si="105"/>
        <v>0</v>
      </c>
      <c r="C1123" s="5">
        <f t="shared" si="102"/>
        <v>0</v>
      </c>
      <c r="D1123" s="5">
        <f t="shared" si="107"/>
        <v>0</v>
      </c>
      <c r="E1123" s="4">
        <f t="shared" si="106"/>
        <v>0</v>
      </c>
      <c r="F1123" s="5">
        <f>IF(C1123=0,0,IF(I1122+G1123&lt;=Summary!$D$20,'Loan Sch - Extra pay No Off'!I1122+G1123,Summary!$D$20))</f>
        <v>0</v>
      </c>
      <c r="G1123" s="4">
        <f>IF(E1123&lt;=0,0,E1123*Summary!$B$7/Summary!$B$10)</f>
        <v>0</v>
      </c>
      <c r="H1123" s="5">
        <f t="shared" si="103"/>
        <v>0</v>
      </c>
      <c r="I1123" s="5">
        <f t="shared" si="104"/>
        <v>0</v>
      </c>
    </row>
    <row r="1124" spans="1:9" x14ac:dyDescent="0.25">
      <c r="A1124">
        <v>1120</v>
      </c>
      <c r="B1124">
        <f t="shared" si="105"/>
        <v>0</v>
      </c>
      <c r="C1124" s="5">
        <f t="shared" si="102"/>
        <v>0</v>
      </c>
      <c r="D1124" s="5">
        <f t="shared" si="107"/>
        <v>0</v>
      </c>
      <c r="E1124" s="4">
        <f t="shared" si="106"/>
        <v>0</v>
      </c>
      <c r="F1124" s="5">
        <f>IF(C1124=0,0,IF(I1123+G1124&lt;=Summary!$D$20,'Loan Sch - Extra pay No Off'!I1123+G1124,Summary!$D$20))</f>
        <v>0</v>
      </c>
      <c r="G1124" s="4">
        <f>IF(E1124&lt;=0,0,E1124*Summary!$B$7/Summary!$B$10)</f>
        <v>0</v>
      </c>
      <c r="H1124" s="5">
        <f t="shared" si="103"/>
        <v>0</v>
      </c>
      <c r="I1124" s="5">
        <f t="shared" si="104"/>
        <v>0</v>
      </c>
    </row>
    <row r="1125" spans="1:9" x14ac:dyDescent="0.25">
      <c r="A1125">
        <v>1121</v>
      </c>
      <c r="B1125">
        <f t="shared" si="105"/>
        <v>0</v>
      </c>
      <c r="C1125" s="5">
        <f t="shared" si="102"/>
        <v>0</v>
      </c>
      <c r="D1125" s="5">
        <f t="shared" si="107"/>
        <v>0</v>
      </c>
      <c r="E1125" s="4">
        <f t="shared" si="106"/>
        <v>0</v>
      </c>
      <c r="F1125" s="5">
        <f>IF(C1125=0,0,IF(I1124+G1125&lt;=Summary!$D$20,'Loan Sch - Extra pay No Off'!I1124+G1125,Summary!$D$20))</f>
        <v>0</v>
      </c>
      <c r="G1125" s="4">
        <f>IF(E1125&lt;=0,0,E1125*Summary!$B$7/Summary!$B$10)</f>
        <v>0</v>
      </c>
      <c r="H1125" s="5">
        <f t="shared" si="103"/>
        <v>0</v>
      </c>
      <c r="I1125" s="5">
        <f t="shared" si="104"/>
        <v>0</v>
      </c>
    </row>
    <row r="1126" spans="1:9" x14ac:dyDescent="0.25">
      <c r="A1126">
        <v>1122</v>
      </c>
      <c r="B1126">
        <f t="shared" si="105"/>
        <v>0</v>
      </c>
      <c r="C1126" s="5">
        <f t="shared" si="102"/>
        <v>0</v>
      </c>
      <c r="D1126" s="5">
        <f t="shared" si="107"/>
        <v>0</v>
      </c>
      <c r="E1126" s="4">
        <f t="shared" si="106"/>
        <v>0</v>
      </c>
      <c r="F1126" s="5">
        <f>IF(C1126=0,0,IF(I1125+G1126&lt;=Summary!$D$20,'Loan Sch - Extra pay No Off'!I1125+G1126,Summary!$D$20))</f>
        <v>0</v>
      </c>
      <c r="G1126" s="4">
        <f>IF(E1126&lt;=0,0,E1126*Summary!$B$7/Summary!$B$10)</f>
        <v>0</v>
      </c>
      <c r="H1126" s="5">
        <f t="shared" si="103"/>
        <v>0</v>
      </c>
      <c r="I1126" s="5">
        <f t="shared" si="104"/>
        <v>0</v>
      </c>
    </row>
    <row r="1127" spans="1:9" x14ac:dyDescent="0.25">
      <c r="A1127">
        <v>1123</v>
      </c>
      <c r="B1127">
        <f t="shared" si="105"/>
        <v>0</v>
      </c>
      <c r="C1127" s="5">
        <f t="shared" si="102"/>
        <v>0</v>
      </c>
      <c r="D1127" s="5">
        <f t="shared" si="107"/>
        <v>0</v>
      </c>
      <c r="E1127" s="4">
        <f t="shared" si="106"/>
        <v>0</v>
      </c>
      <c r="F1127" s="5">
        <f>IF(C1127=0,0,IF(I1126+G1127&lt;=Summary!$D$20,'Loan Sch - Extra pay No Off'!I1126+G1127,Summary!$D$20))</f>
        <v>0</v>
      </c>
      <c r="G1127" s="4">
        <f>IF(E1127&lt;=0,0,E1127*Summary!$B$7/Summary!$B$10)</f>
        <v>0</v>
      </c>
      <c r="H1127" s="5">
        <f t="shared" si="103"/>
        <v>0</v>
      </c>
      <c r="I1127" s="5">
        <f t="shared" si="104"/>
        <v>0</v>
      </c>
    </row>
    <row r="1128" spans="1:9" x14ac:dyDescent="0.25">
      <c r="A1128">
        <v>1124</v>
      </c>
      <c r="B1128">
        <f t="shared" si="105"/>
        <v>0</v>
      </c>
      <c r="C1128" s="5">
        <f t="shared" si="102"/>
        <v>0</v>
      </c>
      <c r="D1128" s="5">
        <f t="shared" si="107"/>
        <v>0</v>
      </c>
      <c r="E1128" s="4">
        <f t="shared" si="106"/>
        <v>0</v>
      </c>
      <c r="F1128" s="5">
        <f>IF(C1128=0,0,IF(I1127+G1128&lt;=Summary!$D$20,'Loan Sch - Extra pay No Off'!I1127+G1128,Summary!$D$20))</f>
        <v>0</v>
      </c>
      <c r="G1128" s="4">
        <f>IF(E1128&lt;=0,0,E1128*Summary!$B$7/Summary!$B$10)</f>
        <v>0</v>
      </c>
      <c r="H1128" s="5">
        <f t="shared" si="103"/>
        <v>0</v>
      </c>
      <c r="I1128" s="5">
        <f t="shared" si="104"/>
        <v>0</v>
      </c>
    </row>
    <row r="1129" spans="1:9" x14ac:dyDescent="0.25">
      <c r="A1129">
        <v>1125</v>
      </c>
      <c r="B1129">
        <f t="shared" si="105"/>
        <v>0</v>
      </c>
      <c r="C1129" s="5">
        <f t="shared" si="102"/>
        <v>0</v>
      </c>
      <c r="D1129" s="5">
        <f t="shared" si="107"/>
        <v>0</v>
      </c>
      <c r="E1129" s="4">
        <f t="shared" si="106"/>
        <v>0</v>
      </c>
      <c r="F1129" s="5">
        <f>IF(C1129=0,0,IF(I1128+G1129&lt;=Summary!$D$20,'Loan Sch - Extra pay No Off'!I1128+G1129,Summary!$D$20))</f>
        <v>0</v>
      </c>
      <c r="G1129" s="4">
        <f>IF(E1129&lt;=0,0,E1129*Summary!$B$7/Summary!$B$10)</f>
        <v>0</v>
      </c>
      <c r="H1129" s="5">
        <f t="shared" si="103"/>
        <v>0</v>
      </c>
      <c r="I1129" s="5">
        <f t="shared" si="104"/>
        <v>0</v>
      </c>
    </row>
    <row r="1130" spans="1:9" x14ac:dyDescent="0.25">
      <c r="A1130">
        <v>1126</v>
      </c>
      <c r="B1130">
        <f t="shared" si="105"/>
        <v>0</v>
      </c>
      <c r="C1130" s="5">
        <f t="shared" si="102"/>
        <v>0</v>
      </c>
      <c r="D1130" s="5">
        <f t="shared" si="107"/>
        <v>0</v>
      </c>
      <c r="E1130" s="4">
        <f t="shared" si="106"/>
        <v>0</v>
      </c>
      <c r="F1130" s="5">
        <f>IF(C1130=0,0,IF(I1129+G1130&lt;=Summary!$D$20,'Loan Sch - Extra pay No Off'!I1129+G1130,Summary!$D$20))</f>
        <v>0</v>
      </c>
      <c r="G1130" s="4">
        <f>IF(E1130&lt;=0,0,E1130*Summary!$B$7/Summary!$B$10)</f>
        <v>0</v>
      </c>
      <c r="H1130" s="5">
        <f t="shared" si="103"/>
        <v>0</v>
      </c>
      <c r="I1130" s="5">
        <f t="shared" si="104"/>
        <v>0</v>
      </c>
    </row>
    <row r="1131" spans="1:9" x14ac:dyDescent="0.25">
      <c r="A1131">
        <v>1127</v>
      </c>
      <c r="B1131">
        <f t="shared" si="105"/>
        <v>0</v>
      </c>
      <c r="C1131" s="5">
        <f t="shared" si="102"/>
        <v>0</v>
      </c>
      <c r="D1131" s="5">
        <f t="shared" si="107"/>
        <v>0</v>
      </c>
      <c r="E1131" s="4">
        <f t="shared" si="106"/>
        <v>0</v>
      </c>
      <c r="F1131" s="5">
        <f>IF(C1131=0,0,IF(I1130+G1131&lt;=Summary!$D$20,'Loan Sch - Extra pay No Off'!I1130+G1131,Summary!$D$20))</f>
        <v>0</v>
      </c>
      <c r="G1131" s="4">
        <f>IF(E1131&lt;=0,0,E1131*Summary!$B$7/Summary!$B$10)</f>
        <v>0</v>
      </c>
      <c r="H1131" s="5">
        <f t="shared" si="103"/>
        <v>0</v>
      </c>
      <c r="I1131" s="5">
        <f t="shared" si="104"/>
        <v>0</v>
      </c>
    </row>
    <row r="1132" spans="1:9" x14ac:dyDescent="0.25">
      <c r="A1132">
        <v>1128</v>
      </c>
      <c r="B1132">
        <f t="shared" si="105"/>
        <v>0</v>
      </c>
      <c r="C1132" s="5">
        <f t="shared" si="102"/>
        <v>0</v>
      </c>
      <c r="D1132" s="5">
        <f t="shared" si="107"/>
        <v>0</v>
      </c>
      <c r="E1132" s="4">
        <f t="shared" si="106"/>
        <v>0</v>
      </c>
      <c r="F1132" s="5">
        <f>IF(C1132=0,0,IF(I1131+G1132&lt;=Summary!$D$20,'Loan Sch - Extra pay No Off'!I1131+G1132,Summary!$D$20))</f>
        <v>0</v>
      </c>
      <c r="G1132" s="4">
        <f>IF(E1132&lt;=0,0,E1132*Summary!$B$7/Summary!$B$10)</f>
        <v>0</v>
      </c>
      <c r="H1132" s="5">
        <f t="shared" si="103"/>
        <v>0</v>
      </c>
      <c r="I1132" s="5">
        <f t="shared" si="104"/>
        <v>0</v>
      </c>
    </row>
    <row r="1133" spans="1:9" x14ac:dyDescent="0.25">
      <c r="A1133">
        <v>1129</v>
      </c>
      <c r="B1133">
        <f t="shared" si="105"/>
        <v>0</v>
      </c>
      <c r="C1133" s="5">
        <f t="shared" si="102"/>
        <v>0</v>
      </c>
      <c r="D1133" s="5">
        <f t="shared" si="107"/>
        <v>0</v>
      </c>
      <c r="E1133" s="4">
        <f t="shared" si="106"/>
        <v>0</v>
      </c>
      <c r="F1133" s="5">
        <f>IF(C1133=0,0,IF(I1132+G1133&lt;=Summary!$D$20,'Loan Sch - Extra pay No Off'!I1132+G1133,Summary!$D$20))</f>
        <v>0</v>
      </c>
      <c r="G1133" s="4">
        <f>IF(E1133&lt;=0,0,E1133*Summary!$B$7/Summary!$B$10)</f>
        <v>0</v>
      </c>
      <c r="H1133" s="5">
        <f t="shared" si="103"/>
        <v>0</v>
      </c>
      <c r="I1133" s="5">
        <f t="shared" si="104"/>
        <v>0</v>
      </c>
    </row>
    <row r="1134" spans="1:9" x14ac:dyDescent="0.25">
      <c r="A1134">
        <v>1130</v>
      </c>
      <c r="B1134">
        <f t="shared" si="105"/>
        <v>0</v>
      </c>
      <c r="C1134" s="5">
        <f t="shared" si="102"/>
        <v>0</v>
      </c>
      <c r="D1134" s="5">
        <f t="shared" si="107"/>
        <v>0</v>
      </c>
      <c r="E1134" s="4">
        <f t="shared" si="106"/>
        <v>0</v>
      </c>
      <c r="F1134" s="5">
        <f>IF(C1134=0,0,IF(I1133+G1134&lt;=Summary!$D$20,'Loan Sch - Extra pay No Off'!I1133+G1134,Summary!$D$20))</f>
        <v>0</v>
      </c>
      <c r="G1134" s="4">
        <f>IF(E1134&lt;=0,0,E1134*Summary!$B$7/Summary!$B$10)</f>
        <v>0</v>
      </c>
      <c r="H1134" s="5">
        <f t="shared" si="103"/>
        <v>0</v>
      </c>
      <c r="I1134" s="5">
        <f t="shared" si="104"/>
        <v>0</v>
      </c>
    </row>
    <row r="1135" spans="1:9" x14ac:dyDescent="0.25">
      <c r="A1135">
        <v>1131</v>
      </c>
      <c r="B1135">
        <f t="shared" si="105"/>
        <v>0</v>
      </c>
      <c r="C1135" s="5">
        <f t="shared" si="102"/>
        <v>0</v>
      </c>
      <c r="D1135" s="5">
        <f t="shared" si="107"/>
        <v>0</v>
      </c>
      <c r="E1135" s="4">
        <f t="shared" si="106"/>
        <v>0</v>
      </c>
      <c r="F1135" s="5">
        <f>IF(C1135=0,0,IF(I1134+G1135&lt;=Summary!$D$20,'Loan Sch - Extra pay No Off'!I1134+G1135,Summary!$D$20))</f>
        <v>0</v>
      </c>
      <c r="G1135" s="4">
        <f>IF(E1135&lt;=0,0,E1135*Summary!$B$7/Summary!$B$10)</f>
        <v>0</v>
      </c>
      <c r="H1135" s="5">
        <f t="shared" si="103"/>
        <v>0</v>
      </c>
      <c r="I1135" s="5">
        <f t="shared" si="104"/>
        <v>0</v>
      </c>
    </row>
    <row r="1136" spans="1:9" x14ac:dyDescent="0.25">
      <c r="A1136">
        <v>1132</v>
      </c>
      <c r="B1136">
        <f t="shared" si="105"/>
        <v>0</v>
      </c>
      <c r="C1136" s="5">
        <f t="shared" si="102"/>
        <v>0</v>
      </c>
      <c r="D1136" s="5">
        <f t="shared" si="107"/>
        <v>0</v>
      </c>
      <c r="E1136" s="4">
        <f t="shared" si="106"/>
        <v>0</v>
      </c>
      <c r="F1136" s="5">
        <f>IF(C1136=0,0,IF(I1135+G1136&lt;=Summary!$D$20,'Loan Sch - Extra pay No Off'!I1135+G1136,Summary!$D$20))</f>
        <v>0</v>
      </c>
      <c r="G1136" s="4">
        <f>IF(E1136&lt;=0,0,E1136*Summary!$B$7/Summary!$B$10)</f>
        <v>0</v>
      </c>
      <c r="H1136" s="5">
        <f t="shared" si="103"/>
        <v>0</v>
      </c>
      <c r="I1136" s="5">
        <f t="shared" si="104"/>
        <v>0</v>
      </c>
    </row>
    <row r="1137" spans="1:9" x14ac:dyDescent="0.25">
      <c r="A1137">
        <v>1133</v>
      </c>
      <c r="B1137">
        <f t="shared" si="105"/>
        <v>0</v>
      </c>
      <c r="C1137" s="5">
        <f t="shared" si="102"/>
        <v>0</v>
      </c>
      <c r="D1137" s="5">
        <f t="shared" si="107"/>
        <v>0</v>
      </c>
      <c r="E1137" s="4">
        <f t="shared" si="106"/>
        <v>0</v>
      </c>
      <c r="F1137" s="5">
        <f>IF(C1137=0,0,IF(I1136+G1137&lt;=Summary!$D$20,'Loan Sch - Extra pay No Off'!I1136+G1137,Summary!$D$20))</f>
        <v>0</v>
      </c>
      <c r="G1137" s="4">
        <f>IF(E1137&lt;=0,0,E1137*Summary!$B$7/Summary!$B$10)</f>
        <v>0</v>
      </c>
      <c r="H1137" s="5">
        <f t="shared" si="103"/>
        <v>0</v>
      </c>
      <c r="I1137" s="5">
        <f t="shared" si="104"/>
        <v>0</v>
      </c>
    </row>
    <row r="1138" spans="1:9" x14ac:dyDescent="0.25">
      <c r="A1138">
        <v>1134</v>
      </c>
      <c r="B1138">
        <f t="shared" si="105"/>
        <v>0</v>
      </c>
      <c r="C1138" s="5">
        <f t="shared" si="102"/>
        <v>0</v>
      </c>
      <c r="D1138" s="5">
        <f t="shared" si="107"/>
        <v>0</v>
      </c>
      <c r="E1138" s="4">
        <f t="shared" si="106"/>
        <v>0</v>
      </c>
      <c r="F1138" s="5">
        <f>IF(C1138=0,0,IF(I1137+G1138&lt;=Summary!$D$20,'Loan Sch - Extra pay No Off'!I1137+G1138,Summary!$D$20))</f>
        <v>0</v>
      </c>
      <c r="G1138" s="4">
        <f>IF(E1138&lt;=0,0,E1138*Summary!$B$7/Summary!$B$10)</f>
        <v>0</v>
      </c>
      <c r="H1138" s="5">
        <f t="shared" si="103"/>
        <v>0</v>
      </c>
      <c r="I1138" s="5">
        <f t="shared" si="104"/>
        <v>0</v>
      </c>
    </row>
    <row r="1139" spans="1:9" x14ac:dyDescent="0.25">
      <c r="A1139">
        <v>1135</v>
      </c>
      <c r="B1139">
        <f t="shared" si="105"/>
        <v>0</v>
      </c>
      <c r="C1139" s="5">
        <f t="shared" si="102"/>
        <v>0</v>
      </c>
      <c r="D1139" s="5">
        <f t="shared" si="107"/>
        <v>0</v>
      </c>
      <c r="E1139" s="4">
        <f t="shared" si="106"/>
        <v>0</v>
      </c>
      <c r="F1139" s="5">
        <f>IF(C1139=0,0,IF(I1138+G1139&lt;=Summary!$D$20,'Loan Sch - Extra pay No Off'!I1138+G1139,Summary!$D$20))</f>
        <v>0</v>
      </c>
      <c r="G1139" s="4">
        <f>IF(E1139&lt;=0,0,E1139*Summary!$B$7/Summary!$B$10)</f>
        <v>0</v>
      </c>
      <c r="H1139" s="5">
        <f t="shared" si="103"/>
        <v>0</v>
      </c>
      <c r="I1139" s="5">
        <f t="shared" si="104"/>
        <v>0</v>
      </c>
    </row>
    <row r="1140" spans="1:9" x14ac:dyDescent="0.25">
      <c r="A1140">
        <v>1136</v>
      </c>
      <c r="B1140">
        <f t="shared" si="105"/>
        <v>0</v>
      </c>
      <c r="C1140" s="5">
        <f t="shared" si="102"/>
        <v>0</v>
      </c>
      <c r="D1140" s="5">
        <f t="shared" si="107"/>
        <v>0</v>
      </c>
      <c r="E1140" s="4">
        <f t="shared" si="106"/>
        <v>0</v>
      </c>
      <c r="F1140" s="5">
        <f>IF(C1140=0,0,IF(I1139+G1140&lt;=Summary!$D$20,'Loan Sch - Extra pay No Off'!I1139+G1140,Summary!$D$20))</f>
        <v>0</v>
      </c>
      <c r="G1140" s="4">
        <f>IF(E1140&lt;=0,0,E1140*Summary!$B$7/Summary!$B$10)</f>
        <v>0</v>
      </c>
      <c r="H1140" s="5">
        <f t="shared" si="103"/>
        <v>0</v>
      </c>
      <c r="I1140" s="5">
        <f t="shared" si="104"/>
        <v>0</v>
      </c>
    </row>
    <row r="1141" spans="1:9" x14ac:dyDescent="0.25">
      <c r="A1141">
        <v>1137</v>
      </c>
      <c r="B1141">
        <f t="shared" si="105"/>
        <v>0</v>
      </c>
      <c r="C1141" s="5">
        <f t="shared" ref="C1141:C1204" si="108">I1140</f>
        <v>0</v>
      </c>
      <c r="D1141" s="5">
        <f t="shared" si="107"/>
        <v>0</v>
      </c>
      <c r="E1141" s="4">
        <f t="shared" si="106"/>
        <v>0</v>
      </c>
      <c r="F1141" s="5">
        <f>IF(C1141=0,0,IF(I1140+G1141&lt;=Summary!$D$20,'Loan Sch - Extra pay No Off'!I1140+G1141,Summary!$D$20))</f>
        <v>0</v>
      </c>
      <c r="G1141" s="4">
        <f>IF(E1141&lt;=0,0,E1141*Summary!$B$7/Summary!$B$10)</f>
        <v>0</v>
      </c>
      <c r="H1141" s="5">
        <f t="shared" ref="H1141:H1204" si="109">F1141-G1141</f>
        <v>0</v>
      </c>
      <c r="I1141" s="5">
        <f t="shared" ref="I1141:I1204" si="110">IF(ROUND(C1141-H1141,0)=0,0,C1141-H1141)</f>
        <v>0</v>
      </c>
    </row>
    <row r="1142" spans="1:9" x14ac:dyDescent="0.25">
      <c r="A1142">
        <v>1138</v>
      </c>
      <c r="B1142">
        <f t="shared" si="105"/>
        <v>0</v>
      </c>
      <c r="C1142" s="5">
        <f t="shared" si="108"/>
        <v>0</v>
      </c>
      <c r="D1142" s="5">
        <f t="shared" si="107"/>
        <v>0</v>
      </c>
      <c r="E1142" s="4">
        <f t="shared" si="106"/>
        <v>0</v>
      </c>
      <c r="F1142" s="5">
        <f>IF(C1142=0,0,IF(I1141+G1142&lt;=Summary!$D$20,'Loan Sch - Extra pay No Off'!I1141+G1142,Summary!$D$20))</f>
        <v>0</v>
      </c>
      <c r="G1142" s="4">
        <f>IF(E1142&lt;=0,0,E1142*Summary!$B$7/Summary!$B$10)</f>
        <v>0</v>
      </c>
      <c r="H1142" s="5">
        <f t="shared" si="109"/>
        <v>0</v>
      </c>
      <c r="I1142" s="5">
        <f t="shared" si="110"/>
        <v>0</v>
      </c>
    </row>
    <row r="1143" spans="1:9" x14ac:dyDescent="0.25">
      <c r="A1143">
        <v>1139</v>
      </c>
      <c r="B1143">
        <f t="shared" si="105"/>
        <v>0</v>
      </c>
      <c r="C1143" s="5">
        <f t="shared" si="108"/>
        <v>0</v>
      </c>
      <c r="D1143" s="5">
        <f t="shared" si="107"/>
        <v>0</v>
      </c>
      <c r="E1143" s="4">
        <f t="shared" si="106"/>
        <v>0</v>
      </c>
      <c r="F1143" s="5">
        <f>IF(C1143=0,0,IF(I1142+G1143&lt;=Summary!$D$20,'Loan Sch - Extra pay No Off'!I1142+G1143,Summary!$D$20))</f>
        <v>0</v>
      </c>
      <c r="G1143" s="4">
        <f>IF(E1143&lt;=0,0,E1143*Summary!$B$7/Summary!$B$10)</f>
        <v>0</v>
      </c>
      <c r="H1143" s="5">
        <f t="shared" si="109"/>
        <v>0</v>
      </c>
      <c r="I1143" s="5">
        <f t="shared" si="110"/>
        <v>0</v>
      </c>
    </row>
    <row r="1144" spans="1:9" x14ac:dyDescent="0.25">
      <c r="A1144">
        <v>1140</v>
      </c>
      <c r="B1144">
        <f t="shared" si="105"/>
        <v>0</v>
      </c>
      <c r="C1144" s="5">
        <f t="shared" si="108"/>
        <v>0</v>
      </c>
      <c r="D1144" s="5">
        <f t="shared" si="107"/>
        <v>0</v>
      </c>
      <c r="E1144" s="4">
        <f t="shared" si="106"/>
        <v>0</v>
      </c>
      <c r="F1144" s="5">
        <f>IF(C1144=0,0,IF(I1143+G1144&lt;=Summary!$D$20,'Loan Sch - Extra pay No Off'!I1143+G1144,Summary!$D$20))</f>
        <v>0</v>
      </c>
      <c r="G1144" s="4">
        <f>IF(E1144&lt;=0,0,E1144*Summary!$B$7/Summary!$B$10)</f>
        <v>0</v>
      </c>
      <c r="H1144" s="5">
        <f t="shared" si="109"/>
        <v>0</v>
      </c>
      <c r="I1144" s="5">
        <f t="shared" si="110"/>
        <v>0</v>
      </c>
    </row>
    <row r="1145" spans="1:9" x14ac:dyDescent="0.25">
      <c r="A1145">
        <v>1141</v>
      </c>
      <c r="B1145">
        <f t="shared" si="105"/>
        <v>0</v>
      </c>
      <c r="C1145" s="5">
        <f t="shared" si="108"/>
        <v>0</v>
      </c>
      <c r="D1145" s="5">
        <f t="shared" si="107"/>
        <v>0</v>
      </c>
      <c r="E1145" s="4">
        <f t="shared" si="106"/>
        <v>0</v>
      </c>
      <c r="F1145" s="5">
        <f>IF(C1145=0,0,IF(I1144+G1145&lt;=Summary!$D$20,'Loan Sch - Extra pay No Off'!I1144+G1145,Summary!$D$20))</f>
        <v>0</v>
      </c>
      <c r="G1145" s="4">
        <f>IF(E1145&lt;=0,0,E1145*Summary!$B$7/Summary!$B$10)</f>
        <v>0</v>
      </c>
      <c r="H1145" s="5">
        <f t="shared" si="109"/>
        <v>0</v>
      </c>
      <c r="I1145" s="5">
        <f t="shared" si="110"/>
        <v>0</v>
      </c>
    </row>
    <row r="1146" spans="1:9" x14ac:dyDescent="0.25">
      <c r="A1146">
        <v>1142</v>
      </c>
      <c r="B1146">
        <f t="shared" si="105"/>
        <v>0</v>
      </c>
      <c r="C1146" s="5">
        <f t="shared" si="108"/>
        <v>0</v>
      </c>
      <c r="D1146" s="5">
        <f t="shared" si="107"/>
        <v>0</v>
      </c>
      <c r="E1146" s="4">
        <f t="shared" si="106"/>
        <v>0</v>
      </c>
      <c r="F1146" s="5">
        <f>IF(C1146=0,0,IF(I1145+G1146&lt;=Summary!$D$20,'Loan Sch - Extra pay No Off'!I1145+G1146,Summary!$D$20))</f>
        <v>0</v>
      </c>
      <c r="G1146" s="4">
        <f>IF(E1146&lt;=0,0,E1146*Summary!$B$7/Summary!$B$10)</f>
        <v>0</v>
      </c>
      <c r="H1146" s="5">
        <f t="shared" si="109"/>
        <v>0</v>
      </c>
      <c r="I1146" s="5">
        <f t="shared" si="110"/>
        <v>0</v>
      </c>
    </row>
    <row r="1147" spans="1:9" x14ac:dyDescent="0.25">
      <c r="A1147">
        <v>1143</v>
      </c>
      <c r="B1147">
        <f t="shared" si="105"/>
        <v>0</v>
      </c>
      <c r="C1147" s="5">
        <f t="shared" si="108"/>
        <v>0</v>
      </c>
      <c r="D1147" s="5">
        <f t="shared" si="107"/>
        <v>0</v>
      </c>
      <c r="E1147" s="4">
        <f t="shared" si="106"/>
        <v>0</v>
      </c>
      <c r="F1147" s="5">
        <f>IF(C1147=0,0,IF(I1146+G1147&lt;=Summary!$D$20,'Loan Sch - Extra pay No Off'!I1146+G1147,Summary!$D$20))</f>
        <v>0</v>
      </c>
      <c r="G1147" s="4">
        <f>IF(E1147&lt;=0,0,E1147*Summary!$B$7/Summary!$B$10)</f>
        <v>0</v>
      </c>
      <c r="H1147" s="5">
        <f t="shared" si="109"/>
        <v>0</v>
      </c>
      <c r="I1147" s="5">
        <f t="shared" si="110"/>
        <v>0</v>
      </c>
    </row>
    <row r="1148" spans="1:9" x14ac:dyDescent="0.25">
      <c r="A1148">
        <v>1144</v>
      </c>
      <c r="B1148">
        <f t="shared" si="105"/>
        <v>0</v>
      </c>
      <c r="C1148" s="5">
        <f t="shared" si="108"/>
        <v>0</v>
      </c>
      <c r="D1148" s="5">
        <f t="shared" si="107"/>
        <v>0</v>
      </c>
      <c r="E1148" s="4">
        <f t="shared" si="106"/>
        <v>0</v>
      </c>
      <c r="F1148" s="5">
        <f>IF(C1148=0,0,IF(I1147+G1148&lt;=Summary!$D$20,'Loan Sch - Extra pay No Off'!I1147+G1148,Summary!$D$20))</f>
        <v>0</v>
      </c>
      <c r="G1148" s="4">
        <f>IF(E1148&lt;=0,0,E1148*Summary!$B$7/Summary!$B$10)</f>
        <v>0</v>
      </c>
      <c r="H1148" s="5">
        <f t="shared" si="109"/>
        <v>0</v>
      </c>
      <c r="I1148" s="5">
        <f t="shared" si="110"/>
        <v>0</v>
      </c>
    </row>
    <row r="1149" spans="1:9" x14ac:dyDescent="0.25">
      <c r="A1149">
        <v>1145</v>
      </c>
      <c r="B1149">
        <f t="shared" si="105"/>
        <v>0</v>
      </c>
      <c r="C1149" s="5">
        <f t="shared" si="108"/>
        <v>0</v>
      </c>
      <c r="D1149" s="5">
        <f t="shared" si="107"/>
        <v>0</v>
      </c>
      <c r="E1149" s="4">
        <f t="shared" si="106"/>
        <v>0</v>
      </c>
      <c r="F1149" s="5">
        <f>IF(C1149=0,0,IF(I1148+G1149&lt;=Summary!$D$20,'Loan Sch - Extra pay No Off'!I1148+G1149,Summary!$D$20))</f>
        <v>0</v>
      </c>
      <c r="G1149" s="4">
        <f>IF(E1149&lt;=0,0,E1149*Summary!$B$7/Summary!$B$10)</f>
        <v>0</v>
      </c>
      <c r="H1149" s="5">
        <f t="shared" si="109"/>
        <v>0</v>
      </c>
      <c r="I1149" s="5">
        <f t="shared" si="110"/>
        <v>0</v>
      </c>
    </row>
    <row r="1150" spans="1:9" x14ac:dyDescent="0.25">
      <c r="A1150">
        <v>1146</v>
      </c>
      <c r="B1150">
        <f t="shared" si="105"/>
        <v>0</v>
      </c>
      <c r="C1150" s="5">
        <f t="shared" si="108"/>
        <v>0</v>
      </c>
      <c r="D1150" s="5">
        <f t="shared" si="107"/>
        <v>0</v>
      </c>
      <c r="E1150" s="4">
        <f t="shared" si="106"/>
        <v>0</v>
      </c>
      <c r="F1150" s="5">
        <f>IF(C1150=0,0,IF(I1149+G1150&lt;=Summary!$D$20,'Loan Sch - Extra pay No Off'!I1149+G1150,Summary!$D$20))</f>
        <v>0</v>
      </c>
      <c r="G1150" s="4">
        <f>IF(E1150&lt;=0,0,E1150*Summary!$B$7/Summary!$B$10)</f>
        <v>0</v>
      </c>
      <c r="H1150" s="5">
        <f t="shared" si="109"/>
        <v>0</v>
      </c>
      <c r="I1150" s="5">
        <f t="shared" si="110"/>
        <v>0</v>
      </c>
    </row>
    <row r="1151" spans="1:9" x14ac:dyDescent="0.25">
      <c r="A1151">
        <v>1147</v>
      </c>
      <c r="B1151">
        <f t="shared" si="105"/>
        <v>0</v>
      </c>
      <c r="C1151" s="5">
        <f t="shared" si="108"/>
        <v>0</v>
      </c>
      <c r="D1151" s="5">
        <f t="shared" si="107"/>
        <v>0</v>
      </c>
      <c r="E1151" s="4">
        <f t="shared" si="106"/>
        <v>0</v>
      </c>
      <c r="F1151" s="5">
        <f>IF(C1151=0,0,IF(I1150+G1151&lt;=Summary!$D$20,'Loan Sch - Extra pay No Off'!I1150+G1151,Summary!$D$20))</f>
        <v>0</v>
      </c>
      <c r="G1151" s="4">
        <f>IF(E1151&lt;=0,0,E1151*Summary!$B$7/Summary!$B$10)</f>
        <v>0</v>
      </c>
      <c r="H1151" s="5">
        <f t="shared" si="109"/>
        <v>0</v>
      </c>
      <c r="I1151" s="5">
        <f t="shared" si="110"/>
        <v>0</v>
      </c>
    </row>
    <row r="1152" spans="1:9" x14ac:dyDescent="0.25">
      <c r="A1152">
        <v>1148</v>
      </c>
      <c r="B1152">
        <f t="shared" si="105"/>
        <v>0</v>
      </c>
      <c r="C1152" s="5">
        <f t="shared" si="108"/>
        <v>0</v>
      </c>
      <c r="D1152" s="5">
        <f t="shared" si="107"/>
        <v>0</v>
      </c>
      <c r="E1152" s="4">
        <f t="shared" si="106"/>
        <v>0</v>
      </c>
      <c r="F1152" s="5">
        <f>IF(C1152=0,0,IF(I1151+G1152&lt;=Summary!$D$20,'Loan Sch - Extra pay No Off'!I1151+G1152,Summary!$D$20))</f>
        <v>0</v>
      </c>
      <c r="G1152" s="4">
        <f>IF(E1152&lt;=0,0,E1152*Summary!$B$7/Summary!$B$10)</f>
        <v>0</v>
      </c>
      <c r="H1152" s="5">
        <f t="shared" si="109"/>
        <v>0</v>
      </c>
      <c r="I1152" s="5">
        <f t="shared" si="110"/>
        <v>0</v>
      </c>
    </row>
    <row r="1153" spans="1:9" x14ac:dyDescent="0.25">
      <c r="A1153">
        <v>1149</v>
      </c>
      <c r="B1153">
        <f t="shared" si="105"/>
        <v>0</v>
      </c>
      <c r="C1153" s="5">
        <f t="shared" si="108"/>
        <v>0</v>
      </c>
      <c r="D1153" s="5">
        <f t="shared" si="107"/>
        <v>0</v>
      </c>
      <c r="E1153" s="4">
        <f t="shared" si="106"/>
        <v>0</v>
      </c>
      <c r="F1153" s="5">
        <f>IF(C1153=0,0,IF(I1152+G1153&lt;=Summary!$D$20,'Loan Sch - Extra pay No Off'!I1152+G1153,Summary!$D$20))</f>
        <v>0</v>
      </c>
      <c r="G1153" s="4">
        <f>IF(E1153&lt;=0,0,E1153*Summary!$B$7/Summary!$B$10)</f>
        <v>0</v>
      </c>
      <c r="H1153" s="5">
        <f t="shared" si="109"/>
        <v>0</v>
      </c>
      <c r="I1153" s="5">
        <f t="shared" si="110"/>
        <v>0</v>
      </c>
    </row>
    <row r="1154" spans="1:9" x14ac:dyDescent="0.25">
      <c r="A1154">
        <v>1150</v>
      </c>
      <c r="B1154">
        <f t="shared" si="105"/>
        <v>0</v>
      </c>
      <c r="C1154" s="5">
        <f t="shared" si="108"/>
        <v>0</v>
      </c>
      <c r="D1154" s="5">
        <f t="shared" si="107"/>
        <v>0</v>
      </c>
      <c r="E1154" s="4">
        <f t="shared" si="106"/>
        <v>0</v>
      </c>
      <c r="F1154" s="5">
        <f>IF(C1154=0,0,IF(I1153+G1154&lt;=Summary!$D$20,'Loan Sch - Extra pay No Off'!I1153+G1154,Summary!$D$20))</f>
        <v>0</v>
      </c>
      <c r="G1154" s="4">
        <f>IF(E1154&lt;=0,0,E1154*Summary!$B$7/Summary!$B$10)</f>
        <v>0</v>
      </c>
      <c r="H1154" s="5">
        <f t="shared" si="109"/>
        <v>0</v>
      </c>
      <c r="I1154" s="5">
        <f t="shared" si="110"/>
        <v>0</v>
      </c>
    </row>
    <row r="1155" spans="1:9" x14ac:dyDescent="0.25">
      <c r="A1155">
        <v>1151</v>
      </c>
      <c r="B1155">
        <f t="shared" si="105"/>
        <v>0</v>
      </c>
      <c r="C1155" s="5">
        <f t="shared" si="108"/>
        <v>0</v>
      </c>
      <c r="D1155" s="5">
        <f t="shared" si="107"/>
        <v>0</v>
      </c>
      <c r="E1155" s="4">
        <f t="shared" si="106"/>
        <v>0</v>
      </c>
      <c r="F1155" s="5">
        <f>IF(C1155=0,0,IF(I1154+G1155&lt;=Summary!$D$20,'Loan Sch - Extra pay No Off'!I1154+G1155,Summary!$D$20))</f>
        <v>0</v>
      </c>
      <c r="G1155" s="4">
        <f>IF(E1155&lt;=0,0,E1155*Summary!$B$7/Summary!$B$10)</f>
        <v>0</v>
      </c>
      <c r="H1155" s="5">
        <f t="shared" si="109"/>
        <v>0</v>
      </c>
      <c r="I1155" s="5">
        <f t="shared" si="110"/>
        <v>0</v>
      </c>
    </row>
    <row r="1156" spans="1:9" x14ac:dyDescent="0.25">
      <c r="A1156">
        <v>1152</v>
      </c>
      <c r="B1156">
        <f t="shared" si="105"/>
        <v>0</v>
      </c>
      <c r="C1156" s="5">
        <f t="shared" si="108"/>
        <v>0</v>
      </c>
      <c r="D1156" s="5">
        <f t="shared" si="107"/>
        <v>0</v>
      </c>
      <c r="E1156" s="4">
        <f t="shared" si="106"/>
        <v>0</v>
      </c>
      <c r="F1156" s="5">
        <f>IF(C1156=0,0,IF(I1155+G1156&lt;=Summary!$D$20,'Loan Sch - Extra pay No Off'!I1155+G1156,Summary!$D$20))</f>
        <v>0</v>
      </c>
      <c r="G1156" s="4">
        <f>IF(E1156&lt;=0,0,E1156*Summary!$B$7/Summary!$B$10)</f>
        <v>0</v>
      </c>
      <c r="H1156" s="5">
        <f t="shared" si="109"/>
        <v>0</v>
      </c>
      <c r="I1156" s="5">
        <f t="shared" si="110"/>
        <v>0</v>
      </c>
    </row>
    <row r="1157" spans="1:9" x14ac:dyDescent="0.25">
      <c r="A1157">
        <v>1153</v>
      </c>
      <c r="B1157">
        <f t="shared" si="105"/>
        <v>0</v>
      </c>
      <c r="C1157" s="5">
        <f t="shared" si="108"/>
        <v>0</v>
      </c>
      <c r="D1157" s="5">
        <f t="shared" si="107"/>
        <v>0</v>
      </c>
      <c r="E1157" s="4">
        <f t="shared" si="106"/>
        <v>0</v>
      </c>
      <c r="F1157" s="5">
        <f>IF(C1157=0,0,IF(I1156+G1157&lt;=Summary!$D$20,'Loan Sch - Extra pay No Off'!I1156+G1157,Summary!$D$20))</f>
        <v>0</v>
      </c>
      <c r="G1157" s="4">
        <f>IF(E1157&lt;=0,0,E1157*Summary!$B$7/Summary!$B$10)</f>
        <v>0</v>
      </c>
      <c r="H1157" s="5">
        <f t="shared" si="109"/>
        <v>0</v>
      </c>
      <c r="I1157" s="5">
        <f t="shared" si="110"/>
        <v>0</v>
      </c>
    </row>
    <row r="1158" spans="1:9" x14ac:dyDescent="0.25">
      <c r="A1158">
        <v>1154</v>
      </c>
      <c r="B1158">
        <f t="shared" ref="B1158:B1221" si="111">IF(C1158=0,0,A1158)</f>
        <v>0</v>
      </c>
      <c r="C1158" s="5">
        <f t="shared" si="108"/>
        <v>0</v>
      </c>
      <c r="D1158" s="5">
        <f t="shared" si="107"/>
        <v>0</v>
      </c>
      <c r="E1158" s="4">
        <f t="shared" ref="E1158:E1221" si="112">C1158-D1158</f>
        <v>0</v>
      </c>
      <c r="F1158" s="5">
        <f>IF(C1158=0,0,IF(I1157+G1158&lt;=Summary!$D$20,'Loan Sch - Extra pay No Off'!I1157+G1158,Summary!$D$20))</f>
        <v>0</v>
      </c>
      <c r="G1158" s="4">
        <f>IF(E1158&lt;=0,0,E1158*Summary!$B$7/Summary!$B$10)</f>
        <v>0</v>
      </c>
      <c r="H1158" s="5">
        <f t="shared" si="109"/>
        <v>0</v>
      </c>
      <c r="I1158" s="5">
        <f t="shared" si="110"/>
        <v>0</v>
      </c>
    </row>
    <row r="1159" spans="1:9" x14ac:dyDescent="0.25">
      <c r="A1159">
        <v>1155</v>
      </c>
      <c r="B1159">
        <f t="shared" si="111"/>
        <v>0</v>
      </c>
      <c r="C1159" s="5">
        <f t="shared" si="108"/>
        <v>0</v>
      </c>
      <c r="D1159" s="5">
        <f t="shared" ref="D1159:D1222" si="113">IF(C1159=0,0,D1158)</f>
        <v>0</v>
      </c>
      <c r="E1159" s="4">
        <f t="shared" si="112"/>
        <v>0</v>
      </c>
      <c r="F1159" s="5">
        <f>IF(C1159=0,0,IF(I1158+G1159&lt;=Summary!$D$20,'Loan Sch - Extra pay No Off'!I1158+G1159,Summary!$D$20))</f>
        <v>0</v>
      </c>
      <c r="G1159" s="4">
        <f>IF(E1159&lt;=0,0,E1159*Summary!$B$7/Summary!$B$10)</f>
        <v>0</v>
      </c>
      <c r="H1159" s="5">
        <f t="shared" si="109"/>
        <v>0</v>
      </c>
      <c r="I1159" s="5">
        <f t="shared" si="110"/>
        <v>0</v>
      </c>
    </row>
    <row r="1160" spans="1:9" x14ac:dyDescent="0.25">
      <c r="A1160">
        <v>1156</v>
      </c>
      <c r="B1160">
        <f t="shared" si="111"/>
        <v>0</v>
      </c>
      <c r="C1160" s="5">
        <f t="shared" si="108"/>
        <v>0</v>
      </c>
      <c r="D1160" s="5">
        <f t="shared" si="113"/>
        <v>0</v>
      </c>
      <c r="E1160" s="4">
        <f t="shared" si="112"/>
        <v>0</v>
      </c>
      <c r="F1160" s="5">
        <f>IF(C1160=0,0,IF(I1159+G1160&lt;=Summary!$D$20,'Loan Sch - Extra pay No Off'!I1159+G1160,Summary!$D$20))</f>
        <v>0</v>
      </c>
      <c r="G1160" s="4">
        <f>IF(E1160&lt;=0,0,E1160*Summary!$B$7/Summary!$B$10)</f>
        <v>0</v>
      </c>
      <c r="H1160" s="5">
        <f t="shared" si="109"/>
        <v>0</v>
      </c>
      <c r="I1160" s="5">
        <f t="shared" si="110"/>
        <v>0</v>
      </c>
    </row>
    <row r="1161" spans="1:9" x14ac:dyDescent="0.25">
      <c r="A1161">
        <v>1157</v>
      </c>
      <c r="B1161">
        <f t="shared" si="111"/>
        <v>0</v>
      </c>
      <c r="C1161" s="5">
        <f t="shared" si="108"/>
        <v>0</v>
      </c>
      <c r="D1161" s="5">
        <f t="shared" si="113"/>
        <v>0</v>
      </c>
      <c r="E1161" s="4">
        <f t="shared" si="112"/>
        <v>0</v>
      </c>
      <c r="F1161" s="5">
        <f>IF(C1161=0,0,IF(I1160+G1161&lt;=Summary!$D$20,'Loan Sch - Extra pay No Off'!I1160+G1161,Summary!$D$20))</f>
        <v>0</v>
      </c>
      <c r="G1161" s="4">
        <f>IF(E1161&lt;=0,0,E1161*Summary!$B$7/Summary!$B$10)</f>
        <v>0</v>
      </c>
      <c r="H1161" s="5">
        <f t="shared" si="109"/>
        <v>0</v>
      </c>
      <c r="I1161" s="5">
        <f t="shared" si="110"/>
        <v>0</v>
      </c>
    </row>
    <row r="1162" spans="1:9" x14ac:dyDescent="0.25">
      <c r="A1162">
        <v>1158</v>
      </c>
      <c r="B1162">
        <f t="shared" si="111"/>
        <v>0</v>
      </c>
      <c r="C1162" s="5">
        <f t="shared" si="108"/>
        <v>0</v>
      </c>
      <c r="D1162" s="5">
        <f t="shared" si="113"/>
        <v>0</v>
      </c>
      <c r="E1162" s="4">
        <f t="shared" si="112"/>
        <v>0</v>
      </c>
      <c r="F1162" s="5">
        <f>IF(C1162=0,0,IF(I1161+G1162&lt;=Summary!$D$20,'Loan Sch - Extra pay No Off'!I1161+G1162,Summary!$D$20))</f>
        <v>0</v>
      </c>
      <c r="G1162" s="4">
        <f>IF(E1162&lt;=0,0,E1162*Summary!$B$7/Summary!$B$10)</f>
        <v>0</v>
      </c>
      <c r="H1162" s="5">
        <f t="shared" si="109"/>
        <v>0</v>
      </c>
      <c r="I1162" s="5">
        <f t="shared" si="110"/>
        <v>0</v>
      </c>
    </row>
    <row r="1163" spans="1:9" x14ac:dyDescent="0.25">
      <c r="A1163">
        <v>1159</v>
      </c>
      <c r="B1163">
        <f t="shared" si="111"/>
        <v>0</v>
      </c>
      <c r="C1163" s="5">
        <f t="shared" si="108"/>
        <v>0</v>
      </c>
      <c r="D1163" s="5">
        <f t="shared" si="113"/>
        <v>0</v>
      </c>
      <c r="E1163" s="4">
        <f t="shared" si="112"/>
        <v>0</v>
      </c>
      <c r="F1163" s="5">
        <f>IF(C1163=0,0,IF(I1162+G1163&lt;=Summary!$D$20,'Loan Sch - Extra pay No Off'!I1162+G1163,Summary!$D$20))</f>
        <v>0</v>
      </c>
      <c r="G1163" s="4">
        <f>IF(E1163&lt;=0,0,E1163*Summary!$B$7/Summary!$B$10)</f>
        <v>0</v>
      </c>
      <c r="H1163" s="5">
        <f t="shared" si="109"/>
        <v>0</v>
      </c>
      <c r="I1163" s="5">
        <f t="shared" si="110"/>
        <v>0</v>
      </c>
    </row>
    <row r="1164" spans="1:9" x14ac:dyDescent="0.25">
      <c r="A1164">
        <v>1160</v>
      </c>
      <c r="B1164">
        <f t="shared" si="111"/>
        <v>0</v>
      </c>
      <c r="C1164" s="5">
        <f t="shared" si="108"/>
        <v>0</v>
      </c>
      <c r="D1164" s="5">
        <f t="shared" si="113"/>
        <v>0</v>
      </c>
      <c r="E1164" s="4">
        <f t="shared" si="112"/>
        <v>0</v>
      </c>
      <c r="F1164" s="5">
        <f>IF(C1164=0,0,IF(I1163+G1164&lt;=Summary!$D$20,'Loan Sch - Extra pay No Off'!I1163+G1164,Summary!$D$20))</f>
        <v>0</v>
      </c>
      <c r="G1164" s="4">
        <f>IF(E1164&lt;=0,0,E1164*Summary!$B$7/Summary!$B$10)</f>
        <v>0</v>
      </c>
      <c r="H1164" s="5">
        <f t="shared" si="109"/>
        <v>0</v>
      </c>
      <c r="I1164" s="5">
        <f t="shared" si="110"/>
        <v>0</v>
      </c>
    </row>
    <row r="1165" spans="1:9" x14ac:dyDescent="0.25">
      <c r="A1165">
        <v>1161</v>
      </c>
      <c r="B1165">
        <f t="shared" si="111"/>
        <v>0</v>
      </c>
      <c r="C1165" s="5">
        <f t="shared" si="108"/>
        <v>0</v>
      </c>
      <c r="D1165" s="5">
        <f t="shared" si="113"/>
        <v>0</v>
      </c>
      <c r="E1165" s="4">
        <f t="shared" si="112"/>
        <v>0</v>
      </c>
      <c r="F1165" s="5">
        <f>IF(C1165=0,0,IF(I1164+G1165&lt;=Summary!$D$20,'Loan Sch - Extra pay No Off'!I1164+G1165,Summary!$D$20))</f>
        <v>0</v>
      </c>
      <c r="G1165" s="4">
        <f>IF(E1165&lt;=0,0,E1165*Summary!$B$7/Summary!$B$10)</f>
        <v>0</v>
      </c>
      <c r="H1165" s="5">
        <f t="shared" si="109"/>
        <v>0</v>
      </c>
      <c r="I1165" s="5">
        <f t="shared" si="110"/>
        <v>0</v>
      </c>
    </row>
    <row r="1166" spans="1:9" x14ac:dyDescent="0.25">
      <c r="A1166">
        <v>1162</v>
      </c>
      <c r="B1166">
        <f t="shared" si="111"/>
        <v>0</v>
      </c>
      <c r="C1166" s="5">
        <f t="shared" si="108"/>
        <v>0</v>
      </c>
      <c r="D1166" s="5">
        <f t="shared" si="113"/>
        <v>0</v>
      </c>
      <c r="E1166" s="4">
        <f t="shared" si="112"/>
        <v>0</v>
      </c>
      <c r="F1166" s="5">
        <f>IF(C1166=0,0,IF(I1165+G1166&lt;=Summary!$D$20,'Loan Sch - Extra pay No Off'!I1165+G1166,Summary!$D$20))</f>
        <v>0</v>
      </c>
      <c r="G1166" s="4">
        <f>IF(E1166&lt;=0,0,E1166*Summary!$B$7/Summary!$B$10)</f>
        <v>0</v>
      </c>
      <c r="H1166" s="5">
        <f t="shared" si="109"/>
        <v>0</v>
      </c>
      <c r="I1166" s="5">
        <f t="shared" si="110"/>
        <v>0</v>
      </c>
    </row>
    <row r="1167" spans="1:9" x14ac:dyDescent="0.25">
      <c r="A1167">
        <v>1163</v>
      </c>
      <c r="B1167">
        <f t="shared" si="111"/>
        <v>0</v>
      </c>
      <c r="C1167" s="5">
        <f t="shared" si="108"/>
        <v>0</v>
      </c>
      <c r="D1167" s="5">
        <f t="shared" si="113"/>
        <v>0</v>
      </c>
      <c r="E1167" s="4">
        <f t="shared" si="112"/>
        <v>0</v>
      </c>
      <c r="F1167" s="5">
        <f>IF(C1167=0,0,IF(I1166+G1167&lt;=Summary!$D$20,'Loan Sch - Extra pay No Off'!I1166+G1167,Summary!$D$20))</f>
        <v>0</v>
      </c>
      <c r="G1167" s="4">
        <f>IF(E1167&lt;=0,0,E1167*Summary!$B$7/Summary!$B$10)</f>
        <v>0</v>
      </c>
      <c r="H1167" s="5">
        <f t="shared" si="109"/>
        <v>0</v>
      </c>
      <c r="I1167" s="5">
        <f t="shared" si="110"/>
        <v>0</v>
      </c>
    </row>
    <row r="1168" spans="1:9" x14ac:dyDescent="0.25">
      <c r="A1168">
        <v>1164</v>
      </c>
      <c r="B1168">
        <f t="shared" si="111"/>
        <v>0</v>
      </c>
      <c r="C1168" s="5">
        <f t="shared" si="108"/>
        <v>0</v>
      </c>
      <c r="D1168" s="5">
        <f t="shared" si="113"/>
        <v>0</v>
      </c>
      <c r="E1168" s="4">
        <f t="shared" si="112"/>
        <v>0</v>
      </c>
      <c r="F1168" s="5">
        <f>IF(C1168=0,0,IF(I1167+G1168&lt;=Summary!$D$20,'Loan Sch - Extra pay No Off'!I1167+G1168,Summary!$D$20))</f>
        <v>0</v>
      </c>
      <c r="G1168" s="4">
        <f>IF(E1168&lt;=0,0,E1168*Summary!$B$7/Summary!$B$10)</f>
        <v>0</v>
      </c>
      <c r="H1168" s="5">
        <f t="shared" si="109"/>
        <v>0</v>
      </c>
      <c r="I1168" s="5">
        <f t="shared" si="110"/>
        <v>0</v>
      </c>
    </row>
    <row r="1169" spans="1:9" x14ac:dyDescent="0.25">
      <c r="A1169">
        <v>1165</v>
      </c>
      <c r="B1169">
        <f t="shared" si="111"/>
        <v>0</v>
      </c>
      <c r="C1169" s="5">
        <f t="shared" si="108"/>
        <v>0</v>
      </c>
      <c r="D1169" s="5">
        <f t="shared" si="113"/>
        <v>0</v>
      </c>
      <c r="E1169" s="4">
        <f t="shared" si="112"/>
        <v>0</v>
      </c>
      <c r="F1169" s="5">
        <f>IF(C1169=0,0,IF(I1168+G1169&lt;=Summary!$D$20,'Loan Sch - Extra pay No Off'!I1168+G1169,Summary!$D$20))</f>
        <v>0</v>
      </c>
      <c r="G1169" s="4">
        <f>IF(E1169&lt;=0,0,E1169*Summary!$B$7/Summary!$B$10)</f>
        <v>0</v>
      </c>
      <c r="H1169" s="5">
        <f t="shared" si="109"/>
        <v>0</v>
      </c>
      <c r="I1169" s="5">
        <f t="shared" si="110"/>
        <v>0</v>
      </c>
    </row>
    <row r="1170" spans="1:9" x14ac:dyDescent="0.25">
      <c r="A1170">
        <v>1166</v>
      </c>
      <c r="B1170">
        <f t="shared" si="111"/>
        <v>0</v>
      </c>
      <c r="C1170" s="5">
        <f t="shared" si="108"/>
        <v>0</v>
      </c>
      <c r="D1170" s="5">
        <f t="shared" si="113"/>
        <v>0</v>
      </c>
      <c r="E1170" s="4">
        <f t="shared" si="112"/>
        <v>0</v>
      </c>
      <c r="F1170" s="5">
        <f>IF(C1170=0,0,IF(I1169+G1170&lt;=Summary!$D$20,'Loan Sch - Extra pay No Off'!I1169+G1170,Summary!$D$20))</f>
        <v>0</v>
      </c>
      <c r="G1170" s="4">
        <f>IF(E1170&lt;=0,0,E1170*Summary!$B$7/Summary!$B$10)</f>
        <v>0</v>
      </c>
      <c r="H1170" s="5">
        <f t="shared" si="109"/>
        <v>0</v>
      </c>
      <c r="I1170" s="5">
        <f t="shared" si="110"/>
        <v>0</v>
      </c>
    </row>
    <row r="1171" spans="1:9" x14ac:dyDescent="0.25">
      <c r="A1171">
        <v>1167</v>
      </c>
      <c r="B1171">
        <f t="shared" si="111"/>
        <v>0</v>
      </c>
      <c r="C1171" s="5">
        <f t="shared" si="108"/>
        <v>0</v>
      </c>
      <c r="D1171" s="5">
        <f t="shared" si="113"/>
        <v>0</v>
      </c>
      <c r="E1171" s="4">
        <f t="shared" si="112"/>
        <v>0</v>
      </c>
      <c r="F1171" s="5">
        <f>IF(C1171=0,0,IF(I1170+G1171&lt;=Summary!$D$20,'Loan Sch - Extra pay No Off'!I1170+G1171,Summary!$D$20))</f>
        <v>0</v>
      </c>
      <c r="G1171" s="4">
        <f>IF(E1171&lt;=0,0,E1171*Summary!$B$7/Summary!$B$10)</f>
        <v>0</v>
      </c>
      <c r="H1171" s="5">
        <f t="shared" si="109"/>
        <v>0</v>
      </c>
      <c r="I1171" s="5">
        <f t="shared" si="110"/>
        <v>0</v>
      </c>
    </row>
    <row r="1172" spans="1:9" x14ac:dyDescent="0.25">
      <c r="A1172">
        <v>1168</v>
      </c>
      <c r="B1172">
        <f t="shared" si="111"/>
        <v>0</v>
      </c>
      <c r="C1172" s="5">
        <f t="shared" si="108"/>
        <v>0</v>
      </c>
      <c r="D1172" s="5">
        <f t="shared" si="113"/>
        <v>0</v>
      </c>
      <c r="E1172" s="4">
        <f t="shared" si="112"/>
        <v>0</v>
      </c>
      <c r="F1172" s="5">
        <f>IF(C1172=0,0,IF(I1171+G1172&lt;=Summary!$D$20,'Loan Sch - Extra pay No Off'!I1171+G1172,Summary!$D$20))</f>
        <v>0</v>
      </c>
      <c r="G1172" s="4">
        <f>IF(E1172&lt;=0,0,E1172*Summary!$B$7/Summary!$B$10)</f>
        <v>0</v>
      </c>
      <c r="H1172" s="5">
        <f t="shared" si="109"/>
        <v>0</v>
      </c>
      <c r="I1172" s="5">
        <f t="shared" si="110"/>
        <v>0</v>
      </c>
    </row>
    <row r="1173" spans="1:9" x14ac:dyDescent="0.25">
      <c r="A1173">
        <v>1169</v>
      </c>
      <c r="B1173">
        <f t="shared" si="111"/>
        <v>0</v>
      </c>
      <c r="C1173" s="5">
        <f t="shared" si="108"/>
        <v>0</v>
      </c>
      <c r="D1173" s="5">
        <f t="shared" si="113"/>
        <v>0</v>
      </c>
      <c r="E1173" s="4">
        <f t="shared" si="112"/>
        <v>0</v>
      </c>
      <c r="F1173" s="5">
        <f>IF(C1173=0,0,IF(I1172+G1173&lt;=Summary!$D$20,'Loan Sch - Extra pay No Off'!I1172+G1173,Summary!$D$20))</f>
        <v>0</v>
      </c>
      <c r="G1173" s="4">
        <f>IF(E1173&lt;=0,0,E1173*Summary!$B$7/Summary!$B$10)</f>
        <v>0</v>
      </c>
      <c r="H1173" s="5">
        <f t="shared" si="109"/>
        <v>0</v>
      </c>
      <c r="I1173" s="5">
        <f t="shared" si="110"/>
        <v>0</v>
      </c>
    </row>
    <row r="1174" spans="1:9" x14ac:dyDescent="0.25">
      <c r="A1174">
        <v>1170</v>
      </c>
      <c r="B1174">
        <f t="shared" si="111"/>
        <v>0</v>
      </c>
      <c r="C1174" s="5">
        <f t="shared" si="108"/>
        <v>0</v>
      </c>
      <c r="D1174" s="5">
        <f t="shared" si="113"/>
        <v>0</v>
      </c>
      <c r="E1174" s="4">
        <f t="shared" si="112"/>
        <v>0</v>
      </c>
      <c r="F1174" s="5">
        <f>IF(C1174=0,0,IF(I1173+G1174&lt;=Summary!$D$20,'Loan Sch - Extra pay No Off'!I1173+G1174,Summary!$D$20))</f>
        <v>0</v>
      </c>
      <c r="G1174" s="4">
        <f>IF(E1174&lt;=0,0,E1174*Summary!$B$7/Summary!$B$10)</f>
        <v>0</v>
      </c>
      <c r="H1174" s="5">
        <f t="shared" si="109"/>
        <v>0</v>
      </c>
      <c r="I1174" s="5">
        <f t="shared" si="110"/>
        <v>0</v>
      </c>
    </row>
    <row r="1175" spans="1:9" x14ac:dyDescent="0.25">
      <c r="A1175">
        <v>1171</v>
      </c>
      <c r="B1175">
        <f t="shared" si="111"/>
        <v>0</v>
      </c>
      <c r="C1175" s="5">
        <f t="shared" si="108"/>
        <v>0</v>
      </c>
      <c r="D1175" s="5">
        <f t="shared" si="113"/>
        <v>0</v>
      </c>
      <c r="E1175" s="4">
        <f t="shared" si="112"/>
        <v>0</v>
      </c>
      <c r="F1175" s="5">
        <f>IF(C1175=0,0,IF(I1174+G1175&lt;=Summary!$D$20,'Loan Sch - Extra pay No Off'!I1174+G1175,Summary!$D$20))</f>
        <v>0</v>
      </c>
      <c r="G1175" s="4">
        <f>IF(E1175&lt;=0,0,E1175*Summary!$B$7/Summary!$B$10)</f>
        <v>0</v>
      </c>
      <c r="H1175" s="5">
        <f t="shared" si="109"/>
        <v>0</v>
      </c>
      <c r="I1175" s="5">
        <f t="shared" si="110"/>
        <v>0</v>
      </c>
    </row>
    <row r="1176" spans="1:9" x14ac:dyDescent="0.25">
      <c r="A1176">
        <v>1172</v>
      </c>
      <c r="B1176">
        <f t="shared" si="111"/>
        <v>0</v>
      </c>
      <c r="C1176" s="5">
        <f t="shared" si="108"/>
        <v>0</v>
      </c>
      <c r="D1176" s="5">
        <f t="shared" si="113"/>
        <v>0</v>
      </c>
      <c r="E1176" s="4">
        <f t="shared" si="112"/>
        <v>0</v>
      </c>
      <c r="F1176" s="5">
        <f>IF(C1176=0,0,IF(I1175+G1176&lt;=Summary!$D$20,'Loan Sch - Extra pay No Off'!I1175+G1176,Summary!$D$20))</f>
        <v>0</v>
      </c>
      <c r="G1176" s="4">
        <f>IF(E1176&lt;=0,0,E1176*Summary!$B$7/Summary!$B$10)</f>
        <v>0</v>
      </c>
      <c r="H1176" s="5">
        <f t="shared" si="109"/>
        <v>0</v>
      </c>
      <c r="I1176" s="5">
        <f t="shared" si="110"/>
        <v>0</v>
      </c>
    </row>
    <row r="1177" spans="1:9" x14ac:dyDescent="0.25">
      <c r="A1177">
        <v>1173</v>
      </c>
      <c r="B1177">
        <f t="shared" si="111"/>
        <v>0</v>
      </c>
      <c r="C1177" s="5">
        <f t="shared" si="108"/>
        <v>0</v>
      </c>
      <c r="D1177" s="5">
        <f t="shared" si="113"/>
        <v>0</v>
      </c>
      <c r="E1177" s="4">
        <f t="shared" si="112"/>
        <v>0</v>
      </c>
      <c r="F1177" s="5">
        <f>IF(C1177=0,0,IF(I1176+G1177&lt;=Summary!$D$20,'Loan Sch - Extra pay No Off'!I1176+G1177,Summary!$D$20))</f>
        <v>0</v>
      </c>
      <c r="G1177" s="4">
        <f>IF(E1177&lt;=0,0,E1177*Summary!$B$7/Summary!$B$10)</f>
        <v>0</v>
      </c>
      <c r="H1177" s="5">
        <f t="shared" si="109"/>
        <v>0</v>
      </c>
      <c r="I1177" s="5">
        <f t="shared" si="110"/>
        <v>0</v>
      </c>
    </row>
    <row r="1178" spans="1:9" x14ac:dyDescent="0.25">
      <c r="A1178">
        <v>1174</v>
      </c>
      <c r="B1178">
        <f t="shared" si="111"/>
        <v>0</v>
      </c>
      <c r="C1178" s="5">
        <f t="shared" si="108"/>
        <v>0</v>
      </c>
      <c r="D1178" s="5">
        <f t="shared" si="113"/>
        <v>0</v>
      </c>
      <c r="E1178" s="4">
        <f t="shared" si="112"/>
        <v>0</v>
      </c>
      <c r="F1178" s="5">
        <f>IF(C1178=0,0,IF(I1177+G1178&lt;=Summary!$D$20,'Loan Sch - Extra pay No Off'!I1177+G1178,Summary!$D$20))</f>
        <v>0</v>
      </c>
      <c r="G1178" s="4">
        <f>IF(E1178&lt;=0,0,E1178*Summary!$B$7/Summary!$B$10)</f>
        <v>0</v>
      </c>
      <c r="H1178" s="5">
        <f t="shared" si="109"/>
        <v>0</v>
      </c>
      <c r="I1178" s="5">
        <f t="shared" si="110"/>
        <v>0</v>
      </c>
    </row>
    <row r="1179" spans="1:9" x14ac:dyDescent="0.25">
      <c r="A1179">
        <v>1175</v>
      </c>
      <c r="B1179">
        <f t="shared" si="111"/>
        <v>0</v>
      </c>
      <c r="C1179" s="5">
        <f t="shared" si="108"/>
        <v>0</v>
      </c>
      <c r="D1179" s="5">
        <f t="shared" si="113"/>
        <v>0</v>
      </c>
      <c r="E1179" s="4">
        <f t="shared" si="112"/>
        <v>0</v>
      </c>
      <c r="F1179" s="5">
        <f>IF(C1179=0,0,IF(I1178+G1179&lt;=Summary!$D$20,'Loan Sch - Extra pay No Off'!I1178+G1179,Summary!$D$20))</f>
        <v>0</v>
      </c>
      <c r="G1179" s="4">
        <f>IF(E1179&lt;=0,0,E1179*Summary!$B$7/Summary!$B$10)</f>
        <v>0</v>
      </c>
      <c r="H1179" s="5">
        <f t="shared" si="109"/>
        <v>0</v>
      </c>
      <c r="I1179" s="5">
        <f t="shared" si="110"/>
        <v>0</v>
      </c>
    </row>
    <row r="1180" spans="1:9" x14ac:dyDescent="0.25">
      <c r="A1180">
        <v>1176</v>
      </c>
      <c r="B1180">
        <f t="shared" si="111"/>
        <v>0</v>
      </c>
      <c r="C1180" s="5">
        <f t="shared" si="108"/>
        <v>0</v>
      </c>
      <c r="D1180" s="5">
        <f t="shared" si="113"/>
        <v>0</v>
      </c>
      <c r="E1180" s="4">
        <f t="shared" si="112"/>
        <v>0</v>
      </c>
      <c r="F1180" s="5">
        <f>IF(C1180=0,0,IF(I1179+G1180&lt;=Summary!$D$20,'Loan Sch - Extra pay No Off'!I1179+G1180,Summary!$D$20))</f>
        <v>0</v>
      </c>
      <c r="G1180" s="4">
        <f>IF(E1180&lt;=0,0,E1180*Summary!$B$7/Summary!$B$10)</f>
        <v>0</v>
      </c>
      <c r="H1180" s="5">
        <f t="shared" si="109"/>
        <v>0</v>
      </c>
      <c r="I1180" s="5">
        <f t="shared" si="110"/>
        <v>0</v>
      </c>
    </row>
    <row r="1181" spans="1:9" x14ac:dyDescent="0.25">
      <c r="A1181">
        <v>1177</v>
      </c>
      <c r="B1181">
        <f t="shared" si="111"/>
        <v>0</v>
      </c>
      <c r="C1181" s="5">
        <f t="shared" si="108"/>
        <v>0</v>
      </c>
      <c r="D1181" s="5">
        <f t="shared" si="113"/>
        <v>0</v>
      </c>
      <c r="E1181" s="4">
        <f t="shared" si="112"/>
        <v>0</v>
      </c>
      <c r="F1181" s="5">
        <f>IF(C1181=0,0,IF(I1180+G1181&lt;=Summary!$D$20,'Loan Sch - Extra pay No Off'!I1180+G1181,Summary!$D$20))</f>
        <v>0</v>
      </c>
      <c r="G1181" s="4">
        <f>IF(E1181&lt;=0,0,E1181*Summary!$B$7/Summary!$B$10)</f>
        <v>0</v>
      </c>
      <c r="H1181" s="5">
        <f t="shared" si="109"/>
        <v>0</v>
      </c>
      <c r="I1181" s="5">
        <f t="shared" si="110"/>
        <v>0</v>
      </c>
    </row>
    <row r="1182" spans="1:9" x14ac:dyDescent="0.25">
      <c r="A1182">
        <v>1178</v>
      </c>
      <c r="B1182">
        <f t="shared" si="111"/>
        <v>0</v>
      </c>
      <c r="C1182" s="5">
        <f t="shared" si="108"/>
        <v>0</v>
      </c>
      <c r="D1182" s="5">
        <f t="shared" si="113"/>
        <v>0</v>
      </c>
      <c r="E1182" s="4">
        <f t="shared" si="112"/>
        <v>0</v>
      </c>
      <c r="F1182" s="5">
        <f>IF(C1182=0,0,IF(I1181+G1182&lt;=Summary!$D$20,'Loan Sch - Extra pay No Off'!I1181+G1182,Summary!$D$20))</f>
        <v>0</v>
      </c>
      <c r="G1182" s="4">
        <f>IF(E1182&lt;=0,0,E1182*Summary!$B$7/Summary!$B$10)</f>
        <v>0</v>
      </c>
      <c r="H1182" s="5">
        <f t="shared" si="109"/>
        <v>0</v>
      </c>
      <c r="I1182" s="5">
        <f t="shared" si="110"/>
        <v>0</v>
      </c>
    </row>
    <row r="1183" spans="1:9" x14ac:dyDescent="0.25">
      <c r="A1183">
        <v>1179</v>
      </c>
      <c r="B1183">
        <f t="shared" si="111"/>
        <v>0</v>
      </c>
      <c r="C1183" s="5">
        <f t="shared" si="108"/>
        <v>0</v>
      </c>
      <c r="D1183" s="5">
        <f t="shared" si="113"/>
        <v>0</v>
      </c>
      <c r="E1183" s="4">
        <f t="shared" si="112"/>
        <v>0</v>
      </c>
      <c r="F1183" s="5">
        <f>IF(C1183=0,0,IF(I1182+G1183&lt;=Summary!$D$20,'Loan Sch - Extra pay No Off'!I1182+G1183,Summary!$D$20))</f>
        <v>0</v>
      </c>
      <c r="G1183" s="4">
        <f>IF(E1183&lt;=0,0,E1183*Summary!$B$7/Summary!$B$10)</f>
        <v>0</v>
      </c>
      <c r="H1183" s="5">
        <f t="shared" si="109"/>
        <v>0</v>
      </c>
      <c r="I1183" s="5">
        <f t="shared" si="110"/>
        <v>0</v>
      </c>
    </row>
    <row r="1184" spans="1:9" x14ac:dyDescent="0.25">
      <c r="A1184">
        <v>1180</v>
      </c>
      <c r="B1184">
        <f t="shared" si="111"/>
        <v>0</v>
      </c>
      <c r="C1184" s="5">
        <f t="shared" si="108"/>
        <v>0</v>
      </c>
      <c r="D1184" s="5">
        <f t="shared" si="113"/>
        <v>0</v>
      </c>
      <c r="E1184" s="4">
        <f t="shared" si="112"/>
        <v>0</v>
      </c>
      <c r="F1184" s="5">
        <f>IF(C1184=0,0,IF(I1183+G1184&lt;=Summary!$D$20,'Loan Sch - Extra pay No Off'!I1183+G1184,Summary!$D$20))</f>
        <v>0</v>
      </c>
      <c r="G1184" s="4">
        <f>IF(E1184&lt;=0,0,E1184*Summary!$B$7/Summary!$B$10)</f>
        <v>0</v>
      </c>
      <c r="H1184" s="5">
        <f t="shared" si="109"/>
        <v>0</v>
      </c>
      <c r="I1184" s="5">
        <f t="shared" si="110"/>
        <v>0</v>
      </c>
    </row>
    <row r="1185" spans="1:9" x14ac:dyDescent="0.25">
      <c r="A1185">
        <v>1181</v>
      </c>
      <c r="B1185">
        <f t="shared" si="111"/>
        <v>0</v>
      </c>
      <c r="C1185" s="5">
        <f t="shared" si="108"/>
        <v>0</v>
      </c>
      <c r="D1185" s="5">
        <f t="shared" si="113"/>
        <v>0</v>
      </c>
      <c r="E1185" s="4">
        <f t="shared" si="112"/>
        <v>0</v>
      </c>
      <c r="F1185" s="5">
        <f>IF(C1185=0,0,IF(I1184+G1185&lt;=Summary!$D$20,'Loan Sch - Extra pay No Off'!I1184+G1185,Summary!$D$20))</f>
        <v>0</v>
      </c>
      <c r="G1185" s="4">
        <f>IF(E1185&lt;=0,0,E1185*Summary!$B$7/Summary!$B$10)</f>
        <v>0</v>
      </c>
      <c r="H1185" s="5">
        <f t="shared" si="109"/>
        <v>0</v>
      </c>
      <c r="I1185" s="5">
        <f t="shared" si="110"/>
        <v>0</v>
      </c>
    </row>
    <row r="1186" spans="1:9" x14ac:dyDescent="0.25">
      <c r="A1186">
        <v>1182</v>
      </c>
      <c r="B1186">
        <f t="shared" si="111"/>
        <v>0</v>
      </c>
      <c r="C1186" s="5">
        <f t="shared" si="108"/>
        <v>0</v>
      </c>
      <c r="D1186" s="5">
        <f t="shared" si="113"/>
        <v>0</v>
      </c>
      <c r="E1186" s="4">
        <f t="shared" si="112"/>
        <v>0</v>
      </c>
      <c r="F1186" s="5">
        <f>IF(C1186=0,0,IF(I1185+G1186&lt;=Summary!$D$20,'Loan Sch - Extra pay No Off'!I1185+G1186,Summary!$D$20))</f>
        <v>0</v>
      </c>
      <c r="G1186" s="4">
        <f>IF(E1186&lt;=0,0,E1186*Summary!$B$7/Summary!$B$10)</f>
        <v>0</v>
      </c>
      <c r="H1186" s="5">
        <f t="shared" si="109"/>
        <v>0</v>
      </c>
      <c r="I1186" s="5">
        <f t="shared" si="110"/>
        <v>0</v>
      </c>
    </row>
    <row r="1187" spans="1:9" x14ac:dyDescent="0.25">
      <c r="A1187">
        <v>1183</v>
      </c>
      <c r="B1187">
        <f t="shared" si="111"/>
        <v>0</v>
      </c>
      <c r="C1187" s="5">
        <f t="shared" si="108"/>
        <v>0</v>
      </c>
      <c r="D1187" s="5">
        <f t="shared" si="113"/>
        <v>0</v>
      </c>
      <c r="E1187" s="4">
        <f t="shared" si="112"/>
        <v>0</v>
      </c>
      <c r="F1187" s="5">
        <f>IF(C1187=0,0,IF(I1186+G1187&lt;=Summary!$D$20,'Loan Sch - Extra pay No Off'!I1186+G1187,Summary!$D$20))</f>
        <v>0</v>
      </c>
      <c r="G1187" s="4">
        <f>IF(E1187&lt;=0,0,E1187*Summary!$B$7/Summary!$B$10)</f>
        <v>0</v>
      </c>
      <c r="H1187" s="5">
        <f t="shared" si="109"/>
        <v>0</v>
      </c>
      <c r="I1187" s="5">
        <f t="shared" si="110"/>
        <v>0</v>
      </c>
    </row>
    <row r="1188" spans="1:9" x14ac:dyDescent="0.25">
      <c r="A1188">
        <v>1184</v>
      </c>
      <c r="B1188">
        <f t="shared" si="111"/>
        <v>0</v>
      </c>
      <c r="C1188" s="5">
        <f t="shared" si="108"/>
        <v>0</v>
      </c>
      <c r="D1188" s="5">
        <f t="shared" si="113"/>
        <v>0</v>
      </c>
      <c r="E1188" s="4">
        <f t="shared" si="112"/>
        <v>0</v>
      </c>
      <c r="F1188" s="5">
        <f>IF(C1188=0,0,IF(I1187+G1188&lt;=Summary!$D$20,'Loan Sch - Extra pay No Off'!I1187+G1188,Summary!$D$20))</f>
        <v>0</v>
      </c>
      <c r="G1188" s="4">
        <f>IF(E1188&lt;=0,0,E1188*Summary!$B$7/Summary!$B$10)</f>
        <v>0</v>
      </c>
      <c r="H1188" s="5">
        <f t="shared" si="109"/>
        <v>0</v>
      </c>
      <c r="I1188" s="5">
        <f t="shared" si="110"/>
        <v>0</v>
      </c>
    </row>
    <row r="1189" spans="1:9" x14ac:dyDescent="0.25">
      <c r="A1189">
        <v>1185</v>
      </c>
      <c r="B1189">
        <f t="shared" si="111"/>
        <v>0</v>
      </c>
      <c r="C1189" s="5">
        <f t="shared" si="108"/>
        <v>0</v>
      </c>
      <c r="D1189" s="5">
        <f t="shared" si="113"/>
        <v>0</v>
      </c>
      <c r="E1189" s="4">
        <f t="shared" si="112"/>
        <v>0</v>
      </c>
      <c r="F1189" s="5">
        <f>IF(C1189=0,0,IF(I1188+G1189&lt;=Summary!$D$20,'Loan Sch - Extra pay No Off'!I1188+G1189,Summary!$D$20))</f>
        <v>0</v>
      </c>
      <c r="G1189" s="4">
        <f>IF(E1189&lt;=0,0,E1189*Summary!$B$7/Summary!$B$10)</f>
        <v>0</v>
      </c>
      <c r="H1189" s="5">
        <f t="shared" si="109"/>
        <v>0</v>
      </c>
      <c r="I1189" s="5">
        <f t="shared" si="110"/>
        <v>0</v>
      </c>
    </row>
    <row r="1190" spans="1:9" x14ac:dyDescent="0.25">
      <c r="A1190">
        <v>1186</v>
      </c>
      <c r="B1190">
        <f t="shared" si="111"/>
        <v>0</v>
      </c>
      <c r="C1190" s="5">
        <f t="shared" si="108"/>
        <v>0</v>
      </c>
      <c r="D1190" s="5">
        <f t="shared" si="113"/>
        <v>0</v>
      </c>
      <c r="E1190" s="4">
        <f t="shared" si="112"/>
        <v>0</v>
      </c>
      <c r="F1190" s="5">
        <f>IF(C1190=0,0,IF(I1189+G1190&lt;=Summary!$D$20,'Loan Sch - Extra pay No Off'!I1189+G1190,Summary!$D$20))</f>
        <v>0</v>
      </c>
      <c r="G1190" s="4">
        <f>IF(E1190&lt;=0,0,E1190*Summary!$B$7/Summary!$B$10)</f>
        <v>0</v>
      </c>
      <c r="H1190" s="5">
        <f t="shared" si="109"/>
        <v>0</v>
      </c>
      <c r="I1190" s="5">
        <f t="shared" si="110"/>
        <v>0</v>
      </c>
    </row>
    <row r="1191" spans="1:9" x14ac:dyDescent="0.25">
      <c r="A1191">
        <v>1187</v>
      </c>
      <c r="B1191">
        <f t="shared" si="111"/>
        <v>0</v>
      </c>
      <c r="C1191" s="5">
        <f t="shared" si="108"/>
        <v>0</v>
      </c>
      <c r="D1191" s="5">
        <f t="shared" si="113"/>
        <v>0</v>
      </c>
      <c r="E1191" s="4">
        <f t="shared" si="112"/>
        <v>0</v>
      </c>
      <c r="F1191" s="5">
        <f>IF(C1191=0,0,IF(I1190+G1191&lt;=Summary!$D$20,'Loan Sch - Extra pay No Off'!I1190+G1191,Summary!$D$20))</f>
        <v>0</v>
      </c>
      <c r="G1191" s="4">
        <f>IF(E1191&lt;=0,0,E1191*Summary!$B$7/Summary!$B$10)</f>
        <v>0</v>
      </c>
      <c r="H1191" s="5">
        <f t="shared" si="109"/>
        <v>0</v>
      </c>
      <c r="I1191" s="5">
        <f t="shared" si="110"/>
        <v>0</v>
      </c>
    </row>
    <row r="1192" spans="1:9" x14ac:dyDescent="0.25">
      <c r="A1192">
        <v>1188</v>
      </c>
      <c r="B1192">
        <f t="shared" si="111"/>
        <v>0</v>
      </c>
      <c r="C1192" s="5">
        <f t="shared" si="108"/>
        <v>0</v>
      </c>
      <c r="D1192" s="5">
        <f t="shared" si="113"/>
        <v>0</v>
      </c>
      <c r="E1192" s="4">
        <f t="shared" si="112"/>
        <v>0</v>
      </c>
      <c r="F1192" s="5">
        <f>IF(C1192=0,0,IF(I1191+G1192&lt;=Summary!$D$20,'Loan Sch - Extra pay No Off'!I1191+G1192,Summary!$D$20))</f>
        <v>0</v>
      </c>
      <c r="G1192" s="4">
        <f>IF(E1192&lt;=0,0,E1192*Summary!$B$7/Summary!$B$10)</f>
        <v>0</v>
      </c>
      <c r="H1192" s="5">
        <f t="shared" si="109"/>
        <v>0</v>
      </c>
      <c r="I1192" s="5">
        <f t="shared" si="110"/>
        <v>0</v>
      </c>
    </row>
    <row r="1193" spans="1:9" x14ac:dyDescent="0.25">
      <c r="A1193">
        <v>1189</v>
      </c>
      <c r="B1193">
        <f t="shared" si="111"/>
        <v>0</v>
      </c>
      <c r="C1193" s="5">
        <f t="shared" si="108"/>
        <v>0</v>
      </c>
      <c r="D1193" s="5">
        <f t="shared" si="113"/>
        <v>0</v>
      </c>
      <c r="E1193" s="4">
        <f t="shared" si="112"/>
        <v>0</v>
      </c>
      <c r="F1193" s="5">
        <f>IF(C1193=0,0,IF(I1192+G1193&lt;=Summary!$D$20,'Loan Sch - Extra pay No Off'!I1192+G1193,Summary!$D$20))</f>
        <v>0</v>
      </c>
      <c r="G1193" s="4">
        <f>IF(E1193&lt;=0,0,E1193*Summary!$B$7/Summary!$B$10)</f>
        <v>0</v>
      </c>
      <c r="H1193" s="5">
        <f t="shared" si="109"/>
        <v>0</v>
      </c>
      <c r="I1193" s="5">
        <f t="shared" si="110"/>
        <v>0</v>
      </c>
    </row>
    <row r="1194" spans="1:9" x14ac:dyDescent="0.25">
      <c r="A1194">
        <v>1190</v>
      </c>
      <c r="B1194">
        <f t="shared" si="111"/>
        <v>0</v>
      </c>
      <c r="C1194" s="5">
        <f t="shared" si="108"/>
        <v>0</v>
      </c>
      <c r="D1194" s="5">
        <f t="shared" si="113"/>
        <v>0</v>
      </c>
      <c r="E1194" s="4">
        <f t="shared" si="112"/>
        <v>0</v>
      </c>
      <c r="F1194" s="5">
        <f>IF(C1194=0,0,IF(I1193+G1194&lt;=Summary!$D$20,'Loan Sch - Extra pay No Off'!I1193+G1194,Summary!$D$20))</f>
        <v>0</v>
      </c>
      <c r="G1194" s="4">
        <f>IF(E1194&lt;=0,0,E1194*Summary!$B$7/Summary!$B$10)</f>
        <v>0</v>
      </c>
      <c r="H1194" s="5">
        <f t="shared" si="109"/>
        <v>0</v>
      </c>
      <c r="I1194" s="5">
        <f t="shared" si="110"/>
        <v>0</v>
      </c>
    </row>
    <row r="1195" spans="1:9" x14ac:dyDescent="0.25">
      <c r="A1195">
        <v>1191</v>
      </c>
      <c r="B1195">
        <f t="shared" si="111"/>
        <v>0</v>
      </c>
      <c r="C1195" s="5">
        <f t="shared" si="108"/>
        <v>0</v>
      </c>
      <c r="D1195" s="5">
        <f t="shared" si="113"/>
        <v>0</v>
      </c>
      <c r="E1195" s="4">
        <f t="shared" si="112"/>
        <v>0</v>
      </c>
      <c r="F1195" s="5">
        <f>IF(C1195=0,0,IF(I1194+G1195&lt;=Summary!$D$20,'Loan Sch - Extra pay No Off'!I1194+G1195,Summary!$D$20))</f>
        <v>0</v>
      </c>
      <c r="G1195" s="4">
        <f>IF(E1195&lt;=0,0,E1195*Summary!$B$7/Summary!$B$10)</f>
        <v>0</v>
      </c>
      <c r="H1195" s="5">
        <f t="shared" si="109"/>
        <v>0</v>
      </c>
      <c r="I1195" s="5">
        <f t="shared" si="110"/>
        <v>0</v>
      </c>
    </row>
    <row r="1196" spans="1:9" x14ac:dyDescent="0.25">
      <c r="A1196">
        <v>1192</v>
      </c>
      <c r="B1196">
        <f t="shared" si="111"/>
        <v>0</v>
      </c>
      <c r="C1196" s="5">
        <f t="shared" si="108"/>
        <v>0</v>
      </c>
      <c r="D1196" s="5">
        <f t="shared" si="113"/>
        <v>0</v>
      </c>
      <c r="E1196" s="4">
        <f t="shared" si="112"/>
        <v>0</v>
      </c>
      <c r="F1196" s="5">
        <f>IF(C1196=0,0,IF(I1195+G1196&lt;=Summary!$D$20,'Loan Sch - Extra pay No Off'!I1195+G1196,Summary!$D$20))</f>
        <v>0</v>
      </c>
      <c r="G1196" s="4">
        <f>IF(E1196&lt;=0,0,E1196*Summary!$B$7/Summary!$B$10)</f>
        <v>0</v>
      </c>
      <c r="H1196" s="5">
        <f t="shared" si="109"/>
        <v>0</v>
      </c>
      <c r="I1196" s="5">
        <f t="shared" si="110"/>
        <v>0</v>
      </c>
    </row>
    <row r="1197" spans="1:9" x14ac:dyDescent="0.25">
      <c r="A1197">
        <v>1193</v>
      </c>
      <c r="B1197">
        <f t="shared" si="111"/>
        <v>0</v>
      </c>
      <c r="C1197" s="5">
        <f t="shared" si="108"/>
        <v>0</v>
      </c>
      <c r="D1197" s="5">
        <f t="shared" si="113"/>
        <v>0</v>
      </c>
      <c r="E1197" s="4">
        <f t="shared" si="112"/>
        <v>0</v>
      </c>
      <c r="F1197" s="5">
        <f>IF(C1197=0,0,IF(I1196+G1197&lt;=Summary!$D$20,'Loan Sch - Extra pay No Off'!I1196+G1197,Summary!$D$20))</f>
        <v>0</v>
      </c>
      <c r="G1197" s="4">
        <f>IF(E1197&lt;=0,0,E1197*Summary!$B$7/Summary!$B$10)</f>
        <v>0</v>
      </c>
      <c r="H1197" s="5">
        <f t="shared" si="109"/>
        <v>0</v>
      </c>
      <c r="I1197" s="5">
        <f t="shared" si="110"/>
        <v>0</v>
      </c>
    </row>
    <row r="1198" spans="1:9" x14ac:dyDescent="0.25">
      <c r="A1198">
        <v>1194</v>
      </c>
      <c r="B1198">
        <f t="shared" si="111"/>
        <v>0</v>
      </c>
      <c r="C1198" s="5">
        <f t="shared" si="108"/>
        <v>0</v>
      </c>
      <c r="D1198" s="5">
        <f t="shared" si="113"/>
        <v>0</v>
      </c>
      <c r="E1198" s="4">
        <f t="shared" si="112"/>
        <v>0</v>
      </c>
      <c r="F1198" s="5">
        <f>IF(C1198=0,0,IF(I1197+G1198&lt;=Summary!$D$20,'Loan Sch - Extra pay No Off'!I1197+G1198,Summary!$D$20))</f>
        <v>0</v>
      </c>
      <c r="G1198" s="4">
        <f>IF(E1198&lt;=0,0,E1198*Summary!$B$7/Summary!$B$10)</f>
        <v>0</v>
      </c>
      <c r="H1198" s="5">
        <f t="shared" si="109"/>
        <v>0</v>
      </c>
      <c r="I1198" s="5">
        <f t="shared" si="110"/>
        <v>0</v>
      </c>
    </row>
    <row r="1199" spans="1:9" x14ac:dyDescent="0.25">
      <c r="A1199">
        <v>1195</v>
      </c>
      <c r="B1199">
        <f t="shared" si="111"/>
        <v>0</v>
      </c>
      <c r="C1199" s="5">
        <f t="shared" si="108"/>
        <v>0</v>
      </c>
      <c r="D1199" s="5">
        <f t="shared" si="113"/>
        <v>0</v>
      </c>
      <c r="E1199" s="4">
        <f t="shared" si="112"/>
        <v>0</v>
      </c>
      <c r="F1199" s="5">
        <f>IF(C1199=0,0,IF(I1198+G1199&lt;=Summary!$D$20,'Loan Sch - Extra pay No Off'!I1198+G1199,Summary!$D$20))</f>
        <v>0</v>
      </c>
      <c r="G1199" s="4">
        <f>IF(E1199&lt;=0,0,E1199*Summary!$B$7/Summary!$B$10)</f>
        <v>0</v>
      </c>
      <c r="H1199" s="5">
        <f t="shared" si="109"/>
        <v>0</v>
      </c>
      <c r="I1199" s="5">
        <f t="shared" si="110"/>
        <v>0</v>
      </c>
    </row>
    <row r="1200" spans="1:9" x14ac:dyDescent="0.25">
      <c r="A1200">
        <v>1196</v>
      </c>
      <c r="B1200">
        <f t="shared" si="111"/>
        <v>0</v>
      </c>
      <c r="C1200" s="5">
        <f t="shared" si="108"/>
        <v>0</v>
      </c>
      <c r="D1200" s="5">
        <f t="shared" si="113"/>
        <v>0</v>
      </c>
      <c r="E1200" s="4">
        <f t="shared" si="112"/>
        <v>0</v>
      </c>
      <c r="F1200" s="5">
        <f>IF(C1200=0,0,IF(I1199+G1200&lt;=Summary!$D$20,'Loan Sch - Extra pay No Off'!I1199+G1200,Summary!$D$20))</f>
        <v>0</v>
      </c>
      <c r="G1200" s="4">
        <f>IF(E1200&lt;=0,0,E1200*Summary!$B$7/Summary!$B$10)</f>
        <v>0</v>
      </c>
      <c r="H1200" s="5">
        <f t="shared" si="109"/>
        <v>0</v>
      </c>
      <c r="I1200" s="5">
        <f t="shared" si="110"/>
        <v>0</v>
      </c>
    </row>
    <row r="1201" spans="1:9" x14ac:dyDescent="0.25">
      <c r="A1201">
        <v>1197</v>
      </c>
      <c r="B1201">
        <f t="shared" si="111"/>
        <v>0</v>
      </c>
      <c r="C1201" s="5">
        <f t="shared" si="108"/>
        <v>0</v>
      </c>
      <c r="D1201" s="5">
        <f t="shared" si="113"/>
        <v>0</v>
      </c>
      <c r="E1201" s="4">
        <f t="shared" si="112"/>
        <v>0</v>
      </c>
      <c r="F1201" s="5">
        <f>IF(C1201=0,0,IF(I1200+G1201&lt;=Summary!$D$20,'Loan Sch - Extra pay No Off'!I1200+G1201,Summary!$D$20))</f>
        <v>0</v>
      </c>
      <c r="G1201" s="4">
        <f>IF(E1201&lt;=0,0,E1201*Summary!$B$7/Summary!$B$10)</f>
        <v>0</v>
      </c>
      <c r="H1201" s="5">
        <f t="shared" si="109"/>
        <v>0</v>
      </c>
      <c r="I1201" s="5">
        <f t="shared" si="110"/>
        <v>0</v>
      </c>
    </row>
    <row r="1202" spans="1:9" x14ac:dyDescent="0.25">
      <c r="A1202">
        <v>1198</v>
      </c>
      <c r="B1202">
        <f t="shared" si="111"/>
        <v>0</v>
      </c>
      <c r="C1202" s="5">
        <f t="shared" si="108"/>
        <v>0</v>
      </c>
      <c r="D1202" s="5">
        <f t="shared" si="113"/>
        <v>0</v>
      </c>
      <c r="E1202" s="4">
        <f t="shared" si="112"/>
        <v>0</v>
      </c>
      <c r="F1202" s="5">
        <f>IF(C1202=0,0,IF(I1201+G1202&lt;=Summary!$D$20,'Loan Sch - Extra pay No Off'!I1201+G1202,Summary!$D$20))</f>
        <v>0</v>
      </c>
      <c r="G1202" s="4">
        <f>IF(E1202&lt;=0,0,E1202*Summary!$B$7/Summary!$B$10)</f>
        <v>0</v>
      </c>
      <c r="H1202" s="5">
        <f t="shared" si="109"/>
        <v>0</v>
      </c>
      <c r="I1202" s="5">
        <f t="shared" si="110"/>
        <v>0</v>
      </c>
    </row>
    <row r="1203" spans="1:9" x14ac:dyDescent="0.25">
      <c r="A1203">
        <v>1199</v>
      </c>
      <c r="B1203">
        <f t="shared" si="111"/>
        <v>0</v>
      </c>
      <c r="C1203" s="5">
        <f t="shared" si="108"/>
        <v>0</v>
      </c>
      <c r="D1203" s="5">
        <f t="shared" si="113"/>
        <v>0</v>
      </c>
      <c r="E1203" s="4">
        <f t="shared" si="112"/>
        <v>0</v>
      </c>
      <c r="F1203" s="5">
        <f>IF(C1203=0,0,IF(I1202+G1203&lt;=Summary!$D$20,'Loan Sch - Extra pay No Off'!I1202+G1203,Summary!$D$20))</f>
        <v>0</v>
      </c>
      <c r="G1203" s="4">
        <f>IF(E1203&lt;=0,0,E1203*Summary!$B$7/Summary!$B$10)</f>
        <v>0</v>
      </c>
      <c r="H1203" s="5">
        <f t="shared" si="109"/>
        <v>0</v>
      </c>
      <c r="I1203" s="5">
        <f t="shared" si="110"/>
        <v>0</v>
      </c>
    </row>
    <row r="1204" spans="1:9" x14ac:dyDescent="0.25">
      <c r="A1204">
        <v>1200</v>
      </c>
      <c r="B1204">
        <f t="shared" si="111"/>
        <v>0</v>
      </c>
      <c r="C1204" s="5">
        <f t="shared" si="108"/>
        <v>0</v>
      </c>
      <c r="D1204" s="5">
        <f t="shared" si="113"/>
        <v>0</v>
      </c>
      <c r="E1204" s="4">
        <f t="shared" si="112"/>
        <v>0</v>
      </c>
      <c r="F1204" s="5">
        <f>IF(C1204=0,0,IF(I1203+G1204&lt;=Summary!$D$20,'Loan Sch - Extra pay No Off'!I1203+G1204,Summary!$D$20))</f>
        <v>0</v>
      </c>
      <c r="G1204" s="4">
        <f>IF(E1204&lt;=0,0,E1204*Summary!$B$7/Summary!$B$10)</f>
        <v>0</v>
      </c>
      <c r="H1204" s="5">
        <f t="shared" si="109"/>
        <v>0</v>
      </c>
      <c r="I1204" s="5">
        <f t="shared" si="110"/>
        <v>0</v>
      </c>
    </row>
    <row r="1205" spans="1:9" x14ac:dyDescent="0.25">
      <c r="A1205">
        <v>1201</v>
      </c>
      <c r="B1205">
        <f t="shared" si="111"/>
        <v>0</v>
      </c>
      <c r="C1205" s="5">
        <f t="shared" ref="C1205:C1268" si="114">I1204</f>
        <v>0</v>
      </c>
      <c r="D1205" s="5">
        <f t="shared" si="113"/>
        <v>0</v>
      </c>
      <c r="E1205" s="4">
        <f t="shared" si="112"/>
        <v>0</v>
      </c>
      <c r="F1205" s="5">
        <f>IF(C1205=0,0,IF(I1204+G1205&lt;=Summary!$D$20,'Loan Sch - Extra pay No Off'!I1204+G1205,Summary!$D$20))</f>
        <v>0</v>
      </c>
      <c r="G1205" s="4">
        <f>IF(E1205&lt;=0,0,E1205*Summary!$B$7/Summary!$B$10)</f>
        <v>0</v>
      </c>
      <c r="H1205" s="5">
        <f t="shared" ref="H1205:H1268" si="115">F1205-G1205</f>
        <v>0</v>
      </c>
      <c r="I1205" s="5">
        <f t="shared" ref="I1205:I1268" si="116">IF(ROUND(C1205-H1205,0)=0,0,C1205-H1205)</f>
        <v>0</v>
      </c>
    </row>
    <row r="1206" spans="1:9" x14ac:dyDescent="0.25">
      <c r="A1206">
        <v>1202</v>
      </c>
      <c r="B1206">
        <f t="shared" si="111"/>
        <v>0</v>
      </c>
      <c r="C1206" s="5">
        <f t="shared" si="114"/>
        <v>0</v>
      </c>
      <c r="D1206" s="5">
        <f t="shared" si="113"/>
        <v>0</v>
      </c>
      <c r="E1206" s="4">
        <f t="shared" si="112"/>
        <v>0</v>
      </c>
      <c r="F1206" s="5">
        <f>IF(C1206=0,0,IF(I1205+G1206&lt;=Summary!$D$20,'Loan Sch - Extra pay No Off'!I1205+G1206,Summary!$D$20))</f>
        <v>0</v>
      </c>
      <c r="G1206" s="4">
        <f>IF(E1206&lt;=0,0,E1206*Summary!$B$7/Summary!$B$10)</f>
        <v>0</v>
      </c>
      <c r="H1206" s="5">
        <f t="shared" si="115"/>
        <v>0</v>
      </c>
      <c r="I1206" s="5">
        <f t="shared" si="116"/>
        <v>0</v>
      </c>
    </row>
    <row r="1207" spans="1:9" x14ac:dyDescent="0.25">
      <c r="A1207">
        <v>1203</v>
      </c>
      <c r="B1207">
        <f t="shared" si="111"/>
        <v>0</v>
      </c>
      <c r="C1207" s="5">
        <f t="shared" si="114"/>
        <v>0</v>
      </c>
      <c r="D1207" s="5">
        <f t="shared" si="113"/>
        <v>0</v>
      </c>
      <c r="E1207" s="4">
        <f t="shared" si="112"/>
        <v>0</v>
      </c>
      <c r="F1207" s="5">
        <f>IF(C1207=0,0,IF(I1206+G1207&lt;=Summary!$D$20,'Loan Sch - Extra pay No Off'!I1206+G1207,Summary!$D$20))</f>
        <v>0</v>
      </c>
      <c r="G1207" s="4">
        <f>IF(E1207&lt;=0,0,E1207*Summary!$B$7/Summary!$B$10)</f>
        <v>0</v>
      </c>
      <c r="H1207" s="5">
        <f t="shared" si="115"/>
        <v>0</v>
      </c>
      <c r="I1207" s="5">
        <f t="shared" si="116"/>
        <v>0</v>
      </c>
    </row>
    <row r="1208" spans="1:9" x14ac:dyDescent="0.25">
      <c r="A1208">
        <v>1204</v>
      </c>
      <c r="B1208">
        <f t="shared" si="111"/>
        <v>0</v>
      </c>
      <c r="C1208" s="5">
        <f t="shared" si="114"/>
        <v>0</v>
      </c>
      <c r="D1208" s="5">
        <f t="shared" si="113"/>
        <v>0</v>
      </c>
      <c r="E1208" s="4">
        <f t="shared" si="112"/>
        <v>0</v>
      </c>
      <c r="F1208" s="5">
        <f>IF(C1208=0,0,IF(I1207+G1208&lt;=Summary!$D$20,'Loan Sch - Extra pay No Off'!I1207+G1208,Summary!$D$20))</f>
        <v>0</v>
      </c>
      <c r="G1208" s="4">
        <f>IF(E1208&lt;=0,0,E1208*Summary!$B$7/Summary!$B$10)</f>
        <v>0</v>
      </c>
      <c r="H1208" s="5">
        <f t="shared" si="115"/>
        <v>0</v>
      </c>
      <c r="I1208" s="5">
        <f t="shared" si="116"/>
        <v>0</v>
      </c>
    </row>
    <row r="1209" spans="1:9" x14ac:dyDescent="0.25">
      <c r="A1209">
        <v>1205</v>
      </c>
      <c r="B1209">
        <f t="shared" si="111"/>
        <v>0</v>
      </c>
      <c r="C1209" s="5">
        <f t="shared" si="114"/>
        <v>0</v>
      </c>
      <c r="D1209" s="5">
        <f t="shared" si="113"/>
        <v>0</v>
      </c>
      <c r="E1209" s="4">
        <f t="shared" si="112"/>
        <v>0</v>
      </c>
      <c r="F1209" s="5">
        <f>IF(C1209=0,0,IF(I1208+G1209&lt;=Summary!$D$20,'Loan Sch - Extra pay No Off'!I1208+G1209,Summary!$D$20))</f>
        <v>0</v>
      </c>
      <c r="G1209" s="4">
        <f>IF(E1209&lt;=0,0,E1209*Summary!$B$7/Summary!$B$10)</f>
        <v>0</v>
      </c>
      <c r="H1209" s="5">
        <f t="shared" si="115"/>
        <v>0</v>
      </c>
      <c r="I1209" s="5">
        <f t="shared" si="116"/>
        <v>0</v>
      </c>
    </row>
    <row r="1210" spans="1:9" x14ac:dyDescent="0.25">
      <c r="A1210">
        <v>1206</v>
      </c>
      <c r="B1210">
        <f t="shared" si="111"/>
        <v>0</v>
      </c>
      <c r="C1210" s="5">
        <f t="shared" si="114"/>
        <v>0</v>
      </c>
      <c r="D1210" s="5">
        <f t="shared" si="113"/>
        <v>0</v>
      </c>
      <c r="E1210" s="4">
        <f t="shared" si="112"/>
        <v>0</v>
      </c>
      <c r="F1210" s="5">
        <f>IF(C1210=0,0,IF(I1209+G1210&lt;=Summary!$D$20,'Loan Sch - Extra pay No Off'!I1209+G1210,Summary!$D$20))</f>
        <v>0</v>
      </c>
      <c r="G1210" s="4">
        <f>IF(E1210&lt;=0,0,E1210*Summary!$B$7/Summary!$B$10)</f>
        <v>0</v>
      </c>
      <c r="H1210" s="5">
        <f t="shared" si="115"/>
        <v>0</v>
      </c>
      <c r="I1210" s="5">
        <f t="shared" si="116"/>
        <v>0</v>
      </c>
    </row>
    <row r="1211" spans="1:9" x14ac:dyDescent="0.25">
      <c r="A1211">
        <v>1207</v>
      </c>
      <c r="B1211">
        <f t="shared" si="111"/>
        <v>0</v>
      </c>
      <c r="C1211" s="5">
        <f t="shared" si="114"/>
        <v>0</v>
      </c>
      <c r="D1211" s="5">
        <f t="shared" si="113"/>
        <v>0</v>
      </c>
      <c r="E1211" s="4">
        <f t="shared" si="112"/>
        <v>0</v>
      </c>
      <c r="F1211" s="5">
        <f>IF(C1211=0,0,IF(I1210+G1211&lt;=Summary!$D$20,'Loan Sch - Extra pay No Off'!I1210+G1211,Summary!$D$20))</f>
        <v>0</v>
      </c>
      <c r="G1211" s="4">
        <f>IF(E1211&lt;=0,0,E1211*Summary!$B$7/Summary!$B$10)</f>
        <v>0</v>
      </c>
      <c r="H1211" s="5">
        <f t="shared" si="115"/>
        <v>0</v>
      </c>
      <c r="I1211" s="5">
        <f t="shared" si="116"/>
        <v>0</v>
      </c>
    </row>
    <row r="1212" spans="1:9" x14ac:dyDescent="0.25">
      <c r="A1212">
        <v>1208</v>
      </c>
      <c r="B1212">
        <f t="shared" si="111"/>
        <v>0</v>
      </c>
      <c r="C1212" s="5">
        <f t="shared" si="114"/>
        <v>0</v>
      </c>
      <c r="D1212" s="5">
        <f t="shared" si="113"/>
        <v>0</v>
      </c>
      <c r="E1212" s="4">
        <f t="shared" si="112"/>
        <v>0</v>
      </c>
      <c r="F1212" s="5">
        <f>IF(C1212=0,0,IF(I1211+G1212&lt;=Summary!$D$20,'Loan Sch - Extra pay No Off'!I1211+G1212,Summary!$D$20))</f>
        <v>0</v>
      </c>
      <c r="G1212" s="4">
        <f>IF(E1212&lt;=0,0,E1212*Summary!$B$7/Summary!$B$10)</f>
        <v>0</v>
      </c>
      <c r="H1212" s="5">
        <f t="shared" si="115"/>
        <v>0</v>
      </c>
      <c r="I1212" s="5">
        <f t="shared" si="116"/>
        <v>0</v>
      </c>
    </row>
    <row r="1213" spans="1:9" x14ac:dyDescent="0.25">
      <c r="A1213">
        <v>1209</v>
      </c>
      <c r="B1213">
        <f t="shared" si="111"/>
        <v>0</v>
      </c>
      <c r="C1213" s="5">
        <f t="shared" si="114"/>
        <v>0</v>
      </c>
      <c r="D1213" s="5">
        <f t="shared" si="113"/>
        <v>0</v>
      </c>
      <c r="E1213" s="4">
        <f t="shared" si="112"/>
        <v>0</v>
      </c>
      <c r="F1213" s="5">
        <f>IF(C1213=0,0,IF(I1212+G1213&lt;=Summary!$D$20,'Loan Sch - Extra pay No Off'!I1212+G1213,Summary!$D$20))</f>
        <v>0</v>
      </c>
      <c r="G1213" s="4">
        <f>IF(E1213&lt;=0,0,E1213*Summary!$B$7/Summary!$B$10)</f>
        <v>0</v>
      </c>
      <c r="H1213" s="5">
        <f t="shared" si="115"/>
        <v>0</v>
      </c>
      <c r="I1213" s="5">
        <f t="shared" si="116"/>
        <v>0</v>
      </c>
    </row>
    <row r="1214" spans="1:9" x14ac:dyDescent="0.25">
      <c r="A1214">
        <v>1210</v>
      </c>
      <c r="B1214">
        <f t="shared" si="111"/>
        <v>0</v>
      </c>
      <c r="C1214" s="5">
        <f t="shared" si="114"/>
        <v>0</v>
      </c>
      <c r="D1214" s="5">
        <f t="shared" si="113"/>
        <v>0</v>
      </c>
      <c r="E1214" s="4">
        <f t="shared" si="112"/>
        <v>0</v>
      </c>
      <c r="F1214" s="5">
        <f>IF(C1214=0,0,IF(I1213+G1214&lt;=Summary!$D$20,'Loan Sch - Extra pay No Off'!I1213+G1214,Summary!$D$20))</f>
        <v>0</v>
      </c>
      <c r="G1214" s="4">
        <f>IF(E1214&lt;=0,0,E1214*Summary!$B$7/Summary!$B$10)</f>
        <v>0</v>
      </c>
      <c r="H1214" s="5">
        <f t="shared" si="115"/>
        <v>0</v>
      </c>
      <c r="I1214" s="5">
        <f t="shared" si="116"/>
        <v>0</v>
      </c>
    </row>
    <row r="1215" spans="1:9" x14ac:dyDescent="0.25">
      <c r="A1215">
        <v>1211</v>
      </c>
      <c r="B1215">
        <f t="shared" si="111"/>
        <v>0</v>
      </c>
      <c r="C1215" s="5">
        <f t="shared" si="114"/>
        <v>0</v>
      </c>
      <c r="D1215" s="5">
        <f t="shared" si="113"/>
        <v>0</v>
      </c>
      <c r="E1215" s="4">
        <f t="shared" si="112"/>
        <v>0</v>
      </c>
      <c r="F1215" s="5">
        <f>IF(C1215=0,0,IF(I1214+G1215&lt;=Summary!$D$20,'Loan Sch - Extra pay No Off'!I1214+G1215,Summary!$D$20))</f>
        <v>0</v>
      </c>
      <c r="G1215" s="4">
        <f>IF(E1215&lt;=0,0,E1215*Summary!$B$7/Summary!$B$10)</f>
        <v>0</v>
      </c>
      <c r="H1215" s="5">
        <f t="shared" si="115"/>
        <v>0</v>
      </c>
      <c r="I1215" s="5">
        <f t="shared" si="116"/>
        <v>0</v>
      </c>
    </row>
    <row r="1216" spans="1:9" x14ac:dyDescent="0.25">
      <c r="A1216">
        <v>1212</v>
      </c>
      <c r="B1216">
        <f t="shared" si="111"/>
        <v>0</v>
      </c>
      <c r="C1216" s="5">
        <f t="shared" si="114"/>
        <v>0</v>
      </c>
      <c r="D1216" s="5">
        <f t="shared" si="113"/>
        <v>0</v>
      </c>
      <c r="E1216" s="4">
        <f t="shared" si="112"/>
        <v>0</v>
      </c>
      <c r="F1216" s="5">
        <f>IF(C1216=0,0,IF(I1215+G1216&lt;=Summary!$D$20,'Loan Sch - Extra pay No Off'!I1215+G1216,Summary!$D$20))</f>
        <v>0</v>
      </c>
      <c r="G1216" s="4">
        <f>IF(E1216&lt;=0,0,E1216*Summary!$B$7/Summary!$B$10)</f>
        <v>0</v>
      </c>
      <c r="H1216" s="5">
        <f t="shared" si="115"/>
        <v>0</v>
      </c>
      <c r="I1216" s="5">
        <f t="shared" si="116"/>
        <v>0</v>
      </c>
    </row>
    <row r="1217" spans="1:9" x14ac:dyDescent="0.25">
      <c r="A1217">
        <v>1213</v>
      </c>
      <c r="B1217">
        <f t="shared" si="111"/>
        <v>0</v>
      </c>
      <c r="C1217" s="5">
        <f t="shared" si="114"/>
        <v>0</v>
      </c>
      <c r="D1217" s="5">
        <f t="shared" si="113"/>
        <v>0</v>
      </c>
      <c r="E1217" s="4">
        <f t="shared" si="112"/>
        <v>0</v>
      </c>
      <c r="F1217" s="5">
        <f>IF(C1217=0,0,IF(I1216+G1217&lt;=Summary!$D$20,'Loan Sch - Extra pay No Off'!I1216+G1217,Summary!$D$20))</f>
        <v>0</v>
      </c>
      <c r="G1217" s="4">
        <f>IF(E1217&lt;=0,0,E1217*Summary!$B$7/Summary!$B$10)</f>
        <v>0</v>
      </c>
      <c r="H1217" s="5">
        <f t="shared" si="115"/>
        <v>0</v>
      </c>
      <c r="I1217" s="5">
        <f t="shared" si="116"/>
        <v>0</v>
      </c>
    </row>
    <row r="1218" spans="1:9" x14ac:dyDescent="0.25">
      <c r="A1218">
        <v>1214</v>
      </c>
      <c r="B1218">
        <f t="shared" si="111"/>
        <v>0</v>
      </c>
      <c r="C1218" s="5">
        <f t="shared" si="114"/>
        <v>0</v>
      </c>
      <c r="D1218" s="5">
        <f t="shared" si="113"/>
        <v>0</v>
      </c>
      <c r="E1218" s="4">
        <f t="shared" si="112"/>
        <v>0</v>
      </c>
      <c r="F1218" s="5">
        <f>IF(C1218=0,0,IF(I1217+G1218&lt;=Summary!$D$20,'Loan Sch - Extra pay No Off'!I1217+G1218,Summary!$D$20))</f>
        <v>0</v>
      </c>
      <c r="G1218" s="4">
        <f>IF(E1218&lt;=0,0,E1218*Summary!$B$7/Summary!$B$10)</f>
        <v>0</v>
      </c>
      <c r="H1218" s="5">
        <f t="shared" si="115"/>
        <v>0</v>
      </c>
      <c r="I1218" s="5">
        <f t="shared" si="116"/>
        <v>0</v>
      </c>
    </row>
    <row r="1219" spans="1:9" x14ac:dyDescent="0.25">
      <c r="A1219">
        <v>1215</v>
      </c>
      <c r="B1219">
        <f t="shared" si="111"/>
        <v>0</v>
      </c>
      <c r="C1219" s="5">
        <f t="shared" si="114"/>
        <v>0</v>
      </c>
      <c r="D1219" s="5">
        <f t="shared" si="113"/>
        <v>0</v>
      </c>
      <c r="E1219" s="4">
        <f t="shared" si="112"/>
        <v>0</v>
      </c>
      <c r="F1219" s="5">
        <f>IF(C1219=0,0,IF(I1218+G1219&lt;=Summary!$D$20,'Loan Sch - Extra pay No Off'!I1218+G1219,Summary!$D$20))</f>
        <v>0</v>
      </c>
      <c r="G1219" s="4">
        <f>IF(E1219&lt;=0,0,E1219*Summary!$B$7/Summary!$B$10)</f>
        <v>0</v>
      </c>
      <c r="H1219" s="5">
        <f t="shared" si="115"/>
        <v>0</v>
      </c>
      <c r="I1219" s="5">
        <f t="shared" si="116"/>
        <v>0</v>
      </c>
    </row>
    <row r="1220" spans="1:9" x14ac:dyDescent="0.25">
      <c r="A1220">
        <v>1216</v>
      </c>
      <c r="B1220">
        <f t="shared" si="111"/>
        <v>0</v>
      </c>
      <c r="C1220" s="5">
        <f t="shared" si="114"/>
        <v>0</v>
      </c>
      <c r="D1220" s="5">
        <f t="shared" si="113"/>
        <v>0</v>
      </c>
      <c r="E1220" s="4">
        <f t="shared" si="112"/>
        <v>0</v>
      </c>
      <c r="F1220" s="5">
        <f>IF(C1220=0,0,IF(I1219+G1220&lt;=Summary!$D$20,'Loan Sch - Extra pay No Off'!I1219+G1220,Summary!$D$20))</f>
        <v>0</v>
      </c>
      <c r="G1220" s="4">
        <f>IF(E1220&lt;=0,0,E1220*Summary!$B$7/Summary!$B$10)</f>
        <v>0</v>
      </c>
      <c r="H1220" s="5">
        <f t="shared" si="115"/>
        <v>0</v>
      </c>
      <c r="I1220" s="5">
        <f t="shared" si="116"/>
        <v>0</v>
      </c>
    </row>
    <row r="1221" spans="1:9" x14ac:dyDescent="0.25">
      <c r="A1221">
        <v>1217</v>
      </c>
      <c r="B1221">
        <f t="shared" si="111"/>
        <v>0</v>
      </c>
      <c r="C1221" s="5">
        <f t="shared" si="114"/>
        <v>0</v>
      </c>
      <c r="D1221" s="5">
        <f t="shared" si="113"/>
        <v>0</v>
      </c>
      <c r="E1221" s="4">
        <f t="shared" si="112"/>
        <v>0</v>
      </c>
      <c r="F1221" s="5">
        <f>IF(C1221=0,0,IF(I1220+G1221&lt;=Summary!$D$20,'Loan Sch - Extra pay No Off'!I1220+G1221,Summary!$D$20))</f>
        <v>0</v>
      </c>
      <c r="G1221" s="4">
        <f>IF(E1221&lt;=0,0,E1221*Summary!$B$7/Summary!$B$10)</f>
        <v>0</v>
      </c>
      <c r="H1221" s="5">
        <f t="shared" si="115"/>
        <v>0</v>
      </c>
      <c r="I1221" s="5">
        <f t="shared" si="116"/>
        <v>0</v>
      </c>
    </row>
    <row r="1222" spans="1:9" x14ac:dyDescent="0.25">
      <c r="A1222">
        <v>1218</v>
      </c>
      <c r="B1222">
        <f t="shared" ref="B1222:B1285" si="117">IF(C1222=0,0,A1222)</f>
        <v>0</v>
      </c>
      <c r="C1222" s="5">
        <f t="shared" si="114"/>
        <v>0</v>
      </c>
      <c r="D1222" s="5">
        <f t="shared" si="113"/>
        <v>0</v>
      </c>
      <c r="E1222" s="4">
        <f t="shared" ref="E1222:E1285" si="118">C1222-D1222</f>
        <v>0</v>
      </c>
      <c r="F1222" s="5">
        <f>IF(C1222=0,0,IF(I1221+G1222&lt;=Summary!$D$20,'Loan Sch - Extra pay No Off'!I1221+G1222,Summary!$D$20))</f>
        <v>0</v>
      </c>
      <c r="G1222" s="4">
        <f>IF(E1222&lt;=0,0,E1222*Summary!$B$7/Summary!$B$10)</f>
        <v>0</v>
      </c>
      <c r="H1222" s="5">
        <f t="shared" si="115"/>
        <v>0</v>
      </c>
      <c r="I1222" s="5">
        <f t="shared" si="116"/>
        <v>0</v>
      </c>
    </row>
    <row r="1223" spans="1:9" x14ac:dyDescent="0.25">
      <c r="A1223">
        <v>1219</v>
      </c>
      <c r="B1223">
        <f t="shared" si="117"/>
        <v>0</v>
      </c>
      <c r="C1223" s="5">
        <f t="shared" si="114"/>
        <v>0</v>
      </c>
      <c r="D1223" s="5">
        <f t="shared" ref="D1223:D1286" si="119">IF(C1223=0,0,D1222)</f>
        <v>0</v>
      </c>
      <c r="E1223" s="4">
        <f t="shared" si="118"/>
        <v>0</v>
      </c>
      <c r="F1223" s="5">
        <f>IF(C1223=0,0,IF(I1222+G1223&lt;=Summary!$D$20,'Loan Sch - Extra pay No Off'!I1222+G1223,Summary!$D$20))</f>
        <v>0</v>
      </c>
      <c r="G1223" s="4">
        <f>IF(E1223&lt;=0,0,E1223*Summary!$B$7/Summary!$B$10)</f>
        <v>0</v>
      </c>
      <c r="H1223" s="5">
        <f t="shared" si="115"/>
        <v>0</v>
      </c>
      <c r="I1223" s="5">
        <f t="shared" si="116"/>
        <v>0</v>
      </c>
    </row>
    <row r="1224" spans="1:9" x14ac:dyDescent="0.25">
      <c r="A1224">
        <v>1220</v>
      </c>
      <c r="B1224">
        <f t="shared" si="117"/>
        <v>0</v>
      </c>
      <c r="C1224" s="5">
        <f t="shared" si="114"/>
        <v>0</v>
      </c>
      <c r="D1224" s="5">
        <f t="shared" si="119"/>
        <v>0</v>
      </c>
      <c r="E1224" s="4">
        <f t="shared" si="118"/>
        <v>0</v>
      </c>
      <c r="F1224" s="5">
        <f>IF(C1224=0,0,IF(I1223+G1224&lt;=Summary!$D$20,'Loan Sch - Extra pay No Off'!I1223+G1224,Summary!$D$20))</f>
        <v>0</v>
      </c>
      <c r="G1224" s="4">
        <f>IF(E1224&lt;=0,0,E1224*Summary!$B$7/Summary!$B$10)</f>
        <v>0</v>
      </c>
      <c r="H1224" s="5">
        <f t="shared" si="115"/>
        <v>0</v>
      </c>
      <c r="I1224" s="5">
        <f t="shared" si="116"/>
        <v>0</v>
      </c>
    </row>
    <row r="1225" spans="1:9" x14ac:dyDescent="0.25">
      <c r="A1225">
        <v>1221</v>
      </c>
      <c r="B1225">
        <f t="shared" si="117"/>
        <v>0</v>
      </c>
      <c r="C1225" s="5">
        <f t="shared" si="114"/>
        <v>0</v>
      </c>
      <c r="D1225" s="5">
        <f t="shared" si="119"/>
        <v>0</v>
      </c>
      <c r="E1225" s="4">
        <f t="shared" si="118"/>
        <v>0</v>
      </c>
      <c r="F1225" s="5">
        <f>IF(C1225=0,0,IF(I1224+G1225&lt;=Summary!$D$20,'Loan Sch - Extra pay No Off'!I1224+G1225,Summary!$D$20))</f>
        <v>0</v>
      </c>
      <c r="G1225" s="4">
        <f>IF(E1225&lt;=0,0,E1225*Summary!$B$7/Summary!$B$10)</f>
        <v>0</v>
      </c>
      <c r="H1225" s="5">
        <f t="shared" si="115"/>
        <v>0</v>
      </c>
      <c r="I1225" s="5">
        <f t="shared" si="116"/>
        <v>0</v>
      </c>
    </row>
    <row r="1226" spans="1:9" x14ac:dyDescent="0.25">
      <c r="A1226">
        <v>1222</v>
      </c>
      <c r="B1226">
        <f t="shared" si="117"/>
        <v>0</v>
      </c>
      <c r="C1226" s="5">
        <f t="shared" si="114"/>
        <v>0</v>
      </c>
      <c r="D1226" s="5">
        <f t="shared" si="119"/>
        <v>0</v>
      </c>
      <c r="E1226" s="4">
        <f t="shared" si="118"/>
        <v>0</v>
      </c>
      <c r="F1226" s="5">
        <f>IF(C1226=0,0,IF(I1225+G1226&lt;=Summary!$D$20,'Loan Sch - Extra pay No Off'!I1225+G1226,Summary!$D$20))</f>
        <v>0</v>
      </c>
      <c r="G1226" s="4">
        <f>IF(E1226&lt;=0,0,E1226*Summary!$B$7/Summary!$B$10)</f>
        <v>0</v>
      </c>
      <c r="H1226" s="5">
        <f t="shared" si="115"/>
        <v>0</v>
      </c>
      <c r="I1226" s="5">
        <f t="shared" si="116"/>
        <v>0</v>
      </c>
    </row>
    <row r="1227" spans="1:9" x14ac:dyDescent="0.25">
      <c r="A1227">
        <v>1223</v>
      </c>
      <c r="B1227">
        <f t="shared" si="117"/>
        <v>0</v>
      </c>
      <c r="C1227" s="5">
        <f t="shared" si="114"/>
        <v>0</v>
      </c>
      <c r="D1227" s="5">
        <f t="shared" si="119"/>
        <v>0</v>
      </c>
      <c r="E1227" s="4">
        <f t="shared" si="118"/>
        <v>0</v>
      </c>
      <c r="F1227" s="5">
        <f>IF(C1227=0,0,IF(I1226+G1227&lt;=Summary!$D$20,'Loan Sch - Extra pay No Off'!I1226+G1227,Summary!$D$20))</f>
        <v>0</v>
      </c>
      <c r="G1227" s="4">
        <f>IF(E1227&lt;=0,0,E1227*Summary!$B$7/Summary!$B$10)</f>
        <v>0</v>
      </c>
      <c r="H1227" s="5">
        <f t="shared" si="115"/>
        <v>0</v>
      </c>
      <c r="I1227" s="5">
        <f t="shared" si="116"/>
        <v>0</v>
      </c>
    </row>
    <row r="1228" spans="1:9" x14ac:dyDescent="0.25">
      <c r="A1228">
        <v>1224</v>
      </c>
      <c r="B1228">
        <f t="shared" si="117"/>
        <v>0</v>
      </c>
      <c r="C1228" s="5">
        <f t="shared" si="114"/>
        <v>0</v>
      </c>
      <c r="D1228" s="5">
        <f t="shared" si="119"/>
        <v>0</v>
      </c>
      <c r="E1228" s="4">
        <f t="shared" si="118"/>
        <v>0</v>
      </c>
      <c r="F1228" s="5">
        <f>IF(C1228=0,0,IF(I1227+G1228&lt;=Summary!$D$20,'Loan Sch - Extra pay No Off'!I1227+G1228,Summary!$D$20))</f>
        <v>0</v>
      </c>
      <c r="G1228" s="4">
        <f>IF(E1228&lt;=0,0,E1228*Summary!$B$7/Summary!$B$10)</f>
        <v>0</v>
      </c>
      <c r="H1228" s="5">
        <f t="shared" si="115"/>
        <v>0</v>
      </c>
      <c r="I1228" s="5">
        <f t="shared" si="116"/>
        <v>0</v>
      </c>
    </row>
    <row r="1229" spans="1:9" x14ac:dyDescent="0.25">
      <c r="A1229">
        <v>1225</v>
      </c>
      <c r="B1229">
        <f t="shared" si="117"/>
        <v>0</v>
      </c>
      <c r="C1229" s="5">
        <f t="shared" si="114"/>
        <v>0</v>
      </c>
      <c r="D1229" s="5">
        <f t="shared" si="119"/>
        <v>0</v>
      </c>
      <c r="E1229" s="4">
        <f t="shared" si="118"/>
        <v>0</v>
      </c>
      <c r="F1229" s="5">
        <f>IF(C1229=0,0,IF(I1228+G1229&lt;=Summary!$D$20,'Loan Sch - Extra pay No Off'!I1228+G1229,Summary!$D$20))</f>
        <v>0</v>
      </c>
      <c r="G1229" s="4">
        <f>IF(E1229&lt;=0,0,E1229*Summary!$B$7/Summary!$B$10)</f>
        <v>0</v>
      </c>
      <c r="H1229" s="5">
        <f t="shared" si="115"/>
        <v>0</v>
      </c>
      <c r="I1229" s="5">
        <f t="shared" si="116"/>
        <v>0</v>
      </c>
    </row>
    <row r="1230" spans="1:9" x14ac:dyDescent="0.25">
      <c r="A1230">
        <v>1226</v>
      </c>
      <c r="B1230">
        <f t="shared" si="117"/>
        <v>0</v>
      </c>
      <c r="C1230" s="5">
        <f t="shared" si="114"/>
        <v>0</v>
      </c>
      <c r="D1230" s="5">
        <f t="shared" si="119"/>
        <v>0</v>
      </c>
      <c r="E1230" s="4">
        <f t="shared" si="118"/>
        <v>0</v>
      </c>
      <c r="F1230" s="5">
        <f>IF(C1230=0,0,IF(I1229+G1230&lt;=Summary!$D$20,'Loan Sch - Extra pay No Off'!I1229+G1230,Summary!$D$20))</f>
        <v>0</v>
      </c>
      <c r="G1230" s="4">
        <f>IF(E1230&lt;=0,0,E1230*Summary!$B$7/Summary!$B$10)</f>
        <v>0</v>
      </c>
      <c r="H1230" s="5">
        <f t="shared" si="115"/>
        <v>0</v>
      </c>
      <c r="I1230" s="5">
        <f t="shared" si="116"/>
        <v>0</v>
      </c>
    </row>
    <row r="1231" spans="1:9" x14ac:dyDescent="0.25">
      <c r="A1231">
        <v>1227</v>
      </c>
      <c r="B1231">
        <f t="shared" si="117"/>
        <v>0</v>
      </c>
      <c r="C1231" s="5">
        <f t="shared" si="114"/>
        <v>0</v>
      </c>
      <c r="D1231" s="5">
        <f t="shared" si="119"/>
        <v>0</v>
      </c>
      <c r="E1231" s="4">
        <f t="shared" si="118"/>
        <v>0</v>
      </c>
      <c r="F1231" s="5">
        <f>IF(C1231=0,0,IF(I1230+G1231&lt;=Summary!$D$20,'Loan Sch - Extra pay No Off'!I1230+G1231,Summary!$D$20))</f>
        <v>0</v>
      </c>
      <c r="G1231" s="4">
        <f>IF(E1231&lt;=0,0,E1231*Summary!$B$7/Summary!$B$10)</f>
        <v>0</v>
      </c>
      <c r="H1231" s="5">
        <f t="shared" si="115"/>
        <v>0</v>
      </c>
      <c r="I1231" s="5">
        <f t="shared" si="116"/>
        <v>0</v>
      </c>
    </row>
    <row r="1232" spans="1:9" x14ac:dyDescent="0.25">
      <c r="A1232">
        <v>1228</v>
      </c>
      <c r="B1232">
        <f t="shared" si="117"/>
        <v>0</v>
      </c>
      <c r="C1232" s="5">
        <f t="shared" si="114"/>
        <v>0</v>
      </c>
      <c r="D1232" s="5">
        <f t="shared" si="119"/>
        <v>0</v>
      </c>
      <c r="E1232" s="4">
        <f t="shared" si="118"/>
        <v>0</v>
      </c>
      <c r="F1232" s="5">
        <f>IF(C1232=0,0,IF(I1231+G1232&lt;=Summary!$D$20,'Loan Sch - Extra pay No Off'!I1231+G1232,Summary!$D$20))</f>
        <v>0</v>
      </c>
      <c r="G1232" s="4">
        <f>IF(E1232&lt;=0,0,E1232*Summary!$B$7/Summary!$B$10)</f>
        <v>0</v>
      </c>
      <c r="H1232" s="5">
        <f t="shared" si="115"/>
        <v>0</v>
      </c>
      <c r="I1232" s="5">
        <f t="shared" si="116"/>
        <v>0</v>
      </c>
    </row>
    <row r="1233" spans="1:9" x14ac:dyDescent="0.25">
      <c r="A1233">
        <v>1229</v>
      </c>
      <c r="B1233">
        <f t="shared" si="117"/>
        <v>0</v>
      </c>
      <c r="C1233" s="5">
        <f t="shared" si="114"/>
        <v>0</v>
      </c>
      <c r="D1233" s="5">
        <f t="shared" si="119"/>
        <v>0</v>
      </c>
      <c r="E1233" s="4">
        <f t="shared" si="118"/>
        <v>0</v>
      </c>
      <c r="F1233" s="5">
        <f>IF(C1233=0,0,IF(I1232+G1233&lt;=Summary!$D$20,'Loan Sch - Extra pay No Off'!I1232+G1233,Summary!$D$20))</f>
        <v>0</v>
      </c>
      <c r="G1233" s="4">
        <f>IF(E1233&lt;=0,0,E1233*Summary!$B$7/Summary!$B$10)</f>
        <v>0</v>
      </c>
      <c r="H1233" s="5">
        <f t="shared" si="115"/>
        <v>0</v>
      </c>
      <c r="I1233" s="5">
        <f t="shared" si="116"/>
        <v>0</v>
      </c>
    </row>
    <row r="1234" spans="1:9" x14ac:dyDescent="0.25">
      <c r="A1234">
        <v>1230</v>
      </c>
      <c r="B1234">
        <f t="shared" si="117"/>
        <v>0</v>
      </c>
      <c r="C1234" s="5">
        <f t="shared" si="114"/>
        <v>0</v>
      </c>
      <c r="D1234" s="5">
        <f t="shared" si="119"/>
        <v>0</v>
      </c>
      <c r="E1234" s="4">
        <f t="shared" si="118"/>
        <v>0</v>
      </c>
      <c r="F1234" s="5">
        <f>IF(C1234=0,0,IF(I1233+G1234&lt;=Summary!$D$20,'Loan Sch - Extra pay No Off'!I1233+G1234,Summary!$D$20))</f>
        <v>0</v>
      </c>
      <c r="G1234" s="4">
        <f>IF(E1234&lt;=0,0,E1234*Summary!$B$7/Summary!$B$10)</f>
        <v>0</v>
      </c>
      <c r="H1234" s="5">
        <f t="shared" si="115"/>
        <v>0</v>
      </c>
      <c r="I1234" s="5">
        <f t="shared" si="116"/>
        <v>0</v>
      </c>
    </row>
    <row r="1235" spans="1:9" x14ac:dyDescent="0.25">
      <c r="A1235">
        <v>1231</v>
      </c>
      <c r="B1235">
        <f t="shared" si="117"/>
        <v>0</v>
      </c>
      <c r="C1235" s="5">
        <f t="shared" si="114"/>
        <v>0</v>
      </c>
      <c r="D1235" s="5">
        <f t="shared" si="119"/>
        <v>0</v>
      </c>
      <c r="E1235" s="4">
        <f t="shared" si="118"/>
        <v>0</v>
      </c>
      <c r="F1235" s="5">
        <f>IF(C1235=0,0,IF(I1234+G1235&lt;=Summary!$D$20,'Loan Sch - Extra pay No Off'!I1234+G1235,Summary!$D$20))</f>
        <v>0</v>
      </c>
      <c r="G1235" s="4">
        <f>IF(E1235&lt;=0,0,E1235*Summary!$B$7/Summary!$B$10)</f>
        <v>0</v>
      </c>
      <c r="H1235" s="5">
        <f t="shared" si="115"/>
        <v>0</v>
      </c>
      <c r="I1235" s="5">
        <f t="shared" si="116"/>
        <v>0</v>
      </c>
    </row>
    <row r="1236" spans="1:9" x14ac:dyDescent="0.25">
      <c r="A1236">
        <v>1232</v>
      </c>
      <c r="B1236">
        <f t="shared" si="117"/>
        <v>0</v>
      </c>
      <c r="C1236" s="5">
        <f t="shared" si="114"/>
        <v>0</v>
      </c>
      <c r="D1236" s="5">
        <f t="shared" si="119"/>
        <v>0</v>
      </c>
      <c r="E1236" s="4">
        <f t="shared" si="118"/>
        <v>0</v>
      </c>
      <c r="F1236" s="5">
        <f>IF(C1236=0,0,IF(I1235+G1236&lt;=Summary!$D$20,'Loan Sch - Extra pay No Off'!I1235+G1236,Summary!$D$20))</f>
        <v>0</v>
      </c>
      <c r="G1236" s="4">
        <f>IF(E1236&lt;=0,0,E1236*Summary!$B$7/Summary!$B$10)</f>
        <v>0</v>
      </c>
      <c r="H1236" s="5">
        <f t="shared" si="115"/>
        <v>0</v>
      </c>
      <c r="I1236" s="5">
        <f t="shared" si="116"/>
        <v>0</v>
      </c>
    </row>
    <row r="1237" spans="1:9" x14ac:dyDescent="0.25">
      <c r="A1237">
        <v>1233</v>
      </c>
      <c r="B1237">
        <f t="shared" si="117"/>
        <v>0</v>
      </c>
      <c r="C1237" s="5">
        <f t="shared" si="114"/>
        <v>0</v>
      </c>
      <c r="D1237" s="5">
        <f t="shared" si="119"/>
        <v>0</v>
      </c>
      <c r="E1237" s="4">
        <f t="shared" si="118"/>
        <v>0</v>
      </c>
      <c r="F1237" s="5">
        <f>IF(C1237=0,0,IF(I1236+G1237&lt;=Summary!$D$20,'Loan Sch - Extra pay No Off'!I1236+G1237,Summary!$D$20))</f>
        <v>0</v>
      </c>
      <c r="G1237" s="4">
        <f>IF(E1237&lt;=0,0,E1237*Summary!$B$7/Summary!$B$10)</f>
        <v>0</v>
      </c>
      <c r="H1237" s="5">
        <f t="shared" si="115"/>
        <v>0</v>
      </c>
      <c r="I1237" s="5">
        <f t="shared" si="116"/>
        <v>0</v>
      </c>
    </row>
    <row r="1238" spans="1:9" x14ac:dyDescent="0.25">
      <c r="A1238">
        <v>1234</v>
      </c>
      <c r="B1238">
        <f t="shared" si="117"/>
        <v>0</v>
      </c>
      <c r="C1238" s="5">
        <f t="shared" si="114"/>
        <v>0</v>
      </c>
      <c r="D1238" s="5">
        <f t="shared" si="119"/>
        <v>0</v>
      </c>
      <c r="E1238" s="4">
        <f t="shared" si="118"/>
        <v>0</v>
      </c>
      <c r="F1238" s="5">
        <f>IF(C1238=0,0,IF(I1237+G1238&lt;=Summary!$D$20,'Loan Sch - Extra pay No Off'!I1237+G1238,Summary!$D$20))</f>
        <v>0</v>
      </c>
      <c r="G1238" s="4">
        <f>IF(E1238&lt;=0,0,E1238*Summary!$B$7/Summary!$B$10)</f>
        <v>0</v>
      </c>
      <c r="H1238" s="5">
        <f t="shared" si="115"/>
        <v>0</v>
      </c>
      <c r="I1238" s="5">
        <f t="shared" si="116"/>
        <v>0</v>
      </c>
    </row>
    <row r="1239" spans="1:9" x14ac:dyDescent="0.25">
      <c r="A1239">
        <v>1235</v>
      </c>
      <c r="B1239">
        <f t="shared" si="117"/>
        <v>0</v>
      </c>
      <c r="C1239" s="5">
        <f t="shared" si="114"/>
        <v>0</v>
      </c>
      <c r="D1239" s="5">
        <f t="shared" si="119"/>
        <v>0</v>
      </c>
      <c r="E1239" s="4">
        <f t="shared" si="118"/>
        <v>0</v>
      </c>
      <c r="F1239" s="5">
        <f>IF(C1239=0,0,IF(I1238+G1239&lt;=Summary!$D$20,'Loan Sch - Extra pay No Off'!I1238+G1239,Summary!$D$20))</f>
        <v>0</v>
      </c>
      <c r="G1239" s="4">
        <f>IF(E1239&lt;=0,0,E1239*Summary!$B$7/Summary!$B$10)</f>
        <v>0</v>
      </c>
      <c r="H1239" s="5">
        <f t="shared" si="115"/>
        <v>0</v>
      </c>
      <c r="I1239" s="5">
        <f t="shared" si="116"/>
        <v>0</v>
      </c>
    </row>
    <row r="1240" spans="1:9" x14ac:dyDescent="0.25">
      <c r="A1240">
        <v>1236</v>
      </c>
      <c r="B1240">
        <f t="shared" si="117"/>
        <v>0</v>
      </c>
      <c r="C1240" s="5">
        <f t="shared" si="114"/>
        <v>0</v>
      </c>
      <c r="D1240" s="5">
        <f t="shared" si="119"/>
        <v>0</v>
      </c>
      <c r="E1240" s="4">
        <f t="shared" si="118"/>
        <v>0</v>
      </c>
      <c r="F1240" s="5">
        <f>IF(C1240=0,0,IF(I1239+G1240&lt;=Summary!$D$20,'Loan Sch - Extra pay No Off'!I1239+G1240,Summary!$D$20))</f>
        <v>0</v>
      </c>
      <c r="G1240" s="4">
        <f>IF(E1240&lt;=0,0,E1240*Summary!$B$7/Summary!$B$10)</f>
        <v>0</v>
      </c>
      <c r="H1240" s="5">
        <f t="shared" si="115"/>
        <v>0</v>
      </c>
      <c r="I1240" s="5">
        <f t="shared" si="116"/>
        <v>0</v>
      </c>
    </row>
    <row r="1241" spans="1:9" x14ac:dyDescent="0.25">
      <c r="A1241">
        <v>1237</v>
      </c>
      <c r="B1241">
        <f t="shared" si="117"/>
        <v>0</v>
      </c>
      <c r="C1241" s="5">
        <f t="shared" si="114"/>
        <v>0</v>
      </c>
      <c r="D1241" s="5">
        <f t="shared" si="119"/>
        <v>0</v>
      </c>
      <c r="E1241" s="4">
        <f t="shared" si="118"/>
        <v>0</v>
      </c>
      <c r="F1241" s="5">
        <f>IF(C1241=0,0,IF(I1240+G1241&lt;=Summary!$D$20,'Loan Sch - Extra pay No Off'!I1240+G1241,Summary!$D$20))</f>
        <v>0</v>
      </c>
      <c r="G1241" s="4">
        <f>IF(E1241&lt;=0,0,E1241*Summary!$B$7/Summary!$B$10)</f>
        <v>0</v>
      </c>
      <c r="H1241" s="5">
        <f t="shared" si="115"/>
        <v>0</v>
      </c>
      <c r="I1241" s="5">
        <f t="shared" si="116"/>
        <v>0</v>
      </c>
    </row>
    <row r="1242" spans="1:9" x14ac:dyDescent="0.25">
      <c r="A1242">
        <v>1238</v>
      </c>
      <c r="B1242">
        <f t="shared" si="117"/>
        <v>0</v>
      </c>
      <c r="C1242" s="5">
        <f t="shared" si="114"/>
        <v>0</v>
      </c>
      <c r="D1242" s="5">
        <f t="shared" si="119"/>
        <v>0</v>
      </c>
      <c r="E1242" s="4">
        <f t="shared" si="118"/>
        <v>0</v>
      </c>
      <c r="F1242" s="5">
        <f>IF(C1242=0,0,IF(I1241+G1242&lt;=Summary!$D$20,'Loan Sch - Extra pay No Off'!I1241+G1242,Summary!$D$20))</f>
        <v>0</v>
      </c>
      <c r="G1242" s="4">
        <f>IF(E1242&lt;=0,0,E1242*Summary!$B$7/Summary!$B$10)</f>
        <v>0</v>
      </c>
      <c r="H1242" s="5">
        <f t="shared" si="115"/>
        <v>0</v>
      </c>
      <c r="I1242" s="5">
        <f t="shared" si="116"/>
        <v>0</v>
      </c>
    </row>
    <row r="1243" spans="1:9" x14ac:dyDescent="0.25">
      <c r="A1243">
        <v>1239</v>
      </c>
      <c r="B1243">
        <f t="shared" si="117"/>
        <v>0</v>
      </c>
      <c r="C1243" s="5">
        <f t="shared" si="114"/>
        <v>0</v>
      </c>
      <c r="D1243" s="5">
        <f t="shared" si="119"/>
        <v>0</v>
      </c>
      <c r="E1243" s="4">
        <f t="shared" si="118"/>
        <v>0</v>
      </c>
      <c r="F1243" s="5">
        <f>IF(C1243=0,0,IF(I1242+G1243&lt;=Summary!$D$20,'Loan Sch - Extra pay No Off'!I1242+G1243,Summary!$D$20))</f>
        <v>0</v>
      </c>
      <c r="G1243" s="4">
        <f>IF(E1243&lt;=0,0,E1243*Summary!$B$7/Summary!$B$10)</f>
        <v>0</v>
      </c>
      <c r="H1243" s="5">
        <f t="shared" si="115"/>
        <v>0</v>
      </c>
      <c r="I1243" s="5">
        <f t="shared" si="116"/>
        <v>0</v>
      </c>
    </row>
    <row r="1244" spans="1:9" x14ac:dyDescent="0.25">
      <c r="A1244">
        <v>1240</v>
      </c>
      <c r="B1244">
        <f t="shared" si="117"/>
        <v>0</v>
      </c>
      <c r="C1244" s="5">
        <f t="shared" si="114"/>
        <v>0</v>
      </c>
      <c r="D1244" s="5">
        <f t="shared" si="119"/>
        <v>0</v>
      </c>
      <c r="E1244" s="4">
        <f t="shared" si="118"/>
        <v>0</v>
      </c>
      <c r="F1244" s="5">
        <f>IF(C1244=0,0,IF(I1243+G1244&lt;=Summary!$D$20,'Loan Sch - Extra pay No Off'!I1243+G1244,Summary!$D$20))</f>
        <v>0</v>
      </c>
      <c r="G1244" s="4">
        <f>IF(E1244&lt;=0,0,E1244*Summary!$B$7/Summary!$B$10)</f>
        <v>0</v>
      </c>
      <c r="H1244" s="5">
        <f t="shared" si="115"/>
        <v>0</v>
      </c>
      <c r="I1244" s="5">
        <f t="shared" si="116"/>
        <v>0</v>
      </c>
    </row>
    <row r="1245" spans="1:9" x14ac:dyDescent="0.25">
      <c r="A1245">
        <v>1241</v>
      </c>
      <c r="B1245">
        <f t="shared" si="117"/>
        <v>0</v>
      </c>
      <c r="C1245" s="5">
        <f t="shared" si="114"/>
        <v>0</v>
      </c>
      <c r="D1245" s="5">
        <f t="shared" si="119"/>
        <v>0</v>
      </c>
      <c r="E1245" s="4">
        <f t="shared" si="118"/>
        <v>0</v>
      </c>
      <c r="F1245" s="5">
        <f>IF(C1245=0,0,IF(I1244+G1245&lt;=Summary!$D$20,'Loan Sch - Extra pay No Off'!I1244+G1245,Summary!$D$20))</f>
        <v>0</v>
      </c>
      <c r="G1245" s="4">
        <f>IF(E1245&lt;=0,0,E1245*Summary!$B$7/Summary!$B$10)</f>
        <v>0</v>
      </c>
      <c r="H1245" s="5">
        <f t="shared" si="115"/>
        <v>0</v>
      </c>
      <c r="I1245" s="5">
        <f t="shared" si="116"/>
        <v>0</v>
      </c>
    </row>
    <row r="1246" spans="1:9" x14ac:dyDescent="0.25">
      <c r="A1246">
        <v>1242</v>
      </c>
      <c r="B1246">
        <f t="shared" si="117"/>
        <v>0</v>
      </c>
      <c r="C1246" s="5">
        <f t="shared" si="114"/>
        <v>0</v>
      </c>
      <c r="D1246" s="5">
        <f t="shared" si="119"/>
        <v>0</v>
      </c>
      <c r="E1246" s="4">
        <f t="shared" si="118"/>
        <v>0</v>
      </c>
      <c r="F1246" s="5">
        <f>IF(C1246=0,0,IF(I1245+G1246&lt;=Summary!$D$20,'Loan Sch - Extra pay No Off'!I1245+G1246,Summary!$D$20))</f>
        <v>0</v>
      </c>
      <c r="G1246" s="4">
        <f>IF(E1246&lt;=0,0,E1246*Summary!$B$7/Summary!$B$10)</f>
        <v>0</v>
      </c>
      <c r="H1246" s="5">
        <f t="shared" si="115"/>
        <v>0</v>
      </c>
      <c r="I1246" s="5">
        <f t="shared" si="116"/>
        <v>0</v>
      </c>
    </row>
    <row r="1247" spans="1:9" x14ac:dyDescent="0.25">
      <c r="A1247">
        <v>1243</v>
      </c>
      <c r="B1247">
        <f t="shared" si="117"/>
        <v>0</v>
      </c>
      <c r="C1247" s="5">
        <f t="shared" si="114"/>
        <v>0</v>
      </c>
      <c r="D1247" s="5">
        <f t="shared" si="119"/>
        <v>0</v>
      </c>
      <c r="E1247" s="4">
        <f t="shared" si="118"/>
        <v>0</v>
      </c>
      <c r="F1247" s="5">
        <f>IF(C1247=0,0,IF(I1246+G1247&lt;=Summary!$D$20,'Loan Sch - Extra pay No Off'!I1246+G1247,Summary!$D$20))</f>
        <v>0</v>
      </c>
      <c r="G1247" s="4">
        <f>IF(E1247&lt;=0,0,E1247*Summary!$B$7/Summary!$B$10)</f>
        <v>0</v>
      </c>
      <c r="H1247" s="5">
        <f t="shared" si="115"/>
        <v>0</v>
      </c>
      <c r="I1247" s="5">
        <f t="shared" si="116"/>
        <v>0</v>
      </c>
    </row>
    <row r="1248" spans="1:9" x14ac:dyDescent="0.25">
      <c r="A1248">
        <v>1244</v>
      </c>
      <c r="B1248">
        <f t="shared" si="117"/>
        <v>0</v>
      </c>
      <c r="C1248" s="5">
        <f t="shared" si="114"/>
        <v>0</v>
      </c>
      <c r="D1248" s="5">
        <f t="shared" si="119"/>
        <v>0</v>
      </c>
      <c r="E1248" s="4">
        <f t="shared" si="118"/>
        <v>0</v>
      </c>
      <c r="F1248" s="5">
        <f>IF(C1248=0,0,IF(I1247+G1248&lt;=Summary!$D$20,'Loan Sch - Extra pay No Off'!I1247+G1248,Summary!$D$20))</f>
        <v>0</v>
      </c>
      <c r="G1248" s="4">
        <f>IF(E1248&lt;=0,0,E1248*Summary!$B$7/Summary!$B$10)</f>
        <v>0</v>
      </c>
      <c r="H1248" s="5">
        <f t="shared" si="115"/>
        <v>0</v>
      </c>
      <c r="I1248" s="5">
        <f t="shared" si="116"/>
        <v>0</v>
      </c>
    </row>
    <row r="1249" spans="1:9" x14ac:dyDescent="0.25">
      <c r="A1249">
        <v>1245</v>
      </c>
      <c r="B1249">
        <f t="shared" si="117"/>
        <v>0</v>
      </c>
      <c r="C1249" s="5">
        <f t="shared" si="114"/>
        <v>0</v>
      </c>
      <c r="D1249" s="5">
        <f t="shared" si="119"/>
        <v>0</v>
      </c>
      <c r="E1249" s="4">
        <f t="shared" si="118"/>
        <v>0</v>
      </c>
      <c r="F1249" s="5">
        <f>IF(C1249=0,0,IF(I1248+G1249&lt;=Summary!$D$20,'Loan Sch - Extra pay No Off'!I1248+G1249,Summary!$D$20))</f>
        <v>0</v>
      </c>
      <c r="G1249" s="4">
        <f>IF(E1249&lt;=0,0,E1249*Summary!$B$7/Summary!$B$10)</f>
        <v>0</v>
      </c>
      <c r="H1249" s="5">
        <f t="shared" si="115"/>
        <v>0</v>
      </c>
      <c r="I1249" s="5">
        <f t="shared" si="116"/>
        <v>0</v>
      </c>
    </row>
    <row r="1250" spans="1:9" x14ac:dyDescent="0.25">
      <c r="A1250">
        <v>1246</v>
      </c>
      <c r="B1250">
        <f t="shared" si="117"/>
        <v>0</v>
      </c>
      <c r="C1250" s="5">
        <f t="shared" si="114"/>
        <v>0</v>
      </c>
      <c r="D1250" s="5">
        <f t="shared" si="119"/>
        <v>0</v>
      </c>
      <c r="E1250" s="4">
        <f t="shared" si="118"/>
        <v>0</v>
      </c>
      <c r="F1250" s="5">
        <f>IF(C1250=0,0,IF(I1249+G1250&lt;=Summary!$D$20,'Loan Sch - Extra pay No Off'!I1249+G1250,Summary!$D$20))</f>
        <v>0</v>
      </c>
      <c r="G1250" s="4">
        <f>IF(E1250&lt;=0,0,E1250*Summary!$B$7/Summary!$B$10)</f>
        <v>0</v>
      </c>
      <c r="H1250" s="5">
        <f t="shared" si="115"/>
        <v>0</v>
      </c>
      <c r="I1250" s="5">
        <f t="shared" si="116"/>
        <v>0</v>
      </c>
    </row>
    <row r="1251" spans="1:9" x14ac:dyDescent="0.25">
      <c r="A1251">
        <v>1247</v>
      </c>
      <c r="B1251">
        <f t="shared" si="117"/>
        <v>0</v>
      </c>
      <c r="C1251" s="5">
        <f t="shared" si="114"/>
        <v>0</v>
      </c>
      <c r="D1251" s="5">
        <f t="shared" si="119"/>
        <v>0</v>
      </c>
      <c r="E1251" s="4">
        <f t="shared" si="118"/>
        <v>0</v>
      </c>
      <c r="F1251" s="5">
        <f>IF(C1251=0,0,IF(I1250+G1251&lt;=Summary!$D$20,'Loan Sch - Extra pay No Off'!I1250+G1251,Summary!$D$20))</f>
        <v>0</v>
      </c>
      <c r="G1251" s="4">
        <f>IF(E1251&lt;=0,0,E1251*Summary!$B$7/Summary!$B$10)</f>
        <v>0</v>
      </c>
      <c r="H1251" s="5">
        <f t="shared" si="115"/>
        <v>0</v>
      </c>
      <c r="I1251" s="5">
        <f t="shared" si="116"/>
        <v>0</v>
      </c>
    </row>
    <row r="1252" spans="1:9" x14ac:dyDescent="0.25">
      <c r="A1252">
        <v>1248</v>
      </c>
      <c r="B1252">
        <f t="shared" si="117"/>
        <v>0</v>
      </c>
      <c r="C1252" s="5">
        <f t="shared" si="114"/>
        <v>0</v>
      </c>
      <c r="D1252" s="5">
        <f t="shared" si="119"/>
        <v>0</v>
      </c>
      <c r="E1252" s="4">
        <f t="shared" si="118"/>
        <v>0</v>
      </c>
      <c r="F1252" s="5">
        <f>IF(C1252=0,0,IF(I1251+G1252&lt;=Summary!$D$20,'Loan Sch - Extra pay No Off'!I1251+G1252,Summary!$D$20))</f>
        <v>0</v>
      </c>
      <c r="G1252" s="4">
        <f>IF(E1252&lt;=0,0,E1252*Summary!$B$7/Summary!$B$10)</f>
        <v>0</v>
      </c>
      <c r="H1252" s="5">
        <f t="shared" si="115"/>
        <v>0</v>
      </c>
      <c r="I1252" s="5">
        <f t="shared" si="116"/>
        <v>0</v>
      </c>
    </row>
    <row r="1253" spans="1:9" x14ac:dyDescent="0.25">
      <c r="A1253">
        <v>1249</v>
      </c>
      <c r="B1253">
        <f t="shared" si="117"/>
        <v>0</v>
      </c>
      <c r="C1253" s="5">
        <f t="shared" si="114"/>
        <v>0</v>
      </c>
      <c r="D1253" s="5">
        <f t="shared" si="119"/>
        <v>0</v>
      </c>
      <c r="E1253" s="4">
        <f t="shared" si="118"/>
        <v>0</v>
      </c>
      <c r="F1253" s="5">
        <f>IF(C1253=0,0,IF(I1252+G1253&lt;=Summary!$D$20,'Loan Sch - Extra pay No Off'!I1252+G1253,Summary!$D$20))</f>
        <v>0</v>
      </c>
      <c r="G1253" s="4">
        <f>IF(E1253&lt;=0,0,E1253*Summary!$B$7/Summary!$B$10)</f>
        <v>0</v>
      </c>
      <c r="H1253" s="5">
        <f t="shared" si="115"/>
        <v>0</v>
      </c>
      <c r="I1253" s="5">
        <f t="shared" si="116"/>
        <v>0</v>
      </c>
    </row>
    <row r="1254" spans="1:9" x14ac:dyDescent="0.25">
      <c r="A1254">
        <v>1250</v>
      </c>
      <c r="B1254">
        <f t="shared" si="117"/>
        <v>0</v>
      </c>
      <c r="C1254" s="5">
        <f t="shared" si="114"/>
        <v>0</v>
      </c>
      <c r="D1254" s="5">
        <f t="shared" si="119"/>
        <v>0</v>
      </c>
      <c r="E1254" s="4">
        <f t="shared" si="118"/>
        <v>0</v>
      </c>
      <c r="F1254" s="5">
        <f>IF(C1254=0,0,IF(I1253+G1254&lt;=Summary!$D$20,'Loan Sch - Extra pay No Off'!I1253+G1254,Summary!$D$20))</f>
        <v>0</v>
      </c>
      <c r="G1254" s="4">
        <f>IF(E1254&lt;=0,0,E1254*Summary!$B$7/Summary!$B$10)</f>
        <v>0</v>
      </c>
      <c r="H1254" s="5">
        <f t="shared" si="115"/>
        <v>0</v>
      </c>
      <c r="I1254" s="5">
        <f t="shared" si="116"/>
        <v>0</v>
      </c>
    </row>
    <row r="1255" spans="1:9" x14ac:dyDescent="0.25">
      <c r="A1255">
        <v>1251</v>
      </c>
      <c r="B1255">
        <f t="shared" si="117"/>
        <v>0</v>
      </c>
      <c r="C1255" s="5">
        <f t="shared" si="114"/>
        <v>0</v>
      </c>
      <c r="D1255" s="5">
        <f t="shared" si="119"/>
        <v>0</v>
      </c>
      <c r="E1255" s="4">
        <f t="shared" si="118"/>
        <v>0</v>
      </c>
      <c r="F1255" s="5">
        <f>IF(C1255=0,0,IF(I1254+G1255&lt;=Summary!$D$20,'Loan Sch - Extra pay No Off'!I1254+G1255,Summary!$D$20))</f>
        <v>0</v>
      </c>
      <c r="G1255" s="4">
        <f>IF(E1255&lt;=0,0,E1255*Summary!$B$7/Summary!$B$10)</f>
        <v>0</v>
      </c>
      <c r="H1255" s="5">
        <f t="shared" si="115"/>
        <v>0</v>
      </c>
      <c r="I1255" s="5">
        <f t="shared" si="116"/>
        <v>0</v>
      </c>
    </row>
    <row r="1256" spans="1:9" x14ac:dyDescent="0.25">
      <c r="A1256">
        <v>1252</v>
      </c>
      <c r="B1256">
        <f t="shared" si="117"/>
        <v>0</v>
      </c>
      <c r="C1256" s="5">
        <f t="shared" si="114"/>
        <v>0</v>
      </c>
      <c r="D1256" s="5">
        <f t="shared" si="119"/>
        <v>0</v>
      </c>
      <c r="E1256" s="4">
        <f t="shared" si="118"/>
        <v>0</v>
      </c>
      <c r="F1256" s="5">
        <f>IF(C1256=0,0,IF(I1255+G1256&lt;=Summary!$D$20,'Loan Sch - Extra pay No Off'!I1255+G1256,Summary!$D$20))</f>
        <v>0</v>
      </c>
      <c r="G1256" s="4">
        <f>IF(E1256&lt;=0,0,E1256*Summary!$B$7/Summary!$B$10)</f>
        <v>0</v>
      </c>
      <c r="H1256" s="5">
        <f t="shared" si="115"/>
        <v>0</v>
      </c>
      <c r="I1256" s="5">
        <f t="shared" si="116"/>
        <v>0</v>
      </c>
    </row>
    <row r="1257" spans="1:9" x14ac:dyDescent="0.25">
      <c r="A1257">
        <v>1253</v>
      </c>
      <c r="B1257">
        <f t="shared" si="117"/>
        <v>0</v>
      </c>
      <c r="C1257" s="5">
        <f t="shared" si="114"/>
        <v>0</v>
      </c>
      <c r="D1257" s="5">
        <f t="shared" si="119"/>
        <v>0</v>
      </c>
      <c r="E1257" s="4">
        <f t="shared" si="118"/>
        <v>0</v>
      </c>
      <c r="F1257" s="5">
        <f>IF(C1257=0,0,IF(I1256+G1257&lt;=Summary!$D$20,'Loan Sch - Extra pay No Off'!I1256+G1257,Summary!$D$20))</f>
        <v>0</v>
      </c>
      <c r="G1257" s="4">
        <f>IF(E1257&lt;=0,0,E1257*Summary!$B$7/Summary!$B$10)</f>
        <v>0</v>
      </c>
      <c r="H1257" s="5">
        <f t="shared" si="115"/>
        <v>0</v>
      </c>
      <c r="I1257" s="5">
        <f t="shared" si="116"/>
        <v>0</v>
      </c>
    </row>
    <row r="1258" spans="1:9" x14ac:dyDescent="0.25">
      <c r="A1258">
        <v>1254</v>
      </c>
      <c r="B1258">
        <f t="shared" si="117"/>
        <v>0</v>
      </c>
      <c r="C1258" s="5">
        <f t="shared" si="114"/>
        <v>0</v>
      </c>
      <c r="D1258" s="5">
        <f t="shared" si="119"/>
        <v>0</v>
      </c>
      <c r="E1258" s="4">
        <f t="shared" si="118"/>
        <v>0</v>
      </c>
      <c r="F1258" s="5">
        <f>IF(C1258=0,0,IF(I1257+G1258&lt;=Summary!$D$20,'Loan Sch - Extra pay No Off'!I1257+G1258,Summary!$D$20))</f>
        <v>0</v>
      </c>
      <c r="G1258" s="4">
        <f>IF(E1258&lt;=0,0,E1258*Summary!$B$7/Summary!$B$10)</f>
        <v>0</v>
      </c>
      <c r="H1258" s="5">
        <f t="shared" si="115"/>
        <v>0</v>
      </c>
      <c r="I1258" s="5">
        <f t="shared" si="116"/>
        <v>0</v>
      </c>
    </row>
    <row r="1259" spans="1:9" x14ac:dyDescent="0.25">
      <c r="A1259">
        <v>1255</v>
      </c>
      <c r="B1259">
        <f t="shared" si="117"/>
        <v>0</v>
      </c>
      <c r="C1259" s="5">
        <f t="shared" si="114"/>
        <v>0</v>
      </c>
      <c r="D1259" s="5">
        <f t="shared" si="119"/>
        <v>0</v>
      </c>
      <c r="E1259" s="4">
        <f t="shared" si="118"/>
        <v>0</v>
      </c>
      <c r="F1259" s="5">
        <f>IF(C1259=0,0,IF(I1258+G1259&lt;=Summary!$D$20,'Loan Sch - Extra pay No Off'!I1258+G1259,Summary!$D$20))</f>
        <v>0</v>
      </c>
      <c r="G1259" s="4">
        <f>IF(E1259&lt;=0,0,E1259*Summary!$B$7/Summary!$B$10)</f>
        <v>0</v>
      </c>
      <c r="H1259" s="5">
        <f t="shared" si="115"/>
        <v>0</v>
      </c>
      <c r="I1259" s="5">
        <f t="shared" si="116"/>
        <v>0</v>
      </c>
    </row>
    <row r="1260" spans="1:9" x14ac:dyDescent="0.25">
      <c r="A1260">
        <v>1256</v>
      </c>
      <c r="B1260">
        <f t="shared" si="117"/>
        <v>0</v>
      </c>
      <c r="C1260" s="5">
        <f t="shared" si="114"/>
        <v>0</v>
      </c>
      <c r="D1260" s="5">
        <f t="shared" si="119"/>
        <v>0</v>
      </c>
      <c r="E1260" s="4">
        <f t="shared" si="118"/>
        <v>0</v>
      </c>
      <c r="F1260" s="5">
        <f>IF(C1260=0,0,IF(I1259+G1260&lt;=Summary!$D$20,'Loan Sch - Extra pay No Off'!I1259+G1260,Summary!$D$20))</f>
        <v>0</v>
      </c>
      <c r="G1260" s="4">
        <f>IF(E1260&lt;=0,0,E1260*Summary!$B$7/Summary!$B$10)</f>
        <v>0</v>
      </c>
      <c r="H1260" s="5">
        <f t="shared" si="115"/>
        <v>0</v>
      </c>
      <c r="I1260" s="5">
        <f t="shared" si="116"/>
        <v>0</v>
      </c>
    </row>
    <row r="1261" spans="1:9" x14ac:dyDescent="0.25">
      <c r="A1261">
        <v>1257</v>
      </c>
      <c r="B1261">
        <f t="shared" si="117"/>
        <v>0</v>
      </c>
      <c r="C1261" s="5">
        <f t="shared" si="114"/>
        <v>0</v>
      </c>
      <c r="D1261" s="5">
        <f t="shared" si="119"/>
        <v>0</v>
      </c>
      <c r="E1261" s="4">
        <f t="shared" si="118"/>
        <v>0</v>
      </c>
      <c r="F1261" s="5">
        <f>IF(C1261=0,0,IF(I1260+G1261&lt;=Summary!$D$20,'Loan Sch - Extra pay No Off'!I1260+G1261,Summary!$D$20))</f>
        <v>0</v>
      </c>
      <c r="G1261" s="4">
        <f>IF(E1261&lt;=0,0,E1261*Summary!$B$7/Summary!$B$10)</f>
        <v>0</v>
      </c>
      <c r="H1261" s="5">
        <f t="shared" si="115"/>
        <v>0</v>
      </c>
      <c r="I1261" s="5">
        <f t="shared" si="116"/>
        <v>0</v>
      </c>
    </row>
    <row r="1262" spans="1:9" x14ac:dyDescent="0.25">
      <c r="A1262">
        <v>1258</v>
      </c>
      <c r="B1262">
        <f t="shared" si="117"/>
        <v>0</v>
      </c>
      <c r="C1262" s="5">
        <f t="shared" si="114"/>
        <v>0</v>
      </c>
      <c r="D1262" s="5">
        <f t="shared" si="119"/>
        <v>0</v>
      </c>
      <c r="E1262" s="4">
        <f t="shared" si="118"/>
        <v>0</v>
      </c>
      <c r="F1262" s="5">
        <f>IF(C1262=0,0,IF(I1261+G1262&lt;=Summary!$D$20,'Loan Sch - Extra pay No Off'!I1261+G1262,Summary!$D$20))</f>
        <v>0</v>
      </c>
      <c r="G1262" s="4">
        <f>IF(E1262&lt;=0,0,E1262*Summary!$B$7/Summary!$B$10)</f>
        <v>0</v>
      </c>
      <c r="H1262" s="5">
        <f t="shared" si="115"/>
        <v>0</v>
      </c>
      <c r="I1262" s="5">
        <f t="shared" si="116"/>
        <v>0</v>
      </c>
    </row>
    <row r="1263" spans="1:9" x14ac:dyDescent="0.25">
      <c r="A1263">
        <v>1259</v>
      </c>
      <c r="B1263">
        <f t="shared" si="117"/>
        <v>0</v>
      </c>
      <c r="C1263" s="5">
        <f t="shared" si="114"/>
        <v>0</v>
      </c>
      <c r="D1263" s="5">
        <f t="shared" si="119"/>
        <v>0</v>
      </c>
      <c r="E1263" s="4">
        <f t="shared" si="118"/>
        <v>0</v>
      </c>
      <c r="F1263" s="5">
        <f>IF(C1263=0,0,IF(I1262+G1263&lt;=Summary!$D$20,'Loan Sch - Extra pay No Off'!I1262+G1263,Summary!$D$20))</f>
        <v>0</v>
      </c>
      <c r="G1263" s="4">
        <f>IF(E1263&lt;=0,0,E1263*Summary!$B$7/Summary!$B$10)</f>
        <v>0</v>
      </c>
      <c r="H1263" s="5">
        <f t="shared" si="115"/>
        <v>0</v>
      </c>
      <c r="I1263" s="5">
        <f t="shared" si="116"/>
        <v>0</v>
      </c>
    </row>
    <row r="1264" spans="1:9" x14ac:dyDescent="0.25">
      <c r="A1264">
        <v>1260</v>
      </c>
      <c r="B1264">
        <f t="shared" si="117"/>
        <v>0</v>
      </c>
      <c r="C1264" s="5">
        <f t="shared" si="114"/>
        <v>0</v>
      </c>
      <c r="D1264" s="5">
        <f t="shared" si="119"/>
        <v>0</v>
      </c>
      <c r="E1264" s="4">
        <f t="shared" si="118"/>
        <v>0</v>
      </c>
      <c r="F1264" s="5">
        <f>IF(C1264=0,0,IF(I1263+G1264&lt;=Summary!$D$20,'Loan Sch - Extra pay No Off'!I1263+G1264,Summary!$D$20))</f>
        <v>0</v>
      </c>
      <c r="G1264" s="4">
        <f>IF(E1264&lt;=0,0,E1264*Summary!$B$7/Summary!$B$10)</f>
        <v>0</v>
      </c>
      <c r="H1264" s="5">
        <f t="shared" si="115"/>
        <v>0</v>
      </c>
      <c r="I1264" s="5">
        <f t="shared" si="116"/>
        <v>0</v>
      </c>
    </row>
    <row r="1265" spans="1:9" x14ac:dyDescent="0.25">
      <c r="A1265">
        <v>1261</v>
      </c>
      <c r="B1265">
        <f t="shared" si="117"/>
        <v>0</v>
      </c>
      <c r="C1265" s="5">
        <f t="shared" si="114"/>
        <v>0</v>
      </c>
      <c r="D1265" s="5">
        <f t="shared" si="119"/>
        <v>0</v>
      </c>
      <c r="E1265" s="4">
        <f t="shared" si="118"/>
        <v>0</v>
      </c>
      <c r="F1265" s="5">
        <f>IF(C1265=0,0,IF(I1264+G1265&lt;=Summary!$D$20,'Loan Sch - Extra pay No Off'!I1264+G1265,Summary!$D$20))</f>
        <v>0</v>
      </c>
      <c r="G1265" s="4">
        <f>IF(E1265&lt;=0,0,E1265*Summary!$B$7/Summary!$B$10)</f>
        <v>0</v>
      </c>
      <c r="H1265" s="5">
        <f t="shared" si="115"/>
        <v>0</v>
      </c>
      <c r="I1265" s="5">
        <f t="shared" si="116"/>
        <v>0</v>
      </c>
    </row>
    <row r="1266" spans="1:9" x14ac:dyDescent="0.25">
      <c r="A1266">
        <v>1262</v>
      </c>
      <c r="B1266">
        <f t="shared" si="117"/>
        <v>0</v>
      </c>
      <c r="C1266" s="5">
        <f t="shared" si="114"/>
        <v>0</v>
      </c>
      <c r="D1266" s="5">
        <f t="shared" si="119"/>
        <v>0</v>
      </c>
      <c r="E1266" s="4">
        <f t="shared" si="118"/>
        <v>0</v>
      </c>
      <c r="F1266" s="5">
        <f>IF(C1266=0,0,IF(I1265+G1266&lt;=Summary!$D$20,'Loan Sch - Extra pay No Off'!I1265+G1266,Summary!$D$20))</f>
        <v>0</v>
      </c>
      <c r="G1266" s="4">
        <f>IF(E1266&lt;=0,0,E1266*Summary!$B$7/Summary!$B$10)</f>
        <v>0</v>
      </c>
      <c r="H1266" s="5">
        <f t="shared" si="115"/>
        <v>0</v>
      </c>
      <c r="I1266" s="5">
        <f t="shared" si="116"/>
        <v>0</v>
      </c>
    </row>
    <row r="1267" spans="1:9" x14ac:dyDescent="0.25">
      <c r="A1267">
        <v>1263</v>
      </c>
      <c r="B1267">
        <f t="shared" si="117"/>
        <v>0</v>
      </c>
      <c r="C1267" s="5">
        <f t="shared" si="114"/>
        <v>0</v>
      </c>
      <c r="D1267" s="5">
        <f t="shared" si="119"/>
        <v>0</v>
      </c>
      <c r="E1267" s="4">
        <f t="shared" si="118"/>
        <v>0</v>
      </c>
      <c r="F1267" s="5">
        <f>IF(C1267=0,0,IF(I1266+G1267&lt;=Summary!$D$20,'Loan Sch - Extra pay No Off'!I1266+G1267,Summary!$D$20))</f>
        <v>0</v>
      </c>
      <c r="G1267" s="4">
        <f>IF(E1267&lt;=0,0,E1267*Summary!$B$7/Summary!$B$10)</f>
        <v>0</v>
      </c>
      <c r="H1267" s="5">
        <f t="shared" si="115"/>
        <v>0</v>
      </c>
      <c r="I1267" s="5">
        <f t="shared" si="116"/>
        <v>0</v>
      </c>
    </row>
    <row r="1268" spans="1:9" x14ac:dyDescent="0.25">
      <c r="A1268">
        <v>1264</v>
      </c>
      <c r="B1268">
        <f t="shared" si="117"/>
        <v>0</v>
      </c>
      <c r="C1268" s="5">
        <f t="shared" si="114"/>
        <v>0</v>
      </c>
      <c r="D1268" s="5">
        <f t="shared" si="119"/>
        <v>0</v>
      </c>
      <c r="E1268" s="4">
        <f t="shared" si="118"/>
        <v>0</v>
      </c>
      <c r="F1268" s="5">
        <f>IF(C1268=0,0,IF(I1267+G1268&lt;=Summary!$D$20,'Loan Sch - Extra pay No Off'!I1267+G1268,Summary!$D$20))</f>
        <v>0</v>
      </c>
      <c r="G1268" s="4">
        <f>IF(E1268&lt;=0,0,E1268*Summary!$B$7/Summary!$B$10)</f>
        <v>0</v>
      </c>
      <c r="H1268" s="5">
        <f t="shared" si="115"/>
        <v>0</v>
      </c>
      <c r="I1268" s="5">
        <f t="shared" si="116"/>
        <v>0</v>
      </c>
    </row>
    <row r="1269" spans="1:9" x14ac:dyDescent="0.25">
      <c r="A1269">
        <v>1265</v>
      </c>
      <c r="B1269">
        <f t="shared" si="117"/>
        <v>0</v>
      </c>
      <c r="C1269" s="5">
        <f t="shared" ref="C1269:C1332" si="120">I1268</f>
        <v>0</v>
      </c>
      <c r="D1269" s="5">
        <f t="shared" si="119"/>
        <v>0</v>
      </c>
      <c r="E1269" s="4">
        <f t="shared" si="118"/>
        <v>0</v>
      </c>
      <c r="F1269" s="5">
        <f>IF(C1269=0,0,IF(I1268+G1269&lt;=Summary!$D$20,'Loan Sch - Extra pay No Off'!I1268+G1269,Summary!$D$20))</f>
        <v>0</v>
      </c>
      <c r="G1269" s="4">
        <f>IF(E1269&lt;=0,0,E1269*Summary!$B$7/Summary!$B$10)</f>
        <v>0</v>
      </c>
      <c r="H1269" s="5">
        <f t="shared" ref="H1269:H1332" si="121">F1269-G1269</f>
        <v>0</v>
      </c>
      <c r="I1269" s="5">
        <f t="shared" ref="I1269:I1332" si="122">IF(ROUND(C1269-H1269,0)=0,0,C1269-H1269)</f>
        <v>0</v>
      </c>
    </row>
    <row r="1270" spans="1:9" x14ac:dyDescent="0.25">
      <c r="A1270">
        <v>1266</v>
      </c>
      <c r="B1270">
        <f t="shared" si="117"/>
        <v>0</v>
      </c>
      <c r="C1270" s="5">
        <f t="shared" si="120"/>
        <v>0</v>
      </c>
      <c r="D1270" s="5">
        <f t="shared" si="119"/>
        <v>0</v>
      </c>
      <c r="E1270" s="4">
        <f t="shared" si="118"/>
        <v>0</v>
      </c>
      <c r="F1270" s="5">
        <f>IF(C1270=0,0,IF(I1269+G1270&lt;=Summary!$D$20,'Loan Sch - Extra pay No Off'!I1269+G1270,Summary!$D$20))</f>
        <v>0</v>
      </c>
      <c r="G1270" s="4">
        <f>IF(E1270&lt;=0,0,E1270*Summary!$B$7/Summary!$B$10)</f>
        <v>0</v>
      </c>
      <c r="H1270" s="5">
        <f t="shared" si="121"/>
        <v>0</v>
      </c>
      <c r="I1270" s="5">
        <f t="shared" si="122"/>
        <v>0</v>
      </c>
    </row>
    <row r="1271" spans="1:9" x14ac:dyDescent="0.25">
      <c r="A1271">
        <v>1267</v>
      </c>
      <c r="B1271">
        <f t="shared" si="117"/>
        <v>0</v>
      </c>
      <c r="C1271" s="5">
        <f t="shared" si="120"/>
        <v>0</v>
      </c>
      <c r="D1271" s="5">
        <f t="shared" si="119"/>
        <v>0</v>
      </c>
      <c r="E1271" s="4">
        <f t="shared" si="118"/>
        <v>0</v>
      </c>
      <c r="F1271" s="5">
        <f>IF(C1271=0,0,IF(I1270+G1271&lt;=Summary!$D$20,'Loan Sch - Extra pay No Off'!I1270+G1271,Summary!$D$20))</f>
        <v>0</v>
      </c>
      <c r="G1271" s="4">
        <f>IF(E1271&lt;=0,0,E1271*Summary!$B$7/Summary!$B$10)</f>
        <v>0</v>
      </c>
      <c r="H1271" s="5">
        <f t="shared" si="121"/>
        <v>0</v>
      </c>
      <c r="I1271" s="5">
        <f t="shared" si="122"/>
        <v>0</v>
      </c>
    </row>
    <row r="1272" spans="1:9" x14ac:dyDescent="0.25">
      <c r="A1272">
        <v>1268</v>
      </c>
      <c r="B1272">
        <f t="shared" si="117"/>
        <v>0</v>
      </c>
      <c r="C1272" s="5">
        <f t="shared" si="120"/>
        <v>0</v>
      </c>
      <c r="D1272" s="5">
        <f t="shared" si="119"/>
        <v>0</v>
      </c>
      <c r="E1272" s="4">
        <f t="shared" si="118"/>
        <v>0</v>
      </c>
      <c r="F1272" s="5">
        <f>IF(C1272=0,0,IF(I1271+G1272&lt;=Summary!$D$20,'Loan Sch - Extra pay No Off'!I1271+G1272,Summary!$D$20))</f>
        <v>0</v>
      </c>
      <c r="G1272" s="4">
        <f>IF(E1272&lt;=0,0,E1272*Summary!$B$7/Summary!$B$10)</f>
        <v>0</v>
      </c>
      <c r="H1272" s="5">
        <f t="shared" si="121"/>
        <v>0</v>
      </c>
      <c r="I1272" s="5">
        <f t="shared" si="122"/>
        <v>0</v>
      </c>
    </row>
    <row r="1273" spans="1:9" x14ac:dyDescent="0.25">
      <c r="A1273">
        <v>1269</v>
      </c>
      <c r="B1273">
        <f t="shared" si="117"/>
        <v>0</v>
      </c>
      <c r="C1273" s="5">
        <f t="shared" si="120"/>
        <v>0</v>
      </c>
      <c r="D1273" s="5">
        <f t="shared" si="119"/>
        <v>0</v>
      </c>
      <c r="E1273" s="4">
        <f t="shared" si="118"/>
        <v>0</v>
      </c>
      <c r="F1273" s="5">
        <f>IF(C1273=0,0,IF(I1272+G1273&lt;=Summary!$D$20,'Loan Sch - Extra pay No Off'!I1272+G1273,Summary!$D$20))</f>
        <v>0</v>
      </c>
      <c r="G1273" s="4">
        <f>IF(E1273&lt;=0,0,E1273*Summary!$B$7/Summary!$B$10)</f>
        <v>0</v>
      </c>
      <c r="H1273" s="5">
        <f t="shared" si="121"/>
        <v>0</v>
      </c>
      <c r="I1273" s="5">
        <f t="shared" si="122"/>
        <v>0</v>
      </c>
    </row>
    <row r="1274" spans="1:9" x14ac:dyDescent="0.25">
      <c r="A1274">
        <v>1270</v>
      </c>
      <c r="B1274">
        <f t="shared" si="117"/>
        <v>0</v>
      </c>
      <c r="C1274" s="5">
        <f t="shared" si="120"/>
        <v>0</v>
      </c>
      <c r="D1274" s="5">
        <f t="shared" si="119"/>
        <v>0</v>
      </c>
      <c r="E1274" s="4">
        <f t="shared" si="118"/>
        <v>0</v>
      </c>
      <c r="F1274" s="5">
        <f>IF(C1274=0,0,IF(I1273+G1274&lt;=Summary!$D$20,'Loan Sch - Extra pay No Off'!I1273+G1274,Summary!$D$20))</f>
        <v>0</v>
      </c>
      <c r="G1274" s="4">
        <f>IF(E1274&lt;=0,0,E1274*Summary!$B$7/Summary!$B$10)</f>
        <v>0</v>
      </c>
      <c r="H1274" s="5">
        <f t="shared" si="121"/>
        <v>0</v>
      </c>
      <c r="I1274" s="5">
        <f t="shared" si="122"/>
        <v>0</v>
      </c>
    </row>
    <row r="1275" spans="1:9" x14ac:dyDescent="0.25">
      <c r="A1275">
        <v>1271</v>
      </c>
      <c r="B1275">
        <f t="shared" si="117"/>
        <v>0</v>
      </c>
      <c r="C1275" s="5">
        <f t="shared" si="120"/>
        <v>0</v>
      </c>
      <c r="D1275" s="5">
        <f t="shared" si="119"/>
        <v>0</v>
      </c>
      <c r="E1275" s="4">
        <f t="shared" si="118"/>
        <v>0</v>
      </c>
      <c r="F1275" s="5">
        <f>IF(C1275=0,0,IF(I1274+G1275&lt;=Summary!$D$20,'Loan Sch - Extra pay No Off'!I1274+G1275,Summary!$D$20))</f>
        <v>0</v>
      </c>
      <c r="G1275" s="4">
        <f>IF(E1275&lt;=0,0,E1275*Summary!$B$7/Summary!$B$10)</f>
        <v>0</v>
      </c>
      <c r="H1275" s="5">
        <f t="shared" si="121"/>
        <v>0</v>
      </c>
      <c r="I1275" s="5">
        <f t="shared" si="122"/>
        <v>0</v>
      </c>
    </row>
    <row r="1276" spans="1:9" x14ac:dyDescent="0.25">
      <c r="A1276">
        <v>1272</v>
      </c>
      <c r="B1276">
        <f t="shared" si="117"/>
        <v>0</v>
      </c>
      <c r="C1276" s="5">
        <f t="shared" si="120"/>
        <v>0</v>
      </c>
      <c r="D1276" s="5">
        <f t="shared" si="119"/>
        <v>0</v>
      </c>
      <c r="E1276" s="4">
        <f t="shared" si="118"/>
        <v>0</v>
      </c>
      <c r="F1276" s="5">
        <f>IF(C1276=0,0,IF(I1275+G1276&lt;=Summary!$D$20,'Loan Sch - Extra pay No Off'!I1275+G1276,Summary!$D$20))</f>
        <v>0</v>
      </c>
      <c r="G1276" s="4">
        <f>IF(E1276&lt;=0,0,E1276*Summary!$B$7/Summary!$B$10)</f>
        <v>0</v>
      </c>
      <c r="H1276" s="5">
        <f t="shared" si="121"/>
        <v>0</v>
      </c>
      <c r="I1276" s="5">
        <f t="shared" si="122"/>
        <v>0</v>
      </c>
    </row>
    <row r="1277" spans="1:9" x14ac:dyDescent="0.25">
      <c r="A1277">
        <v>1273</v>
      </c>
      <c r="B1277">
        <f t="shared" si="117"/>
        <v>0</v>
      </c>
      <c r="C1277" s="5">
        <f t="shared" si="120"/>
        <v>0</v>
      </c>
      <c r="D1277" s="5">
        <f t="shared" si="119"/>
        <v>0</v>
      </c>
      <c r="E1277" s="4">
        <f t="shared" si="118"/>
        <v>0</v>
      </c>
      <c r="F1277" s="5">
        <f>IF(C1277=0,0,IF(I1276+G1277&lt;=Summary!$D$20,'Loan Sch - Extra pay No Off'!I1276+G1277,Summary!$D$20))</f>
        <v>0</v>
      </c>
      <c r="G1277" s="4">
        <f>IF(E1277&lt;=0,0,E1277*Summary!$B$7/Summary!$B$10)</f>
        <v>0</v>
      </c>
      <c r="H1277" s="5">
        <f t="shared" si="121"/>
        <v>0</v>
      </c>
      <c r="I1277" s="5">
        <f t="shared" si="122"/>
        <v>0</v>
      </c>
    </row>
    <row r="1278" spans="1:9" x14ac:dyDescent="0.25">
      <c r="A1278">
        <v>1274</v>
      </c>
      <c r="B1278">
        <f t="shared" si="117"/>
        <v>0</v>
      </c>
      <c r="C1278" s="5">
        <f t="shared" si="120"/>
        <v>0</v>
      </c>
      <c r="D1278" s="5">
        <f t="shared" si="119"/>
        <v>0</v>
      </c>
      <c r="E1278" s="4">
        <f t="shared" si="118"/>
        <v>0</v>
      </c>
      <c r="F1278" s="5">
        <f>IF(C1278=0,0,IF(I1277+G1278&lt;=Summary!$D$20,'Loan Sch - Extra pay No Off'!I1277+G1278,Summary!$D$20))</f>
        <v>0</v>
      </c>
      <c r="G1278" s="4">
        <f>IF(E1278&lt;=0,0,E1278*Summary!$B$7/Summary!$B$10)</f>
        <v>0</v>
      </c>
      <c r="H1278" s="5">
        <f t="shared" si="121"/>
        <v>0</v>
      </c>
      <c r="I1278" s="5">
        <f t="shared" si="122"/>
        <v>0</v>
      </c>
    </row>
    <row r="1279" spans="1:9" x14ac:dyDescent="0.25">
      <c r="A1279">
        <v>1275</v>
      </c>
      <c r="B1279">
        <f t="shared" si="117"/>
        <v>0</v>
      </c>
      <c r="C1279" s="5">
        <f t="shared" si="120"/>
        <v>0</v>
      </c>
      <c r="D1279" s="5">
        <f t="shared" si="119"/>
        <v>0</v>
      </c>
      <c r="E1279" s="4">
        <f t="shared" si="118"/>
        <v>0</v>
      </c>
      <c r="F1279" s="5">
        <f>IF(C1279=0,0,IF(I1278+G1279&lt;=Summary!$D$20,'Loan Sch - Extra pay No Off'!I1278+G1279,Summary!$D$20))</f>
        <v>0</v>
      </c>
      <c r="G1279" s="4">
        <f>IF(E1279&lt;=0,0,E1279*Summary!$B$7/Summary!$B$10)</f>
        <v>0</v>
      </c>
      <c r="H1279" s="5">
        <f t="shared" si="121"/>
        <v>0</v>
      </c>
      <c r="I1279" s="5">
        <f t="shared" si="122"/>
        <v>0</v>
      </c>
    </row>
    <row r="1280" spans="1:9" x14ac:dyDescent="0.25">
      <c r="A1280">
        <v>1276</v>
      </c>
      <c r="B1280">
        <f t="shared" si="117"/>
        <v>0</v>
      </c>
      <c r="C1280" s="5">
        <f t="shared" si="120"/>
        <v>0</v>
      </c>
      <c r="D1280" s="5">
        <f t="shared" si="119"/>
        <v>0</v>
      </c>
      <c r="E1280" s="4">
        <f t="shared" si="118"/>
        <v>0</v>
      </c>
      <c r="F1280" s="5">
        <f>IF(C1280=0,0,IF(I1279+G1280&lt;=Summary!$D$20,'Loan Sch - Extra pay No Off'!I1279+G1280,Summary!$D$20))</f>
        <v>0</v>
      </c>
      <c r="G1280" s="4">
        <f>IF(E1280&lt;=0,0,E1280*Summary!$B$7/Summary!$B$10)</f>
        <v>0</v>
      </c>
      <c r="H1280" s="5">
        <f t="shared" si="121"/>
        <v>0</v>
      </c>
      <c r="I1280" s="5">
        <f t="shared" si="122"/>
        <v>0</v>
      </c>
    </row>
    <row r="1281" spans="1:9" x14ac:dyDescent="0.25">
      <c r="A1281">
        <v>1277</v>
      </c>
      <c r="B1281">
        <f t="shared" si="117"/>
        <v>0</v>
      </c>
      <c r="C1281" s="5">
        <f t="shared" si="120"/>
        <v>0</v>
      </c>
      <c r="D1281" s="5">
        <f t="shared" si="119"/>
        <v>0</v>
      </c>
      <c r="E1281" s="4">
        <f t="shared" si="118"/>
        <v>0</v>
      </c>
      <c r="F1281" s="5">
        <f>IF(C1281=0,0,IF(I1280+G1281&lt;=Summary!$D$20,'Loan Sch - Extra pay No Off'!I1280+G1281,Summary!$D$20))</f>
        <v>0</v>
      </c>
      <c r="G1281" s="4">
        <f>IF(E1281&lt;=0,0,E1281*Summary!$B$7/Summary!$B$10)</f>
        <v>0</v>
      </c>
      <c r="H1281" s="5">
        <f t="shared" si="121"/>
        <v>0</v>
      </c>
      <c r="I1281" s="5">
        <f t="shared" si="122"/>
        <v>0</v>
      </c>
    </row>
    <row r="1282" spans="1:9" x14ac:dyDescent="0.25">
      <c r="A1282">
        <v>1278</v>
      </c>
      <c r="B1282">
        <f t="shared" si="117"/>
        <v>0</v>
      </c>
      <c r="C1282" s="5">
        <f t="shared" si="120"/>
        <v>0</v>
      </c>
      <c r="D1282" s="5">
        <f t="shared" si="119"/>
        <v>0</v>
      </c>
      <c r="E1282" s="4">
        <f t="shared" si="118"/>
        <v>0</v>
      </c>
      <c r="F1282" s="5">
        <f>IF(C1282=0,0,IF(I1281+G1282&lt;=Summary!$D$20,'Loan Sch - Extra pay No Off'!I1281+G1282,Summary!$D$20))</f>
        <v>0</v>
      </c>
      <c r="G1282" s="4">
        <f>IF(E1282&lt;=0,0,E1282*Summary!$B$7/Summary!$B$10)</f>
        <v>0</v>
      </c>
      <c r="H1282" s="5">
        <f t="shared" si="121"/>
        <v>0</v>
      </c>
      <c r="I1282" s="5">
        <f t="shared" si="122"/>
        <v>0</v>
      </c>
    </row>
    <row r="1283" spans="1:9" x14ac:dyDescent="0.25">
      <c r="A1283">
        <v>1279</v>
      </c>
      <c r="B1283">
        <f t="shared" si="117"/>
        <v>0</v>
      </c>
      <c r="C1283" s="5">
        <f t="shared" si="120"/>
        <v>0</v>
      </c>
      <c r="D1283" s="5">
        <f t="shared" si="119"/>
        <v>0</v>
      </c>
      <c r="E1283" s="4">
        <f t="shared" si="118"/>
        <v>0</v>
      </c>
      <c r="F1283" s="5">
        <f>IF(C1283=0,0,IF(I1282+G1283&lt;=Summary!$D$20,'Loan Sch - Extra pay No Off'!I1282+G1283,Summary!$D$20))</f>
        <v>0</v>
      </c>
      <c r="G1283" s="4">
        <f>IF(E1283&lt;=0,0,E1283*Summary!$B$7/Summary!$B$10)</f>
        <v>0</v>
      </c>
      <c r="H1283" s="5">
        <f t="shared" si="121"/>
        <v>0</v>
      </c>
      <c r="I1283" s="5">
        <f t="shared" si="122"/>
        <v>0</v>
      </c>
    </row>
    <row r="1284" spans="1:9" x14ac:dyDescent="0.25">
      <c r="A1284">
        <v>1280</v>
      </c>
      <c r="B1284">
        <f t="shared" si="117"/>
        <v>0</v>
      </c>
      <c r="C1284" s="5">
        <f t="shared" si="120"/>
        <v>0</v>
      </c>
      <c r="D1284" s="5">
        <f t="shared" si="119"/>
        <v>0</v>
      </c>
      <c r="E1284" s="4">
        <f t="shared" si="118"/>
        <v>0</v>
      </c>
      <c r="F1284" s="5">
        <f>IF(C1284=0,0,IF(I1283+G1284&lt;=Summary!$D$20,'Loan Sch - Extra pay No Off'!I1283+G1284,Summary!$D$20))</f>
        <v>0</v>
      </c>
      <c r="G1284" s="4">
        <f>IF(E1284&lt;=0,0,E1284*Summary!$B$7/Summary!$B$10)</f>
        <v>0</v>
      </c>
      <c r="H1284" s="5">
        <f t="shared" si="121"/>
        <v>0</v>
      </c>
      <c r="I1284" s="5">
        <f t="shared" si="122"/>
        <v>0</v>
      </c>
    </row>
    <row r="1285" spans="1:9" x14ac:dyDescent="0.25">
      <c r="A1285">
        <v>1281</v>
      </c>
      <c r="B1285">
        <f t="shared" si="117"/>
        <v>0</v>
      </c>
      <c r="C1285" s="5">
        <f t="shared" si="120"/>
        <v>0</v>
      </c>
      <c r="D1285" s="5">
        <f t="shared" si="119"/>
        <v>0</v>
      </c>
      <c r="E1285" s="4">
        <f t="shared" si="118"/>
        <v>0</v>
      </c>
      <c r="F1285" s="5">
        <f>IF(C1285=0,0,IF(I1284+G1285&lt;=Summary!$D$20,'Loan Sch - Extra pay No Off'!I1284+G1285,Summary!$D$20))</f>
        <v>0</v>
      </c>
      <c r="G1285" s="4">
        <f>IF(E1285&lt;=0,0,E1285*Summary!$B$7/Summary!$B$10)</f>
        <v>0</v>
      </c>
      <c r="H1285" s="5">
        <f t="shared" si="121"/>
        <v>0</v>
      </c>
      <c r="I1285" s="5">
        <f t="shared" si="122"/>
        <v>0</v>
      </c>
    </row>
    <row r="1286" spans="1:9" x14ac:dyDescent="0.25">
      <c r="A1286">
        <v>1282</v>
      </c>
      <c r="B1286">
        <f t="shared" ref="B1286:B1349" si="123">IF(C1286=0,0,A1286)</f>
        <v>0</v>
      </c>
      <c r="C1286" s="5">
        <f t="shared" si="120"/>
        <v>0</v>
      </c>
      <c r="D1286" s="5">
        <f t="shared" si="119"/>
        <v>0</v>
      </c>
      <c r="E1286" s="4">
        <f t="shared" ref="E1286:E1349" si="124">C1286-D1286</f>
        <v>0</v>
      </c>
      <c r="F1286" s="5">
        <f>IF(C1286=0,0,IF(I1285+G1286&lt;=Summary!$D$20,'Loan Sch - Extra pay No Off'!I1285+G1286,Summary!$D$20))</f>
        <v>0</v>
      </c>
      <c r="G1286" s="4">
        <f>IF(E1286&lt;=0,0,E1286*Summary!$B$7/Summary!$B$10)</f>
        <v>0</v>
      </c>
      <c r="H1286" s="5">
        <f t="shared" si="121"/>
        <v>0</v>
      </c>
      <c r="I1286" s="5">
        <f t="shared" si="122"/>
        <v>0</v>
      </c>
    </row>
    <row r="1287" spans="1:9" x14ac:dyDescent="0.25">
      <c r="A1287">
        <v>1283</v>
      </c>
      <c r="B1287">
        <f t="shared" si="123"/>
        <v>0</v>
      </c>
      <c r="C1287" s="5">
        <f t="shared" si="120"/>
        <v>0</v>
      </c>
      <c r="D1287" s="5">
        <f t="shared" ref="D1287:D1350" si="125">IF(C1287=0,0,D1286)</f>
        <v>0</v>
      </c>
      <c r="E1287" s="4">
        <f t="shared" si="124"/>
        <v>0</v>
      </c>
      <c r="F1287" s="5">
        <f>IF(C1287=0,0,IF(I1286+G1287&lt;=Summary!$D$20,'Loan Sch - Extra pay No Off'!I1286+G1287,Summary!$D$20))</f>
        <v>0</v>
      </c>
      <c r="G1287" s="4">
        <f>IF(E1287&lt;=0,0,E1287*Summary!$B$7/Summary!$B$10)</f>
        <v>0</v>
      </c>
      <c r="H1287" s="5">
        <f t="shared" si="121"/>
        <v>0</v>
      </c>
      <c r="I1287" s="5">
        <f t="shared" si="122"/>
        <v>0</v>
      </c>
    </row>
    <row r="1288" spans="1:9" x14ac:dyDescent="0.25">
      <c r="A1288">
        <v>1284</v>
      </c>
      <c r="B1288">
        <f t="shared" si="123"/>
        <v>0</v>
      </c>
      <c r="C1288" s="5">
        <f t="shared" si="120"/>
        <v>0</v>
      </c>
      <c r="D1288" s="5">
        <f t="shared" si="125"/>
        <v>0</v>
      </c>
      <c r="E1288" s="4">
        <f t="shared" si="124"/>
        <v>0</v>
      </c>
      <c r="F1288" s="5">
        <f>IF(C1288=0,0,IF(I1287+G1288&lt;=Summary!$D$20,'Loan Sch - Extra pay No Off'!I1287+G1288,Summary!$D$20))</f>
        <v>0</v>
      </c>
      <c r="G1288" s="4">
        <f>IF(E1288&lt;=0,0,E1288*Summary!$B$7/Summary!$B$10)</f>
        <v>0</v>
      </c>
      <c r="H1288" s="5">
        <f t="shared" si="121"/>
        <v>0</v>
      </c>
      <c r="I1288" s="5">
        <f t="shared" si="122"/>
        <v>0</v>
      </c>
    </row>
    <row r="1289" spans="1:9" x14ac:dyDescent="0.25">
      <c r="A1289">
        <v>1285</v>
      </c>
      <c r="B1289">
        <f t="shared" si="123"/>
        <v>0</v>
      </c>
      <c r="C1289" s="5">
        <f t="shared" si="120"/>
        <v>0</v>
      </c>
      <c r="D1289" s="5">
        <f t="shared" si="125"/>
        <v>0</v>
      </c>
      <c r="E1289" s="4">
        <f t="shared" si="124"/>
        <v>0</v>
      </c>
      <c r="F1289" s="5">
        <f>IF(C1289=0,0,IF(I1288+G1289&lt;=Summary!$D$20,'Loan Sch - Extra pay No Off'!I1288+G1289,Summary!$D$20))</f>
        <v>0</v>
      </c>
      <c r="G1289" s="4">
        <f>IF(E1289&lt;=0,0,E1289*Summary!$B$7/Summary!$B$10)</f>
        <v>0</v>
      </c>
      <c r="H1289" s="5">
        <f t="shared" si="121"/>
        <v>0</v>
      </c>
      <c r="I1289" s="5">
        <f t="shared" si="122"/>
        <v>0</v>
      </c>
    </row>
    <row r="1290" spans="1:9" x14ac:dyDescent="0.25">
      <c r="A1290">
        <v>1286</v>
      </c>
      <c r="B1290">
        <f t="shared" si="123"/>
        <v>0</v>
      </c>
      <c r="C1290" s="5">
        <f t="shared" si="120"/>
        <v>0</v>
      </c>
      <c r="D1290" s="5">
        <f t="shared" si="125"/>
        <v>0</v>
      </c>
      <c r="E1290" s="4">
        <f t="shared" si="124"/>
        <v>0</v>
      </c>
      <c r="F1290" s="5">
        <f>IF(C1290=0,0,IF(I1289+G1290&lt;=Summary!$D$20,'Loan Sch - Extra pay No Off'!I1289+G1290,Summary!$D$20))</f>
        <v>0</v>
      </c>
      <c r="G1290" s="4">
        <f>IF(E1290&lt;=0,0,E1290*Summary!$B$7/Summary!$B$10)</f>
        <v>0</v>
      </c>
      <c r="H1290" s="5">
        <f t="shared" si="121"/>
        <v>0</v>
      </c>
      <c r="I1290" s="5">
        <f t="shared" si="122"/>
        <v>0</v>
      </c>
    </row>
    <row r="1291" spans="1:9" x14ac:dyDescent="0.25">
      <c r="A1291">
        <v>1287</v>
      </c>
      <c r="B1291">
        <f t="shared" si="123"/>
        <v>0</v>
      </c>
      <c r="C1291" s="5">
        <f t="shared" si="120"/>
        <v>0</v>
      </c>
      <c r="D1291" s="5">
        <f t="shared" si="125"/>
        <v>0</v>
      </c>
      <c r="E1291" s="4">
        <f t="shared" si="124"/>
        <v>0</v>
      </c>
      <c r="F1291" s="5">
        <f>IF(C1291=0,0,IF(I1290+G1291&lt;=Summary!$D$20,'Loan Sch - Extra pay No Off'!I1290+G1291,Summary!$D$20))</f>
        <v>0</v>
      </c>
      <c r="G1291" s="4">
        <f>IF(E1291&lt;=0,0,E1291*Summary!$B$7/Summary!$B$10)</f>
        <v>0</v>
      </c>
      <c r="H1291" s="5">
        <f t="shared" si="121"/>
        <v>0</v>
      </c>
      <c r="I1291" s="5">
        <f t="shared" si="122"/>
        <v>0</v>
      </c>
    </row>
    <row r="1292" spans="1:9" x14ac:dyDescent="0.25">
      <c r="A1292">
        <v>1288</v>
      </c>
      <c r="B1292">
        <f t="shared" si="123"/>
        <v>0</v>
      </c>
      <c r="C1292" s="5">
        <f t="shared" si="120"/>
        <v>0</v>
      </c>
      <c r="D1292" s="5">
        <f t="shared" si="125"/>
        <v>0</v>
      </c>
      <c r="E1292" s="4">
        <f t="shared" si="124"/>
        <v>0</v>
      </c>
      <c r="F1292" s="5">
        <f>IF(C1292=0,0,IF(I1291+G1292&lt;=Summary!$D$20,'Loan Sch - Extra pay No Off'!I1291+G1292,Summary!$D$20))</f>
        <v>0</v>
      </c>
      <c r="G1292" s="4">
        <f>IF(E1292&lt;=0,0,E1292*Summary!$B$7/Summary!$B$10)</f>
        <v>0</v>
      </c>
      <c r="H1292" s="5">
        <f t="shared" si="121"/>
        <v>0</v>
      </c>
      <c r="I1292" s="5">
        <f t="shared" si="122"/>
        <v>0</v>
      </c>
    </row>
    <row r="1293" spans="1:9" x14ac:dyDescent="0.25">
      <c r="A1293">
        <v>1289</v>
      </c>
      <c r="B1293">
        <f t="shared" si="123"/>
        <v>0</v>
      </c>
      <c r="C1293" s="5">
        <f t="shared" si="120"/>
        <v>0</v>
      </c>
      <c r="D1293" s="5">
        <f t="shared" si="125"/>
        <v>0</v>
      </c>
      <c r="E1293" s="4">
        <f t="shared" si="124"/>
        <v>0</v>
      </c>
      <c r="F1293" s="5">
        <f>IF(C1293=0,0,IF(I1292+G1293&lt;=Summary!$D$20,'Loan Sch - Extra pay No Off'!I1292+G1293,Summary!$D$20))</f>
        <v>0</v>
      </c>
      <c r="G1293" s="4">
        <f>IF(E1293&lt;=0,0,E1293*Summary!$B$7/Summary!$B$10)</f>
        <v>0</v>
      </c>
      <c r="H1293" s="5">
        <f t="shared" si="121"/>
        <v>0</v>
      </c>
      <c r="I1293" s="5">
        <f t="shared" si="122"/>
        <v>0</v>
      </c>
    </row>
    <row r="1294" spans="1:9" x14ac:dyDescent="0.25">
      <c r="A1294">
        <v>1290</v>
      </c>
      <c r="B1294">
        <f t="shared" si="123"/>
        <v>0</v>
      </c>
      <c r="C1294" s="5">
        <f t="shared" si="120"/>
        <v>0</v>
      </c>
      <c r="D1294" s="5">
        <f t="shared" si="125"/>
        <v>0</v>
      </c>
      <c r="E1294" s="4">
        <f t="shared" si="124"/>
        <v>0</v>
      </c>
      <c r="F1294" s="5">
        <f>IF(C1294=0,0,IF(I1293+G1294&lt;=Summary!$D$20,'Loan Sch - Extra pay No Off'!I1293+G1294,Summary!$D$20))</f>
        <v>0</v>
      </c>
      <c r="G1294" s="4">
        <f>IF(E1294&lt;=0,0,E1294*Summary!$B$7/Summary!$B$10)</f>
        <v>0</v>
      </c>
      <c r="H1294" s="5">
        <f t="shared" si="121"/>
        <v>0</v>
      </c>
      <c r="I1294" s="5">
        <f t="shared" si="122"/>
        <v>0</v>
      </c>
    </row>
    <row r="1295" spans="1:9" x14ac:dyDescent="0.25">
      <c r="A1295">
        <v>1291</v>
      </c>
      <c r="B1295">
        <f t="shared" si="123"/>
        <v>0</v>
      </c>
      <c r="C1295" s="5">
        <f t="shared" si="120"/>
        <v>0</v>
      </c>
      <c r="D1295" s="5">
        <f t="shared" si="125"/>
        <v>0</v>
      </c>
      <c r="E1295" s="4">
        <f t="shared" si="124"/>
        <v>0</v>
      </c>
      <c r="F1295" s="5">
        <f>IF(C1295=0,0,IF(I1294+G1295&lt;=Summary!$D$20,'Loan Sch - Extra pay No Off'!I1294+G1295,Summary!$D$20))</f>
        <v>0</v>
      </c>
      <c r="G1295" s="4">
        <f>IF(E1295&lt;=0,0,E1295*Summary!$B$7/Summary!$B$10)</f>
        <v>0</v>
      </c>
      <c r="H1295" s="5">
        <f t="shared" si="121"/>
        <v>0</v>
      </c>
      <c r="I1295" s="5">
        <f t="shared" si="122"/>
        <v>0</v>
      </c>
    </row>
    <row r="1296" spans="1:9" x14ac:dyDescent="0.25">
      <c r="A1296">
        <v>1292</v>
      </c>
      <c r="B1296">
        <f t="shared" si="123"/>
        <v>0</v>
      </c>
      <c r="C1296" s="5">
        <f t="shared" si="120"/>
        <v>0</v>
      </c>
      <c r="D1296" s="5">
        <f t="shared" si="125"/>
        <v>0</v>
      </c>
      <c r="E1296" s="4">
        <f t="shared" si="124"/>
        <v>0</v>
      </c>
      <c r="F1296" s="5">
        <f>IF(C1296=0,0,IF(I1295+G1296&lt;=Summary!$D$20,'Loan Sch - Extra pay No Off'!I1295+G1296,Summary!$D$20))</f>
        <v>0</v>
      </c>
      <c r="G1296" s="4">
        <f>IF(E1296&lt;=0,0,E1296*Summary!$B$7/Summary!$B$10)</f>
        <v>0</v>
      </c>
      <c r="H1296" s="5">
        <f t="shared" si="121"/>
        <v>0</v>
      </c>
      <c r="I1296" s="5">
        <f t="shared" si="122"/>
        <v>0</v>
      </c>
    </row>
    <row r="1297" spans="1:9" x14ac:dyDescent="0.25">
      <c r="A1297">
        <v>1293</v>
      </c>
      <c r="B1297">
        <f t="shared" si="123"/>
        <v>0</v>
      </c>
      <c r="C1297" s="5">
        <f t="shared" si="120"/>
        <v>0</v>
      </c>
      <c r="D1297" s="5">
        <f t="shared" si="125"/>
        <v>0</v>
      </c>
      <c r="E1297" s="4">
        <f t="shared" si="124"/>
        <v>0</v>
      </c>
      <c r="F1297" s="5">
        <f>IF(C1297=0,0,IF(I1296+G1297&lt;=Summary!$D$20,'Loan Sch - Extra pay No Off'!I1296+G1297,Summary!$D$20))</f>
        <v>0</v>
      </c>
      <c r="G1297" s="4">
        <f>IF(E1297&lt;=0,0,E1297*Summary!$B$7/Summary!$B$10)</f>
        <v>0</v>
      </c>
      <c r="H1297" s="5">
        <f t="shared" si="121"/>
        <v>0</v>
      </c>
      <c r="I1297" s="5">
        <f t="shared" si="122"/>
        <v>0</v>
      </c>
    </row>
    <row r="1298" spans="1:9" x14ac:dyDescent="0.25">
      <c r="A1298">
        <v>1294</v>
      </c>
      <c r="B1298">
        <f t="shared" si="123"/>
        <v>0</v>
      </c>
      <c r="C1298" s="5">
        <f t="shared" si="120"/>
        <v>0</v>
      </c>
      <c r="D1298" s="5">
        <f t="shared" si="125"/>
        <v>0</v>
      </c>
      <c r="E1298" s="4">
        <f t="shared" si="124"/>
        <v>0</v>
      </c>
      <c r="F1298" s="5">
        <f>IF(C1298=0,0,IF(I1297+G1298&lt;=Summary!$D$20,'Loan Sch - Extra pay No Off'!I1297+G1298,Summary!$D$20))</f>
        <v>0</v>
      </c>
      <c r="G1298" s="4">
        <f>IF(E1298&lt;=0,0,E1298*Summary!$B$7/Summary!$B$10)</f>
        <v>0</v>
      </c>
      <c r="H1298" s="5">
        <f t="shared" si="121"/>
        <v>0</v>
      </c>
      <c r="I1298" s="5">
        <f t="shared" si="122"/>
        <v>0</v>
      </c>
    </row>
    <row r="1299" spans="1:9" x14ac:dyDescent="0.25">
      <c r="A1299">
        <v>1295</v>
      </c>
      <c r="B1299">
        <f t="shared" si="123"/>
        <v>0</v>
      </c>
      <c r="C1299" s="5">
        <f t="shared" si="120"/>
        <v>0</v>
      </c>
      <c r="D1299" s="5">
        <f t="shared" si="125"/>
        <v>0</v>
      </c>
      <c r="E1299" s="4">
        <f t="shared" si="124"/>
        <v>0</v>
      </c>
      <c r="F1299" s="5">
        <f>IF(C1299=0,0,IF(I1298+G1299&lt;=Summary!$D$20,'Loan Sch - Extra pay No Off'!I1298+G1299,Summary!$D$20))</f>
        <v>0</v>
      </c>
      <c r="G1299" s="4">
        <f>IF(E1299&lt;=0,0,E1299*Summary!$B$7/Summary!$B$10)</f>
        <v>0</v>
      </c>
      <c r="H1299" s="5">
        <f t="shared" si="121"/>
        <v>0</v>
      </c>
      <c r="I1299" s="5">
        <f t="shared" si="122"/>
        <v>0</v>
      </c>
    </row>
    <row r="1300" spans="1:9" x14ac:dyDescent="0.25">
      <c r="A1300">
        <v>1296</v>
      </c>
      <c r="B1300">
        <f t="shared" si="123"/>
        <v>0</v>
      </c>
      <c r="C1300" s="5">
        <f t="shared" si="120"/>
        <v>0</v>
      </c>
      <c r="D1300" s="5">
        <f t="shared" si="125"/>
        <v>0</v>
      </c>
      <c r="E1300" s="4">
        <f t="shared" si="124"/>
        <v>0</v>
      </c>
      <c r="F1300" s="5">
        <f>IF(C1300=0,0,IF(I1299+G1300&lt;=Summary!$D$20,'Loan Sch - Extra pay No Off'!I1299+G1300,Summary!$D$20))</f>
        <v>0</v>
      </c>
      <c r="G1300" s="4">
        <f>IF(E1300&lt;=0,0,E1300*Summary!$B$7/Summary!$B$10)</f>
        <v>0</v>
      </c>
      <c r="H1300" s="5">
        <f t="shared" si="121"/>
        <v>0</v>
      </c>
      <c r="I1300" s="5">
        <f t="shared" si="122"/>
        <v>0</v>
      </c>
    </row>
    <row r="1301" spans="1:9" x14ac:dyDescent="0.25">
      <c r="A1301">
        <v>1297</v>
      </c>
      <c r="B1301">
        <f t="shared" si="123"/>
        <v>0</v>
      </c>
      <c r="C1301" s="5">
        <f t="shared" si="120"/>
        <v>0</v>
      </c>
      <c r="D1301" s="5">
        <f t="shared" si="125"/>
        <v>0</v>
      </c>
      <c r="E1301" s="4">
        <f t="shared" si="124"/>
        <v>0</v>
      </c>
      <c r="F1301" s="5">
        <f>IF(C1301=0,0,IF(I1300+G1301&lt;=Summary!$D$20,'Loan Sch - Extra pay No Off'!I1300+G1301,Summary!$D$20))</f>
        <v>0</v>
      </c>
      <c r="G1301" s="4">
        <f>IF(E1301&lt;=0,0,E1301*Summary!$B$7/Summary!$B$10)</f>
        <v>0</v>
      </c>
      <c r="H1301" s="5">
        <f t="shared" si="121"/>
        <v>0</v>
      </c>
      <c r="I1301" s="5">
        <f t="shared" si="122"/>
        <v>0</v>
      </c>
    </row>
    <row r="1302" spans="1:9" x14ac:dyDescent="0.25">
      <c r="A1302">
        <v>1298</v>
      </c>
      <c r="B1302">
        <f t="shared" si="123"/>
        <v>0</v>
      </c>
      <c r="C1302" s="5">
        <f t="shared" si="120"/>
        <v>0</v>
      </c>
      <c r="D1302" s="5">
        <f t="shared" si="125"/>
        <v>0</v>
      </c>
      <c r="E1302" s="4">
        <f t="shared" si="124"/>
        <v>0</v>
      </c>
      <c r="F1302" s="5">
        <f>IF(C1302=0,0,IF(I1301+G1302&lt;=Summary!$D$20,'Loan Sch - Extra pay No Off'!I1301+G1302,Summary!$D$20))</f>
        <v>0</v>
      </c>
      <c r="G1302" s="4">
        <f>IF(E1302&lt;=0,0,E1302*Summary!$B$7/Summary!$B$10)</f>
        <v>0</v>
      </c>
      <c r="H1302" s="5">
        <f t="shared" si="121"/>
        <v>0</v>
      </c>
      <c r="I1302" s="5">
        <f t="shared" si="122"/>
        <v>0</v>
      </c>
    </row>
    <row r="1303" spans="1:9" x14ac:dyDescent="0.25">
      <c r="A1303">
        <v>1299</v>
      </c>
      <c r="B1303">
        <f t="shared" si="123"/>
        <v>0</v>
      </c>
      <c r="C1303" s="5">
        <f t="shared" si="120"/>
        <v>0</v>
      </c>
      <c r="D1303" s="5">
        <f t="shared" si="125"/>
        <v>0</v>
      </c>
      <c r="E1303" s="4">
        <f t="shared" si="124"/>
        <v>0</v>
      </c>
      <c r="F1303" s="5">
        <f>IF(C1303=0,0,IF(I1302+G1303&lt;=Summary!$D$20,'Loan Sch - Extra pay No Off'!I1302+G1303,Summary!$D$20))</f>
        <v>0</v>
      </c>
      <c r="G1303" s="4">
        <f>IF(E1303&lt;=0,0,E1303*Summary!$B$7/Summary!$B$10)</f>
        <v>0</v>
      </c>
      <c r="H1303" s="5">
        <f t="shared" si="121"/>
        <v>0</v>
      </c>
      <c r="I1303" s="5">
        <f t="shared" si="122"/>
        <v>0</v>
      </c>
    </row>
    <row r="1304" spans="1:9" x14ac:dyDescent="0.25">
      <c r="A1304">
        <v>1300</v>
      </c>
      <c r="B1304">
        <f t="shared" si="123"/>
        <v>0</v>
      </c>
      <c r="C1304" s="5">
        <f t="shared" si="120"/>
        <v>0</v>
      </c>
      <c r="D1304" s="5">
        <f t="shared" si="125"/>
        <v>0</v>
      </c>
      <c r="E1304" s="4">
        <f t="shared" si="124"/>
        <v>0</v>
      </c>
      <c r="F1304" s="5">
        <f>IF(C1304=0,0,IF(I1303+G1304&lt;=Summary!$D$20,'Loan Sch - Extra pay No Off'!I1303+G1304,Summary!$D$20))</f>
        <v>0</v>
      </c>
      <c r="G1304" s="4">
        <f>IF(E1304&lt;=0,0,E1304*Summary!$B$7/Summary!$B$10)</f>
        <v>0</v>
      </c>
      <c r="H1304" s="5">
        <f t="shared" si="121"/>
        <v>0</v>
      </c>
      <c r="I1304" s="5">
        <f t="shared" si="122"/>
        <v>0</v>
      </c>
    </row>
    <row r="1305" spans="1:9" x14ac:dyDescent="0.25">
      <c r="A1305">
        <v>1301</v>
      </c>
      <c r="B1305">
        <f t="shared" si="123"/>
        <v>0</v>
      </c>
      <c r="C1305" s="5">
        <f t="shared" si="120"/>
        <v>0</v>
      </c>
      <c r="D1305" s="5">
        <f t="shared" si="125"/>
        <v>0</v>
      </c>
      <c r="E1305" s="4">
        <f t="shared" si="124"/>
        <v>0</v>
      </c>
      <c r="F1305" s="5">
        <f>IF(C1305=0,0,IF(I1304+G1305&lt;=Summary!$D$20,'Loan Sch - Extra pay No Off'!I1304+G1305,Summary!$D$20))</f>
        <v>0</v>
      </c>
      <c r="G1305" s="4">
        <f>IF(E1305&lt;=0,0,E1305*Summary!$B$7/Summary!$B$10)</f>
        <v>0</v>
      </c>
      <c r="H1305" s="5">
        <f t="shared" si="121"/>
        <v>0</v>
      </c>
      <c r="I1305" s="5">
        <f t="shared" si="122"/>
        <v>0</v>
      </c>
    </row>
    <row r="1306" spans="1:9" x14ac:dyDescent="0.25">
      <c r="A1306">
        <v>1302</v>
      </c>
      <c r="B1306">
        <f t="shared" si="123"/>
        <v>0</v>
      </c>
      <c r="C1306" s="5">
        <f t="shared" si="120"/>
        <v>0</v>
      </c>
      <c r="D1306" s="5">
        <f t="shared" si="125"/>
        <v>0</v>
      </c>
      <c r="E1306" s="4">
        <f t="shared" si="124"/>
        <v>0</v>
      </c>
      <c r="F1306" s="5">
        <f>IF(C1306=0,0,IF(I1305+G1306&lt;=Summary!$D$20,'Loan Sch - Extra pay No Off'!I1305+G1306,Summary!$D$20))</f>
        <v>0</v>
      </c>
      <c r="G1306" s="4">
        <f>IF(E1306&lt;=0,0,E1306*Summary!$B$7/Summary!$B$10)</f>
        <v>0</v>
      </c>
      <c r="H1306" s="5">
        <f t="shared" si="121"/>
        <v>0</v>
      </c>
      <c r="I1306" s="5">
        <f t="shared" si="122"/>
        <v>0</v>
      </c>
    </row>
    <row r="1307" spans="1:9" x14ac:dyDescent="0.25">
      <c r="A1307">
        <v>1303</v>
      </c>
      <c r="B1307">
        <f t="shared" si="123"/>
        <v>0</v>
      </c>
      <c r="C1307" s="5">
        <f t="shared" si="120"/>
        <v>0</v>
      </c>
      <c r="D1307" s="5">
        <f t="shared" si="125"/>
        <v>0</v>
      </c>
      <c r="E1307" s="4">
        <f t="shared" si="124"/>
        <v>0</v>
      </c>
      <c r="F1307" s="5">
        <f>IF(C1307=0,0,IF(I1306+G1307&lt;=Summary!$D$20,'Loan Sch - Extra pay No Off'!I1306+G1307,Summary!$D$20))</f>
        <v>0</v>
      </c>
      <c r="G1307" s="4">
        <f>IF(E1307&lt;=0,0,E1307*Summary!$B$7/Summary!$B$10)</f>
        <v>0</v>
      </c>
      <c r="H1307" s="5">
        <f t="shared" si="121"/>
        <v>0</v>
      </c>
      <c r="I1307" s="5">
        <f t="shared" si="122"/>
        <v>0</v>
      </c>
    </row>
    <row r="1308" spans="1:9" x14ac:dyDescent="0.25">
      <c r="A1308">
        <v>1304</v>
      </c>
      <c r="B1308">
        <f t="shared" si="123"/>
        <v>0</v>
      </c>
      <c r="C1308" s="5">
        <f t="shared" si="120"/>
        <v>0</v>
      </c>
      <c r="D1308" s="5">
        <f t="shared" si="125"/>
        <v>0</v>
      </c>
      <c r="E1308" s="4">
        <f t="shared" si="124"/>
        <v>0</v>
      </c>
      <c r="F1308" s="5">
        <f>IF(C1308=0,0,IF(I1307+G1308&lt;=Summary!$D$20,'Loan Sch - Extra pay No Off'!I1307+G1308,Summary!$D$20))</f>
        <v>0</v>
      </c>
      <c r="G1308" s="4">
        <f>IF(E1308&lt;=0,0,E1308*Summary!$B$7/Summary!$B$10)</f>
        <v>0</v>
      </c>
      <c r="H1308" s="5">
        <f t="shared" si="121"/>
        <v>0</v>
      </c>
      <c r="I1308" s="5">
        <f t="shared" si="122"/>
        <v>0</v>
      </c>
    </row>
    <row r="1309" spans="1:9" x14ac:dyDescent="0.25">
      <c r="A1309">
        <v>1305</v>
      </c>
      <c r="B1309">
        <f t="shared" si="123"/>
        <v>0</v>
      </c>
      <c r="C1309" s="5">
        <f t="shared" si="120"/>
        <v>0</v>
      </c>
      <c r="D1309" s="5">
        <f t="shared" si="125"/>
        <v>0</v>
      </c>
      <c r="E1309" s="4">
        <f t="shared" si="124"/>
        <v>0</v>
      </c>
      <c r="F1309" s="5">
        <f>IF(C1309=0,0,IF(I1308+G1309&lt;=Summary!$D$20,'Loan Sch - Extra pay No Off'!I1308+G1309,Summary!$D$20))</f>
        <v>0</v>
      </c>
      <c r="G1309" s="4">
        <f>IF(E1309&lt;=0,0,E1309*Summary!$B$7/Summary!$B$10)</f>
        <v>0</v>
      </c>
      <c r="H1309" s="5">
        <f t="shared" si="121"/>
        <v>0</v>
      </c>
      <c r="I1309" s="5">
        <f t="shared" si="122"/>
        <v>0</v>
      </c>
    </row>
    <row r="1310" spans="1:9" x14ac:dyDescent="0.25">
      <c r="A1310">
        <v>1306</v>
      </c>
      <c r="B1310">
        <f t="shared" si="123"/>
        <v>0</v>
      </c>
      <c r="C1310" s="5">
        <f t="shared" si="120"/>
        <v>0</v>
      </c>
      <c r="D1310" s="5">
        <f t="shared" si="125"/>
        <v>0</v>
      </c>
      <c r="E1310" s="4">
        <f t="shared" si="124"/>
        <v>0</v>
      </c>
      <c r="F1310" s="5">
        <f>IF(C1310=0,0,IF(I1309+G1310&lt;=Summary!$D$20,'Loan Sch - Extra pay No Off'!I1309+G1310,Summary!$D$20))</f>
        <v>0</v>
      </c>
      <c r="G1310" s="4">
        <f>IF(E1310&lt;=0,0,E1310*Summary!$B$7/Summary!$B$10)</f>
        <v>0</v>
      </c>
      <c r="H1310" s="5">
        <f t="shared" si="121"/>
        <v>0</v>
      </c>
      <c r="I1310" s="5">
        <f t="shared" si="122"/>
        <v>0</v>
      </c>
    </row>
    <row r="1311" spans="1:9" x14ac:dyDescent="0.25">
      <c r="A1311">
        <v>1307</v>
      </c>
      <c r="B1311">
        <f t="shared" si="123"/>
        <v>0</v>
      </c>
      <c r="C1311" s="5">
        <f t="shared" si="120"/>
        <v>0</v>
      </c>
      <c r="D1311" s="5">
        <f t="shared" si="125"/>
        <v>0</v>
      </c>
      <c r="E1311" s="4">
        <f t="shared" si="124"/>
        <v>0</v>
      </c>
      <c r="F1311" s="5">
        <f>IF(C1311=0,0,IF(I1310+G1311&lt;=Summary!$D$20,'Loan Sch - Extra pay No Off'!I1310+G1311,Summary!$D$20))</f>
        <v>0</v>
      </c>
      <c r="G1311" s="4">
        <f>IF(E1311&lt;=0,0,E1311*Summary!$B$7/Summary!$B$10)</f>
        <v>0</v>
      </c>
      <c r="H1311" s="5">
        <f t="shared" si="121"/>
        <v>0</v>
      </c>
      <c r="I1311" s="5">
        <f t="shared" si="122"/>
        <v>0</v>
      </c>
    </row>
    <row r="1312" spans="1:9" x14ac:dyDescent="0.25">
      <c r="A1312">
        <v>1308</v>
      </c>
      <c r="B1312">
        <f t="shared" si="123"/>
        <v>0</v>
      </c>
      <c r="C1312" s="5">
        <f t="shared" si="120"/>
        <v>0</v>
      </c>
      <c r="D1312" s="5">
        <f t="shared" si="125"/>
        <v>0</v>
      </c>
      <c r="E1312" s="4">
        <f t="shared" si="124"/>
        <v>0</v>
      </c>
      <c r="F1312" s="5">
        <f>IF(C1312=0,0,IF(I1311+G1312&lt;=Summary!$D$20,'Loan Sch - Extra pay No Off'!I1311+G1312,Summary!$D$20))</f>
        <v>0</v>
      </c>
      <c r="G1312" s="4">
        <f>IF(E1312&lt;=0,0,E1312*Summary!$B$7/Summary!$B$10)</f>
        <v>0</v>
      </c>
      <c r="H1312" s="5">
        <f t="shared" si="121"/>
        <v>0</v>
      </c>
      <c r="I1312" s="5">
        <f t="shared" si="122"/>
        <v>0</v>
      </c>
    </row>
    <row r="1313" spans="1:9" x14ac:dyDescent="0.25">
      <c r="A1313">
        <v>1309</v>
      </c>
      <c r="B1313">
        <f t="shared" si="123"/>
        <v>0</v>
      </c>
      <c r="C1313" s="5">
        <f t="shared" si="120"/>
        <v>0</v>
      </c>
      <c r="D1313" s="5">
        <f t="shared" si="125"/>
        <v>0</v>
      </c>
      <c r="E1313" s="4">
        <f t="shared" si="124"/>
        <v>0</v>
      </c>
      <c r="F1313" s="5">
        <f>IF(C1313=0,0,IF(I1312+G1313&lt;=Summary!$D$20,'Loan Sch - Extra pay No Off'!I1312+G1313,Summary!$D$20))</f>
        <v>0</v>
      </c>
      <c r="G1313" s="4">
        <f>IF(E1313&lt;=0,0,E1313*Summary!$B$7/Summary!$B$10)</f>
        <v>0</v>
      </c>
      <c r="H1313" s="5">
        <f t="shared" si="121"/>
        <v>0</v>
      </c>
      <c r="I1313" s="5">
        <f t="shared" si="122"/>
        <v>0</v>
      </c>
    </row>
    <row r="1314" spans="1:9" x14ac:dyDescent="0.25">
      <c r="A1314">
        <v>1310</v>
      </c>
      <c r="B1314">
        <f t="shared" si="123"/>
        <v>0</v>
      </c>
      <c r="C1314" s="5">
        <f t="shared" si="120"/>
        <v>0</v>
      </c>
      <c r="D1314" s="5">
        <f t="shared" si="125"/>
        <v>0</v>
      </c>
      <c r="E1314" s="4">
        <f t="shared" si="124"/>
        <v>0</v>
      </c>
      <c r="F1314" s="5">
        <f>IF(C1314=0,0,IF(I1313+G1314&lt;=Summary!$D$20,'Loan Sch - Extra pay No Off'!I1313+G1314,Summary!$D$20))</f>
        <v>0</v>
      </c>
      <c r="G1314" s="4">
        <f>IF(E1314&lt;=0,0,E1314*Summary!$B$7/Summary!$B$10)</f>
        <v>0</v>
      </c>
      <c r="H1314" s="5">
        <f t="shared" si="121"/>
        <v>0</v>
      </c>
      <c r="I1314" s="5">
        <f t="shared" si="122"/>
        <v>0</v>
      </c>
    </row>
    <row r="1315" spans="1:9" x14ac:dyDescent="0.25">
      <c r="A1315">
        <v>1311</v>
      </c>
      <c r="B1315">
        <f t="shared" si="123"/>
        <v>0</v>
      </c>
      <c r="C1315" s="5">
        <f t="shared" si="120"/>
        <v>0</v>
      </c>
      <c r="D1315" s="5">
        <f t="shared" si="125"/>
        <v>0</v>
      </c>
      <c r="E1315" s="4">
        <f t="shared" si="124"/>
        <v>0</v>
      </c>
      <c r="F1315" s="5">
        <f>IF(C1315=0,0,IF(I1314+G1315&lt;=Summary!$D$20,'Loan Sch - Extra pay No Off'!I1314+G1315,Summary!$D$20))</f>
        <v>0</v>
      </c>
      <c r="G1315" s="4">
        <f>IF(E1315&lt;=0,0,E1315*Summary!$B$7/Summary!$B$10)</f>
        <v>0</v>
      </c>
      <c r="H1315" s="5">
        <f t="shared" si="121"/>
        <v>0</v>
      </c>
      <c r="I1315" s="5">
        <f t="shared" si="122"/>
        <v>0</v>
      </c>
    </row>
    <row r="1316" spans="1:9" x14ac:dyDescent="0.25">
      <c r="A1316">
        <v>1312</v>
      </c>
      <c r="B1316">
        <f t="shared" si="123"/>
        <v>0</v>
      </c>
      <c r="C1316" s="5">
        <f t="shared" si="120"/>
        <v>0</v>
      </c>
      <c r="D1316" s="5">
        <f t="shared" si="125"/>
        <v>0</v>
      </c>
      <c r="E1316" s="4">
        <f t="shared" si="124"/>
        <v>0</v>
      </c>
      <c r="F1316" s="5">
        <f>IF(C1316=0,0,IF(I1315+G1316&lt;=Summary!$D$20,'Loan Sch - Extra pay No Off'!I1315+G1316,Summary!$D$20))</f>
        <v>0</v>
      </c>
      <c r="G1316" s="4">
        <f>IF(E1316&lt;=0,0,E1316*Summary!$B$7/Summary!$B$10)</f>
        <v>0</v>
      </c>
      <c r="H1316" s="5">
        <f t="shared" si="121"/>
        <v>0</v>
      </c>
      <c r="I1316" s="5">
        <f t="shared" si="122"/>
        <v>0</v>
      </c>
    </row>
    <row r="1317" spans="1:9" x14ac:dyDescent="0.25">
      <c r="A1317">
        <v>1313</v>
      </c>
      <c r="B1317">
        <f t="shared" si="123"/>
        <v>0</v>
      </c>
      <c r="C1317" s="5">
        <f t="shared" si="120"/>
        <v>0</v>
      </c>
      <c r="D1317" s="5">
        <f t="shared" si="125"/>
        <v>0</v>
      </c>
      <c r="E1317" s="4">
        <f t="shared" si="124"/>
        <v>0</v>
      </c>
      <c r="F1317" s="5">
        <f>IF(C1317=0,0,IF(I1316+G1317&lt;=Summary!$D$20,'Loan Sch - Extra pay No Off'!I1316+G1317,Summary!$D$20))</f>
        <v>0</v>
      </c>
      <c r="G1317" s="4">
        <f>IF(E1317&lt;=0,0,E1317*Summary!$B$7/Summary!$B$10)</f>
        <v>0</v>
      </c>
      <c r="H1317" s="5">
        <f t="shared" si="121"/>
        <v>0</v>
      </c>
      <c r="I1317" s="5">
        <f t="shared" si="122"/>
        <v>0</v>
      </c>
    </row>
    <row r="1318" spans="1:9" x14ac:dyDescent="0.25">
      <c r="A1318">
        <v>1314</v>
      </c>
      <c r="B1318">
        <f t="shared" si="123"/>
        <v>0</v>
      </c>
      <c r="C1318" s="5">
        <f t="shared" si="120"/>
        <v>0</v>
      </c>
      <c r="D1318" s="5">
        <f t="shared" si="125"/>
        <v>0</v>
      </c>
      <c r="E1318" s="4">
        <f t="shared" si="124"/>
        <v>0</v>
      </c>
      <c r="F1318" s="5">
        <f>IF(C1318=0,0,IF(I1317+G1318&lt;=Summary!$D$20,'Loan Sch - Extra pay No Off'!I1317+G1318,Summary!$D$20))</f>
        <v>0</v>
      </c>
      <c r="G1318" s="4">
        <f>IF(E1318&lt;=0,0,E1318*Summary!$B$7/Summary!$B$10)</f>
        <v>0</v>
      </c>
      <c r="H1318" s="5">
        <f t="shared" si="121"/>
        <v>0</v>
      </c>
      <c r="I1318" s="5">
        <f t="shared" si="122"/>
        <v>0</v>
      </c>
    </row>
    <row r="1319" spans="1:9" x14ac:dyDescent="0.25">
      <c r="A1319">
        <v>1315</v>
      </c>
      <c r="B1319">
        <f t="shared" si="123"/>
        <v>0</v>
      </c>
      <c r="C1319" s="5">
        <f t="shared" si="120"/>
        <v>0</v>
      </c>
      <c r="D1319" s="5">
        <f t="shared" si="125"/>
        <v>0</v>
      </c>
      <c r="E1319" s="4">
        <f t="shared" si="124"/>
        <v>0</v>
      </c>
      <c r="F1319" s="5">
        <f>IF(C1319=0,0,IF(I1318+G1319&lt;=Summary!$D$20,'Loan Sch - Extra pay No Off'!I1318+G1319,Summary!$D$20))</f>
        <v>0</v>
      </c>
      <c r="G1319" s="4">
        <f>IF(E1319&lt;=0,0,E1319*Summary!$B$7/Summary!$B$10)</f>
        <v>0</v>
      </c>
      <c r="H1319" s="5">
        <f t="shared" si="121"/>
        <v>0</v>
      </c>
      <c r="I1319" s="5">
        <f t="shared" si="122"/>
        <v>0</v>
      </c>
    </row>
    <row r="1320" spans="1:9" x14ac:dyDescent="0.25">
      <c r="A1320">
        <v>1316</v>
      </c>
      <c r="B1320">
        <f t="shared" si="123"/>
        <v>0</v>
      </c>
      <c r="C1320" s="5">
        <f t="shared" si="120"/>
        <v>0</v>
      </c>
      <c r="D1320" s="5">
        <f t="shared" si="125"/>
        <v>0</v>
      </c>
      <c r="E1320" s="4">
        <f t="shared" si="124"/>
        <v>0</v>
      </c>
      <c r="F1320" s="5">
        <f>IF(C1320=0,0,IF(I1319+G1320&lt;=Summary!$D$20,'Loan Sch - Extra pay No Off'!I1319+G1320,Summary!$D$20))</f>
        <v>0</v>
      </c>
      <c r="G1320" s="4">
        <f>IF(E1320&lt;=0,0,E1320*Summary!$B$7/Summary!$B$10)</f>
        <v>0</v>
      </c>
      <c r="H1320" s="5">
        <f t="shared" si="121"/>
        <v>0</v>
      </c>
      <c r="I1320" s="5">
        <f t="shared" si="122"/>
        <v>0</v>
      </c>
    </row>
    <row r="1321" spans="1:9" x14ac:dyDescent="0.25">
      <c r="A1321">
        <v>1317</v>
      </c>
      <c r="B1321">
        <f t="shared" si="123"/>
        <v>0</v>
      </c>
      <c r="C1321" s="5">
        <f t="shared" si="120"/>
        <v>0</v>
      </c>
      <c r="D1321" s="5">
        <f t="shared" si="125"/>
        <v>0</v>
      </c>
      <c r="E1321" s="4">
        <f t="shared" si="124"/>
        <v>0</v>
      </c>
      <c r="F1321" s="5">
        <f>IF(C1321=0,0,IF(I1320+G1321&lt;=Summary!$D$20,'Loan Sch - Extra pay No Off'!I1320+G1321,Summary!$D$20))</f>
        <v>0</v>
      </c>
      <c r="G1321" s="4">
        <f>IF(E1321&lt;=0,0,E1321*Summary!$B$7/Summary!$B$10)</f>
        <v>0</v>
      </c>
      <c r="H1321" s="5">
        <f t="shared" si="121"/>
        <v>0</v>
      </c>
      <c r="I1321" s="5">
        <f t="shared" si="122"/>
        <v>0</v>
      </c>
    </row>
    <row r="1322" spans="1:9" x14ac:dyDescent="0.25">
      <c r="A1322">
        <v>1318</v>
      </c>
      <c r="B1322">
        <f t="shared" si="123"/>
        <v>0</v>
      </c>
      <c r="C1322" s="5">
        <f t="shared" si="120"/>
        <v>0</v>
      </c>
      <c r="D1322" s="5">
        <f t="shared" si="125"/>
        <v>0</v>
      </c>
      <c r="E1322" s="4">
        <f t="shared" si="124"/>
        <v>0</v>
      </c>
      <c r="F1322" s="5">
        <f>IF(C1322=0,0,IF(I1321+G1322&lt;=Summary!$D$20,'Loan Sch - Extra pay No Off'!I1321+G1322,Summary!$D$20))</f>
        <v>0</v>
      </c>
      <c r="G1322" s="4">
        <f>IF(E1322&lt;=0,0,E1322*Summary!$B$7/Summary!$B$10)</f>
        <v>0</v>
      </c>
      <c r="H1322" s="5">
        <f t="shared" si="121"/>
        <v>0</v>
      </c>
      <c r="I1322" s="5">
        <f t="shared" si="122"/>
        <v>0</v>
      </c>
    </row>
    <row r="1323" spans="1:9" x14ac:dyDescent="0.25">
      <c r="A1323">
        <v>1319</v>
      </c>
      <c r="B1323">
        <f t="shared" si="123"/>
        <v>0</v>
      </c>
      <c r="C1323" s="5">
        <f t="shared" si="120"/>
        <v>0</v>
      </c>
      <c r="D1323" s="5">
        <f t="shared" si="125"/>
        <v>0</v>
      </c>
      <c r="E1323" s="4">
        <f t="shared" si="124"/>
        <v>0</v>
      </c>
      <c r="F1323" s="5">
        <f>IF(C1323=0,0,IF(I1322+G1323&lt;=Summary!$D$20,'Loan Sch - Extra pay No Off'!I1322+G1323,Summary!$D$20))</f>
        <v>0</v>
      </c>
      <c r="G1323" s="4">
        <f>IF(E1323&lt;=0,0,E1323*Summary!$B$7/Summary!$B$10)</f>
        <v>0</v>
      </c>
      <c r="H1323" s="5">
        <f t="shared" si="121"/>
        <v>0</v>
      </c>
      <c r="I1323" s="5">
        <f t="shared" si="122"/>
        <v>0</v>
      </c>
    </row>
    <row r="1324" spans="1:9" x14ac:dyDescent="0.25">
      <c r="A1324">
        <v>1320</v>
      </c>
      <c r="B1324">
        <f t="shared" si="123"/>
        <v>0</v>
      </c>
      <c r="C1324" s="5">
        <f t="shared" si="120"/>
        <v>0</v>
      </c>
      <c r="D1324" s="5">
        <f t="shared" si="125"/>
        <v>0</v>
      </c>
      <c r="E1324" s="4">
        <f t="shared" si="124"/>
        <v>0</v>
      </c>
      <c r="F1324" s="5">
        <f>IF(C1324=0,0,IF(I1323+G1324&lt;=Summary!$D$20,'Loan Sch - Extra pay No Off'!I1323+G1324,Summary!$D$20))</f>
        <v>0</v>
      </c>
      <c r="G1324" s="4">
        <f>IF(E1324&lt;=0,0,E1324*Summary!$B$7/Summary!$B$10)</f>
        <v>0</v>
      </c>
      <c r="H1324" s="5">
        <f t="shared" si="121"/>
        <v>0</v>
      </c>
      <c r="I1324" s="5">
        <f t="shared" si="122"/>
        <v>0</v>
      </c>
    </row>
    <row r="1325" spans="1:9" x14ac:dyDescent="0.25">
      <c r="A1325">
        <v>1321</v>
      </c>
      <c r="B1325">
        <f t="shared" si="123"/>
        <v>0</v>
      </c>
      <c r="C1325" s="5">
        <f t="shared" si="120"/>
        <v>0</v>
      </c>
      <c r="D1325" s="5">
        <f t="shared" si="125"/>
        <v>0</v>
      </c>
      <c r="E1325" s="4">
        <f t="shared" si="124"/>
        <v>0</v>
      </c>
      <c r="F1325" s="5">
        <f>IF(C1325=0,0,IF(I1324+G1325&lt;=Summary!$D$20,'Loan Sch - Extra pay No Off'!I1324+G1325,Summary!$D$20))</f>
        <v>0</v>
      </c>
      <c r="G1325" s="4">
        <f>IF(E1325&lt;=0,0,E1325*Summary!$B$7/Summary!$B$10)</f>
        <v>0</v>
      </c>
      <c r="H1325" s="5">
        <f t="shared" si="121"/>
        <v>0</v>
      </c>
      <c r="I1325" s="5">
        <f t="shared" si="122"/>
        <v>0</v>
      </c>
    </row>
    <row r="1326" spans="1:9" x14ac:dyDescent="0.25">
      <c r="A1326">
        <v>1322</v>
      </c>
      <c r="B1326">
        <f t="shared" si="123"/>
        <v>0</v>
      </c>
      <c r="C1326" s="5">
        <f t="shared" si="120"/>
        <v>0</v>
      </c>
      <c r="D1326" s="5">
        <f t="shared" si="125"/>
        <v>0</v>
      </c>
      <c r="E1326" s="4">
        <f t="shared" si="124"/>
        <v>0</v>
      </c>
      <c r="F1326" s="5">
        <f>IF(C1326=0,0,IF(I1325+G1326&lt;=Summary!$D$20,'Loan Sch - Extra pay No Off'!I1325+G1326,Summary!$D$20))</f>
        <v>0</v>
      </c>
      <c r="G1326" s="4">
        <f>IF(E1326&lt;=0,0,E1326*Summary!$B$7/Summary!$B$10)</f>
        <v>0</v>
      </c>
      <c r="H1326" s="5">
        <f t="shared" si="121"/>
        <v>0</v>
      </c>
      <c r="I1326" s="5">
        <f t="shared" si="122"/>
        <v>0</v>
      </c>
    </row>
    <row r="1327" spans="1:9" x14ac:dyDescent="0.25">
      <c r="A1327">
        <v>1323</v>
      </c>
      <c r="B1327">
        <f t="shared" si="123"/>
        <v>0</v>
      </c>
      <c r="C1327" s="5">
        <f t="shared" si="120"/>
        <v>0</v>
      </c>
      <c r="D1327" s="5">
        <f t="shared" si="125"/>
        <v>0</v>
      </c>
      <c r="E1327" s="4">
        <f t="shared" si="124"/>
        <v>0</v>
      </c>
      <c r="F1327" s="5">
        <f>IF(C1327=0,0,IF(I1326+G1327&lt;=Summary!$D$20,'Loan Sch - Extra pay No Off'!I1326+G1327,Summary!$D$20))</f>
        <v>0</v>
      </c>
      <c r="G1327" s="4">
        <f>IF(E1327&lt;=0,0,E1327*Summary!$B$7/Summary!$B$10)</f>
        <v>0</v>
      </c>
      <c r="H1327" s="5">
        <f t="shared" si="121"/>
        <v>0</v>
      </c>
      <c r="I1327" s="5">
        <f t="shared" si="122"/>
        <v>0</v>
      </c>
    </row>
    <row r="1328" spans="1:9" x14ac:dyDescent="0.25">
      <c r="A1328">
        <v>1324</v>
      </c>
      <c r="B1328">
        <f t="shared" si="123"/>
        <v>0</v>
      </c>
      <c r="C1328" s="5">
        <f t="shared" si="120"/>
        <v>0</v>
      </c>
      <c r="D1328" s="5">
        <f t="shared" si="125"/>
        <v>0</v>
      </c>
      <c r="E1328" s="4">
        <f t="shared" si="124"/>
        <v>0</v>
      </c>
      <c r="F1328" s="5">
        <f>IF(C1328=0,0,IF(I1327+G1328&lt;=Summary!$D$20,'Loan Sch - Extra pay No Off'!I1327+G1328,Summary!$D$20))</f>
        <v>0</v>
      </c>
      <c r="G1328" s="4">
        <f>IF(E1328&lt;=0,0,E1328*Summary!$B$7/Summary!$B$10)</f>
        <v>0</v>
      </c>
      <c r="H1328" s="5">
        <f t="shared" si="121"/>
        <v>0</v>
      </c>
      <c r="I1328" s="5">
        <f t="shared" si="122"/>
        <v>0</v>
      </c>
    </row>
    <row r="1329" spans="1:9" x14ac:dyDescent="0.25">
      <c r="A1329">
        <v>1325</v>
      </c>
      <c r="B1329">
        <f t="shared" si="123"/>
        <v>0</v>
      </c>
      <c r="C1329" s="5">
        <f t="shared" si="120"/>
        <v>0</v>
      </c>
      <c r="D1329" s="5">
        <f t="shared" si="125"/>
        <v>0</v>
      </c>
      <c r="E1329" s="4">
        <f t="shared" si="124"/>
        <v>0</v>
      </c>
      <c r="F1329" s="5">
        <f>IF(C1329=0,0,IF(I1328+G1329&lt;=Summary!$D$20,'Loan Sch - Extra pay No Off'!I1328+G1329,Summary!$D$20))</f>
        <v>0</v>
      </c>
      <c r="G1329" s="4">
        <f>IF(E1329&lt;=0,0,E1329*Summary!$B$7/Summary!$B$10)</f>
        <v>0</v>
      </c>
      <c r="H1329" s="5">
        <f t="shared" si="121"/>
        <v>0</v>
      </c>
      <c r="I1329" s="5">
        <f t="shared" si="122"/>
        <v>0</v>
      </c>
    </row>
    <row r="1330" spans="1:9" x14ac:dyDescent="0.25">
      <c r="A1330">
        <v>1326</v>
      </c>
      <c r="B1330">
        <f t="shared" si="123"/>
        <v>0</v>
      </c>
      <c r="C1330" s="5">
        <f t="shared" si="120"/>
        <v>0</v>
      </c>
      <c r="D1330" s="5">
        <f t="shared" si="125"/>
        <v>0</v>
      </c>
      <c r="E1330" s="4">
        <f t="shared" si="124"/>
        <v>0</v>
      </c>
      <c r="F1330" s="5">
        <f>IF(C1330=0,0,IF(I1329+G1330&lt;=Summary!$D$20,'Loan Sch - Extra pay No Off'!I1329+G1330,Summary!$D$20))</f>
        <v>0</v>
      </c>
      <c r="G1330" s="4">
        <f>IF(E1330&lt;=0,0,E1330*Summary!$B$7/Summary!$B$10)</f>
        <v>0</v>
      </c>
      <c r="H1330" s="5">
        <f t="shared" si="121"/>
        <v>0</v>
      </c>
      <c r="I1330" s="5">
        <f t="shared" si="122"/>
        <v>0</v>
      </c>
    </row>
    <row r="1331" spans="1:9" x14ac:dyDescent="0.25">
      <c r="A1331">
        <v>1327</v>
      </c>
      <c r="B1331">
        <f t="shared" si="123"/>
        <v>0</v>
      </c>
      <c r="C1331" s="5">
        <f t="shared" si="120"/>
        <v>0</v>
      </c>
      <c r="D1331" s="5">
        <f t="shared" si="125"/>
        <v>0</v>
      </c>
      <c r="E1331" s="4">
        <f t="shared" si="124"/>
        <v>0</v>
      </c>
      <c r="F1331" s="5">
        <f>IF(C1331=0,0,IF(I1330+G1331&lt;=Summary!$D$20,'Loan Sch - Extra pay No Off'!I1330+G1331,Summary!$D$20))</f>
        <v>0</v>
      </c>
      <c r="G1331" s="4">
        <f>IF(E1331&lt;=0,0,E1331*Summary!$B$7/Summary!$B$10)</f>
        <v>0</v>
      </c>
      <c r="H1331" s="5">
        <f t="shared" si="121"/>
        <v>0</v>
      </c>
      <c r="I1331" s="5">
        <f t="shared" si="122"/>
        <v>0</v>
      </c>
    </row>
    <row r="1332" spans="1:9" x14ac:dyDescent="0.25">
      <c r="A1332">
        <v>1328</v>
      </c>
      <c r="B1332">
        <f t="shared" si="123"/>
        <v>0</v>
      </c>
      <c r="C1332" s="5">
        <f t="shared" si="120"/>
        <v>0</v>
      </c>
      <c r="D1332" s="5">
        <f t="shared" si="125"/>
        <v>0</v>
      </c>
      <c r="E1332" s="4">
        <f t="shared" si="124"/>
        <v>0</v>
      </c>
      <c r="F1332" s="5">
        <f>IF(C1332=0,0,IF(I1331+G1332&lt;=Summary!$D$20,'Loan Sch - Extra pay No Off'!I1331+G1332,Summary!$D$20))</f>
        <v>0</v>
      </c>
      <c r="G1332" s="4">
        <f>IF(E1332&lt;=0,0,E1332*Summary!$B$7/Summary!$B$10)</f>
        <v>0</v>
      </c>
      <c r="H1332" s="5">
        <f t="shared" si="121"/>
        <v>0</v>
      </c>
      <c r="I1332" s="5">
        <f t="shared" si="122"/>
        <v>0</v>
      </c>
    </row>
    <row r="1333" spans="1:9" x14ac:dyDescent="0.25">
      <c r="A1333">
        <v>1329</v>
      </c>
      <c r="B1333">
        <f t="shared" si="123"/>
        <v>0</v>
      </c>
      <c r="C1333" s="5">
        <f t="shared" ref="C1333:C1396" si="126">I1332</f>
        <v>0</v>
      </c>
      <c r="D1333" s="5">
        <f t="shared" si="125"/>
        <v>0</v>
      </c>
      <c r="E1333" s="4">
        <f t="shared" si="124"/>
        <v>0</v>
      </c>
      <c r="F1333" s="5">
        <f>IF(C1333=0,0,IF(I1332+G1333&lt;=Summary!$D$20,'Loan Sch - Extra pay No Off'!I1332+G1333,Summary!$D$20))</f>
        <v>0</v>
      </c>
      <c r="G1333" s="4">
        <f>IF(E1333&lt;=0,0,E1333*Summary!$B$7/Summary!$B$10)</f>
        <v>0</v>
      </c>
      <c r="H1333" s="5">
        <f t="shared" ref="H1333:H1396" si="127">F1333-G1333</f>
        <v>0</v>
      </c>
      <c r="I1333" s="5">
        <f t="shared" ref="I1333:I1396" si="128">IF(ROUND(C1333-H1333,0)=0,0,C1333-H1333)</f>
        <v>0</v>
      </c>
    </row>
    <row r="1334" spans="1:9" x14ac:dyDescent="0.25">
      <c r="A1334">
        <v>1330</v>
      </c>
      <c r="B1334">
        <f t="shared" si="123"/>
        <v>0</v>
      </c>
      <c r="C1334" s="5">
        <f t="shared" si="126"/>
        <v>0</v>
      </c>
      <c r="D1334" s="5">
        <f t="shared" si="125"/>
        <v>0</v>
      </c>
      <c r="E1334" s="4">
        <f t="shared" si="124"/>
        <v>0</v>
      </c>
      <c r="F1334" s="5">
        <f>IF(C1334=0,0,IF(I1333+G1334&lt;=Summary!$D$20,'Loan Sch - Extra pay No Off'!I1333+G1334,Summary!$D$20))</f>
        <v>0</v>
      </c>
      <c r="G1334" s="4">
        <f>IF(E1334&lt;=0,0,E1334*Summary!$B$7/Summary!$B$10)</f>
        <v>0</v>
      </c>
      <c r="H1334" s="5">
        <f t="shared" si="127"/>
        <v>0</v>
      </c>
      <c r="I1334" s="5">
        <f t="shared" si="128"/>
        <v>0</v>
      </c>
    </row>
    <row r="1335" spans="1:9" x14ac:dyDescent="0.25">
      <c r="A1335">
        <v>1331</v>
      </c>
      <c r="B1335">
        <f t="shared" si="123"/>
        <v>0</v>
      </c>
      <c r="C1335" s="5">
        <f t="shared" si="126"/>
        <v>0</v>
      </c>
      <c r="D1335" s="5">
        <f t="shared" si="125"/>
        <v>0</v>
      </c>
      <c r="E1335" s="4">
        <f t="shared" si="124"/>
        <v>0</v>
      </c>
      <c r="F1335" s="5">
        <f>IF(C1335=0,0,IF(I1334+G1335&lt;=Summary!$D$20,'Loan Sch - Extra pay No Off'!I1334+G1335,Summary!$D$20))</f>
        <v>0</v>
      </c>
      <c r="G1335" s="4">
        <f>IF(E1335&lt;=0,0,E1335*Summary!$B$7/Summary!$B$10)</f>
        <v>0</v>
      </c>
      <c r="H1335" s="5">
        <f t="shared" si="127"/>
        <v>0</v>
      </c>
      <c r="I1335" s="5">
        <f t="shared" si="128"/>
        <v>0</v>
      </c>
    </row>
    <row r="1336" spans="1:9" x14ac:dyDescent="0.25">
      <c r="A1336">
        <v>1332</v>
      </c>
      <c r="B1336">
        <f t="shared" si="123"/>
        <v>0</v>
      </c>
      <c r="C1336" s="5">
        <f t="shared" si="126"/>
        <v>0</v>
      </c>
      <c r="D1336" s="5">
        <f t="shared" si="125"/>
        <v>0</v>
      </c>
      <c r="E1336" s="4">
        <f t="shared" si="124"/>
        <v>0</v>
      </c>
      <c r="F1336" s="5">
        <f>IF(C1336=0,0,IF(I1335+G1336&lt;=Summary!$D$20,'Loan Sch - Extra pay No Off'!I1335+G1336,Summary!$D$20))</f>
        <v>0</v>
      </c>
      <c r="G1336" s="4">
        <f>IF(E1336&lt;=0,0,E1336*Summary!$B$7/Summary!$B$10)</f>
        <v>0</v>
      </c>
      <c r="H1336" s="5">
        <f t="shared" si="127"/>
        <v>0</v>
      </c>
      <c r="I1336" s="5">
        <f t="shared" si="128"/>
        <v>0</v>
      </c>
    </row>
    <row r="1337" spans="1:9" x14ac:dyDescent="0.25">
      <c r="A1337">
        <v>1333</v>
      </c>
      <c r="B1337">
        <f t="shared" si="123"/>
        <v>0</v>
      </c>
      <c r="C1337" s="5">
        <f t="shared" si="126"/>
        <v>0</v>
      </c>
      <c r="D1337" s="5">
        <f t="shared" si="125"/>
        <v>0</v>
      </c>
      <c r="E1337" s="4">
        <f t="shared" si="124"/>
        <v>0</v>
      </c>
      <c r="F1337" s="5">
        <f>IF(C1337=0,0,IF(I1336+G1337&lt;=Summary!$D$20,'Loan Sch - Extra pay No Off'!I1336+G1337,Summary!$D$20))</f>
        <v>0</v>
      </c>
      <c r="G1337" s="4">
        <f>IF(E1337&lt;=0,0,E1337*Summary!$B$7/Summary!$B$10)</f>
        <v>0</v>
      </c>
      <c r="H1337" s="5">
        <f t="shared" si="127"/>
        <v>0</v>
      </c>
      <c r="I1337" s="5">
        <f t="shared" si="128"/>
        <v>0</v>
      </c>
    </row>
    <row r="1338" spans="1:9" x14ac:dyDescent="0.25">
      <c r="A1338">
        <v>1334</v>
      </c>
      <c r="B1338">
        <f t="shared" si="123"/>
        <v>0</v>
      </c>
      <c r="C1338" s="5">
        <f t="shared" si="126"/>
        <v>0</v>
      </c>
      <c r="D1338" s="5">
        <f t="shared" si="125"/>
        <v>0</v>
      </c>
      <c r="E1338" s="4">
        <f t="shared" si="124"/>
        <v>0</v>
      </c>
      <c r="F1338" s="5">
        <f>IF(C1338=0,0,IF(I1337+G1338&lt;=Summary!$D$20,'Loan Sch - Extra pay No Off'!I1337+G1338,Summary!$D$20))</f>
        <v>0</v>
      </c>
      <c r="G1338" s="4">
        <f>IF(E1338&lt;=0,0,E1338*Summary!$B$7/Summary!$B$10)</f>
        <v>0</v>
      </c>
      <c r="H1338" s="5">
        <f t="shared" si="127"/>
        <v>0</v>
      </c>
      <c r="I1338" s="5">
        <f t="shared" si="128"/>
        <v>0</v>
      </c>
    </row>
    <row r="1339" spans="1:9" x14ac:dyDescent="0.25">
      <c r="A1339">
        <v>1335</v>
      </c>
      <c r="B1339">
        <f t="shared" si="123"/>
        <v>0</v>
      </c>
      <c r="C1339" s="5">
        <f t="shared" si="126"/>
        <v>0</v>
      </c>
      <c r="D1339" s="5">
        <f t="shared" si="125"/>
        <v>0</v>
      </c>
      <c r="E1339" s="4">
        <f t="shared" si="124"/>
        <v>0</v>
      </c>
      <c r="F1339" s="5">
        <f>IF(C1339=0,0,IF(I1338+G1339&lt;=Summary!$D$20,'Loan Sch - Extra pay No Off'!I1338+G1339,Summary!$D$20))</f>
        <v>0</v>
      </c>
      <c r="G1339" s="4">
        <f>IF(E1339&lt;=0,0,E1339*Summary!$B$7/Summary!$B$10)</f>
        <v>0</v>
      </c>
      <c r="H1339" s="5">
        <f t="shared" si="127"/>
        <v>0</v>
      </c>
      <c r="I1339" s="5">
        <f t="shared" si="128"/>
        <v>0</v>
      </c>
    </row>
    <row r="1340" spans="1:9" x14ac:dyDescent="0.25">
      <c r="A1340">
        <v>1336</v>
      </c>
      <c r="B1340">
        <f t="shared" si="123"/>
        <v>0</v>
      </c>
      <c r="C1340" s="5">
        <f t="shared" si="126"/>
        <v>0</v>
      </c>
      <c r="D1340" s="5">
        <f t="shared" si="125"/>
        <v>0</v>
      </c>
      <c r="E1340" s="4">
        <f t="shared" si="124"/>
        <v>0</v>
      </c>
      <c r="F1340" s="5">
        <f>IF(C1340=0,0,IF(I1339+G1340&lt;=Summary!$D$20,'Loan Sch - Extra pay No Off'!I1339+G1340,Summary!$D$20))</f>
        <v>0</v>
      </c>
      <c r="G1340" s="4">
        <f>IF(E1340&lt;=0,0,E1340*Summary!$B$7/Summary!$B$10)</f>
        <v>0</v>
      </c>
      <c r="H1340" s="5">
        <f t="shared" si="127"/>
        <v>0</v>
      </c>
      <c r="I1340" s="5">
        <f t="shared" si="128"/>
        <v>0</v>
      </c>
    </row>
    <row r="1341" spans="1:9" x14ac:dyDescent="0.25">
      <c r="A1341">
        <v>1337</v>
      </c>
      <c r="B1341">
        <f t="shared" si="123"/>
        <v>0</v>
      </c>
      <c r="C1341" s="5">
        <f t="shared" si="126"/>
        <v>0</v>
      </c>
      <c r="D1341" s="5">
        <f t="shared" si="125"/>
        <v>0</v>
      </c>
      <c r="E1341" s="4">
        <f t="shared" si="124"/>
        <v>0</v>
      </c>
      <c r="F1341" s="5">
        <f>IF(C1341=0,0,IF(I1340+G1341&lt;=Summary!$D$20,'Loan Sch - Extra pay No Off'!I1340+G1341,Summary!$D$20))</f>
        <v>0</v>
      </c>
      <c r="G1341" s="4">
        <f>IF(E1341&lt;=0,0,E1341*Summary!$B$7/Summary!$B$10)</f>
        <v>0</v>
      </c>
      <c r="H1341" s="5">
        <f t="shared" si="127"/>
        <v>0</v>
      </c>
      <c r="I1341" s="5">
        <f t="shared" si="128"/>
        <v>0</v>
      </c>
    </row>
    <row r="1342" spans="1:9" x14ac:dyDescent="0.25">
      <c r="A1342">
        <v>1338</v>
      </c>
      <c r="B1342">
        <f t="shared" si="123"/>
        <v>0</v>
      </c>
      <c r="C1342" s="5">
        <f t="shared" si="126"/>
        <v>0</v>
      </c>
      <c r="D1342" s="5">
        <f t="shared" si="125"/>
        <v>0</v>
      </c>
      <c r="E1342" s="4">
        <f t="shared" si="124"/>
        <v>0</v>
      </c>
      <c r="F1342" s="5">
        <f>IF(C1342=0,0,IF(I1341+G1342&lt;=Summary!$D$20,'Loan Sch - Extra pay No Off'!I1341+G1342,Summary!$D$20))</f>
        <v>0</v>
      </c>
      <c r="G1342" s="4">
        <f>IF(E1342&lt;=0,0,E1342*Summary!$B$7/Summary!$B$10)</f>
        <v>0</v>
      </c>
      <c r="H1342" s="5">
        <f t="shared" si="127"/>
        <v>0</v>
      </c>
      <c r="I1342" s="5">
        <f t="shared" si="128"/>
        <v>0</v>
      </c>
    </row>
    <row r="1343" spans="1:9" x14ac:dyDescent="0.25">
      <c r="A1343">
        <v>1339</v>
      </c>
      <c r="B1343">
        <f t="shared" si="123"/>
        <v>0</v>
      </c>
      <c r="C1343" s="5">
        <f t="shared" si="126"/>
        <v>0</v>
      </c>
      <c r="D1343" s="5">
        <f t="shared" si="125"/>
        <v>0</v>
      </c>
      <c r="E1343" s="4">
        <f t="shared" si="124"/>
        <v>0</v>
      </c>
      <c r="F1343" s="5">
        <f>IF(C1343=0,0,IF(I1342+G1343&lt;=Summary!$D$20,'Loan Sch - Extra pay No Off'!I1342+G1343,Summary!$D$20))</f>
        <v>0</v>
      </c>
      <c r="G1343" s="4">
        <f>IF(E1343&lt;=0,0,E1343*Summary!$B$7/Summary!$B$10)</f>
        <v>0</v>
      </c>
      <c r="H1343" s="5">
        <f t="shared" si="127"/>
        <v>0</v>
      </c>
      <c r="I1343" s="5">
        <f t="shared" si="128"/>
        <v>0</v>
      </c>
    </row>
    <row r="1344" spans="1:9" x14ac:dyDescent="0.25">
      <c r="A1344">
        <v>1340</v>
      </c>
      <c r="B1344">
        <f t="shared" si="123"/>
        <v>0</v>
      </c>
      <c r="C1344" s="5">
        <f t="shared" si="126"/>
        <v>0</v>
      </c>
      <c r="D1344" s="5">
        <f t="shared" si="125"/>
        <v>0</v>
      </c>
      <c r="E1344" s="4">
        <f t="shared" si="124"/>
        <v>0</v>
      </c>
      <c r="F1344" s="5">
        <f>IF(C1344=0,0,IF(I1343+G1344&lt;=Summary!$D$20,'Loan Sch - Extra pay No Off'!I1343+G1344,Summary!$D$20))</f>
        <v>0</v>
      </c>
      <c r="G1344" s="4">
        <f>IF(E1344&lt;=0,0,E1344*Summary!$B$7/Summary!$B$10)</f>
        <v>0</v>
      </c>
      <c r="H1344" s="5">
        <f t="shared" si="127"/>
        <v>0</v>
      </c>
      <c r="I1344" s="5">
        <f t="shared" si="128"/>
        <v>0</v>
      </c>
    </row>
    <row r="1345" spans="1:9" x14ac:dyDescent="0.25">
      <c r="A1345">
        <v>1341</v>
      </c>
      <c r="B1345">
        <f t="shared" si="123"/>
        <v>0</v>
      </c>
      <c r="C1345" s="5">
        <f t="shared" si="126"/>
        <v>0</v>
      </c>
      <c r="D1345" s="5">
        <f t="shared" si="125"/>
        <v>0</v>
      </c>
      <c r="E1345" s="4">
        <f t="shared" si="124"/>
        <v>0</v>
      </c>
      <c r="F1345" s="5">
        <f>IF(C1345=0,0,IF(I1344+G1345&lt;=Summary!$D$20,'Loan Sch - Extra pay No Off'!I1344+G1345,Summary!$D$20))</f>
        <v>0</v>
      </c>
      <c r="G1345" s="4">
        <f>IF(E1345&lt;=0,0,E1345*Summary!$B$7/Summary!$B$10)</f>
        <v>0</v>
      </c>
      <c r="H1345" s="5">
        <f t="shared" si="127"/>
        <v>0</v>
      </c>
      <c r="I1345" s="5">
        <f t="shared" si="128"/>
        <v>0</v>
      </c>
    </row>
    <row r="1346" spans="1:9" x14ac:dyDescent="0.25">
      <c r="A1346">
        <v>1342</v>
      </c>
      <c r="B1346">
        <f t="shared" si="123"/>
        <v>0</v>
      </c>
      <c r="C1346" s="5">
        <f t="shared" si="126"/>
        <v>0</v>
      </c>
      <c r="D1346" s="5">
        <f t="shared" si="125"/>
        <v>0</v>
      </c>
      <c r="E1346" s="4">
        <f t="shared" si="124"/>
        <v>0</v>
      </c>
      <c r="F1346" s="5">
        <f>IF(C1346=0,0,IF(I1345+G1346&lt;=Summary!$D$20,'Loan Sch - Extra pay No Off'!I1345+G1346,Summary!$D$20))</f>
        <v>0</v>
      </c>
      <c r="G1346" s="4">
        <f>IF(E1346&lt;=0,0,E1346*Summary!$B$7/Summary!$B$10)</f>
        <v>0</v>
      </c>
      <c r="H1346" s="5">
        <f t="shared" si="127"/>
        <v>0</v>
      </c>
      <c r="I1346" s="5">
        <f t="shared" si="128"/>
        <v>0</v>
      </c>
    </row>
    <row r="1347" spans="1:9" x14ac:dyDescent="0.25">
      <c r="A1347">
        <v>1343</v>
      </c>
      <c r="B1347">
        <f t="shared" si="123"/>
        <v>0</v>
      </c>
      <c r="C1347" s="5">
        <f t="shared" si="126"/>
        <v>0</v>
      </c>
      <c r="D1347" s="5">
        <f t="shared" si="125"/>
        <v>0</v>
      </c>
      <c r="E1347" s="4">
        <f t="shared" si="124"/>
        <v>0</v>
      </c>
      <c r="F1347" s="5">
        <f>IF(C1347=0,0,IF(I1346+G1347&lt;=Summary!$D$20,'Loan Sch - Extra pay No Off'!I1346+G1347,Summary!$D$20))</f>
        <v>0</v>
      </c>
      <c r="G1347" s="4">
        <f>IF(E1347&lt;=0,0,E1347*Summary!$B$7/Summary!$B$10)</f>
        <v>0</v>
      </c>
      <c r="H1347" s="5">
        <f t="shared" si="127"/>
        <v>0</v>
      </c>
      <c r="I1347" s="5">
        <f t="shared" si="128"/>
        <v>0</v>
      </c>
    </row>
    <row r="1348" spans="1:9" x14ac:dyDescent="0.25">
      <c r="A1348">
        <v>1344</v>
      </c>
      <c r="B1348">
        <f t="shared" si="123"/>
        <v>0</v>
      </c>
      <c r="C1348" s="5">
        <f t="shared" si="126"/>
        <v>0</v>
      </c>
      <c r="D1348" s="5">
        <f t="shared" si="125"/>
        <v>0</v>
      </c>
      <c r="E1348" s="4">
        <f t="shared" si="124"/>
        <v>0</v>
      </c>
      <c r="F1348" s="5">
        <f>IF(C1348=0,0,IF(I1347+G1348&lt;=Summary!$D$20,'Loan Sch - Extra pay No Off'!I1347+G1348,Summary!$D$20))</f>
        <v>0</v>
      </c>
      <c r="G1348" s="4">
        <f>IF(E1348&lt;=0,0,E1348*Summary!$B$7/Summary!$B$10)</f>
        <v>0</v>
      </c>
      <c r="H1348" s="5">
        <f t="shared" si="127"/>
        <v>0</v>
      </c>
      <c r="I1348" s="5">
        <f t="shared" si="128"/>
        <v>0</v>
      </c>
    </row>
    <row r="1349" spans="1:9" x14ac:dyDescent="0.25">
      <c r="A1349">
        <v>1345</v>
      </c>
      <c r="B1349">
        <f t="shared" si="123"/>
        <v>0</v>
      </c>
      <c r="C1349" s="5">
        <f t="shared" si="126"/>
        <v>0</v>
      </c>
      <c r="D1349" s="5">
        <f t="shared" si="125"/>
        <v>0</v>
      </c>
      <c r="E1349" s="4">
        <f t="shared" si="124"/>
        <v>0</v>
      </c>
      <c r="F1349" s="5">
        <f>IF(C1349=0,0,IF(I1348+G1349&lt;=Summary!$D$20,'Loan Sch - Extra pay No Off'!I1348+G1349,Summary!$D$20))</f>
        <v>0</v>
      </c>
      <c r="G1349" s="4">
        <f>IF(E1349&lt;=0,0,E1349*Summary!$B$7/Summary!$B$10)</f>
        <v>0</v>
      </c>
      <c r="H1349" s="5">
        <f t="shared" si="127"/>
        <v>0</v>
      </c>
      <c r="I1349" s="5">
        <f t="shared" si="128"/>
        <v>0</v>
      </c>
    </row>
    <row r="1350" spans="1:9" x14ac:dyDescent="0.25">
      <c r="A1350">
        <v>1346</v>
      </c>
      <c r="B1350">
        <f t="shared" ref="B1350:B1413" si="129">IF(C1350=0,0,A1350)</f>
        <v>0</v>
      </c>
      <c r="C1350" s="5">
        <f t="shared" si="126"/>
        <v>0</v>
      </c>
      <c r="D1350" s="5">
        <f t="shared" si="125"/>
        <v>0</v>
      </c>
      <c r="E1350" s="4">
        <f t="shared" ref="E1350:E1413" si="130">C1350-D1350</f>
        <v>0</v>
      </c>
      <c r="F1350" s="5">
        <f>IF(C1350=0,0,IF(I1349+G1350&lt;=Summary!$D$20,'Loan Sch - Extra pay No Off'!I1349+G1350,Summary!$D$20))</f>
        <v>0</v>
      </c>
      <c r="G1350" s="4">
        <f>IF(E1350&lt;=0,0,E1350*Summary!$B$7/Summary!$B$10)</f>
        <v>0</v>
      </c>
      <c r="H1350" s="5">
        <f t="shared" si="127"/>
        <v>0</v>
      </c>
      <c r="I1350" s="5">
        <f t="shared" si="128"/>
        <v>0</v>
      </c>
    </row>
    <row r="1351" spans="1:9" x14ac:dyDescent="0.25">
      <c r="A1351">
        <v>1347</v>
      </c>
      <c r="B1351">
        <f t="shared" si="129"/>
        <v>0</v>
      </c>
      <c r="C1351" s="5">
        <f t="shared" si="126"/>
        <v>0</v>
      </c>
      <c r="D1351" s="5">
        <f t="shared" ref="D1351:D1414" si="131">IF(C1351=0,0,D1350)</f>
        <v>0</v>
      </c>
      <c r="E1351" s="4">
        <f t="shared" si="130"/>
        <v>0</v>
      </c>
      <c r="F1351" s="5">
        <f>IF(C1351=0,0,IF(I1350+G1351&lt;=Summary!$D$20,'Loan Sch - Extra pay No Off'!I1350+G1351,Summary!$D$20))</f>
        <v>0</v>
      </c>
      <c r="G1351" s="4">
        <f>IF(E1351&lt;=0,0,E1351*Summary!$B$7/Summary!$B$10)</f>
        <v>0</v>
      </c>
      <c r="H1351" s="5">
        <f t="shared" si="127"/>
        <v>0</v>
      </c>
      <c r="I1351" s="5">
        <f t="shared" si="128"/>
        <v>0</v>
      </c>
    </row>
    <row r="1352" spans="1:9" x14ac:dyDescent="0.25">
      <c r="A1352">
        <v>1348</v>
      </c>
      <c r="B1352">
        <f t="shared" si="129"/>
        <v>0</v>
      </c>
      <c r="C1352" s="5">
        <f t="shared" si="126"/>
        <v>0</v>
      </c>
      <c r="D1352" s="5">
        <f t="shared" si="131"/>
        <v>0</v>
      </c>
      <c r="E1352" s="4">
        <f t="shared" si="130"/>
        <v>0</v>
      </c>
      <c r="F1352" s="5">
        <f>IF(C1352=0,0,IF(I1351+G1352&lt;=Summary!$D$20,'Loan Sch - Extra pay No Off'!I1351+G1352,Summary!$D$20))</f>
        <v>0</v>
      </c>
      <c r="G1352" s="4">
        <f>IF(E1352&lt;=0,0,E1352*Summary!$B$7/Summary!$B$10)</f>
        <v>0</v>
      </c>
      <c r="H1352" s="5">
        <f t="shared" si="127"/>
        <v>0</v>
      </c>
      <c r="I1352" s="5">
        <f t="shared" si="128"/>
        <v>0</v>
      </c>
    </row>
    <row r="1353" spans="1:9" x14ac:dyDescent="0.25">
      <c r="A1353">
        <v>1349</v>
      </c>
      <c r="B1353">
        <f t="shared" si="129"/>
        <v>0</v>
      </c>
      <c r="C1353" s="5">
        <f t="shared" si="126"/>
        <v>0</v>
      </c>
      <c r="D1353" s="5">
        <f t="shared" si="131"/>
        <v>0</v>
      </c>
      <c r="E1353" s="4">
        <f t="shared" si="130"/>
        <v>0</v>
      </c>
      <c r="F1353" s="5">
        <f>IF(C1353=0,0,IF(I1352+G1353&lt;=Summary!$D$20,'Loan Sch - Extra pay No Off'!I1352+G1353,Summary!$D$20))</f>
        <v>0</v>
      </c>
      <c r="G1353" s="4">
        <f>IF(E1353&lt;=0,0,E1353*Summary!$B$7/Summary!$B$10)</f>
        <v>0</v>
      </c>
      <c r="H1353" s="5">
        <f t="shared" si="127"/>
        <v>0</v>
      </c>
      <c r="I1353" s="5">
        <f t="shared" si="128"/>
        <v>0</v>
      </c>
    </row>
    <row r="1354" spans="1:9" x14ac:dyDescent="0.25">
      <c r="A1354">
        <v>1350</v>
      </c>
      <c r="B1354">
        <f t="shared" si="129"/>
        <v>0</v>
      </c>
      <c r="C1354" s="5">
        <f t="shared" si="126"/>
        <v>0</v>
      </c>
      <c r="D1354" s="5">
        <f t="shared" si="131"/>
        <v>0</v>
      </c>
      <c r="E1354" s="4">
        <f t="shared" si="130"/>
        <v>0</v>
      </c>
      <c r="F1354" s="5">
        <f>IF(C1354=0,0,IF(I1353+G1354&lt;=Summary!$D$20,'Loan Sch - Extra pay No Off'!I1353+G1354,Summary!$D$20))</f>
        <v>0</v>
      </c>
      <c r="G1354" s="4">
        <f>IF(E1354&lt;=0,0,E1354*Summary!$B$7/Summary!$B$10)</f>
        <v>0</v>
      </c>
      <c r="H1354" s="5">
        <f t="shared" si="127"/>
        <v>0</v>
      </c>
      <c r="I1354" s="5">
        <f t="shared" si="128"/>
        <v>0</v>
      </c>
    </row>
    <row r="1355" spans="1:9" x14ac:dyDescent="0.25">
      <c r="A1355">
        <v>1351</v>
      </c>
      <c r="B1355">
        <f t="shared" si="129"/>
        <v>0</v>
      </c>
      <c r="C1355" s="5">
        <f t="shared" si="126"/>
        <v>0</v>
      </c>
      <c r="D1355" s="5">
        <f t="shared" si="131"/>
        <v>0</v>
      </c>
      <c r="E1355" s="4">
        <f t="shared" si="130"/>
        <v>0</v>
      </c>
      <c r="F1355" s="5">
        <f>IF(C1355=0,0,IF(I1354+G1355&lt;=Summary!$D$20,'Loan Sch - Extra pay No Off'!I1354+G1355,Summary!$D$20))</f>
        <v>0</v>
      </c>
      <c r="G1355" s="4">
        <f>IF(E1355&lt;=0,0,E1355*Summary!$B$7/Summary!$B$10)</f>
        <v>0</v>
      </c>
      <c r="H1355" s="5">
        <f t="shared" si="127"/>
        <v>0</v>
      </c>
      <c r="I1355" s="5">
        <f t="shared" si="128"/>
        <v>0</v>
      </c>
    </row>
    <row r="1356" spans="1:9" x14ac:dyDescent="0.25">
      <c r="A1356">
        <v>1352</v>
      </c>
      <c r="B1356">
        <f t="shared" si="129"/>
        <v>0</v>
      </c>
      <c r="C1356" s="5">
        <f t="shared" si="126"/>
        <v>0</v>
      </c>
      <c r="D1356" s="5">
        <f t="shared" si="131"/>
        <v>0</v>
      </c>
      <c r="E1356" s="4">
        <f t="shared" si="130"/>
        <v>0</v>
      </c>
      <c r="F1356" s="5">
        <f>IF(C1356=0,0,IF(I1355+G1356&lt;=Summary!$D$20,'Loan Sch - Extra pay No Off'!I1355+G1356,Summary!$D$20))</f>
        <v>0</v>
      </c>
      <c r="G1356" s="4">
        <f>IF(E1356&lt;=0,0,E1356*Summary!$B$7/Summary!$B$10)</f>
        <v>0</v>
      </c>
      <c r="H1356" s="5">
        <f t="shared" si="127"/>
        <v>0</v>
      </c>
      <c r="I1356" s="5">
        <f t="shared" si="128"/>
        <v>0</v>
      </c>
    </row>
    <row r="1357" spans="1:9" x14ac:dyDescent="0.25">
      <c r="A1357">
        <v>1353</v>
      </c>
      <c r="B1357">
        <f t="shared" si="129"/>
        <v>0</v>
      </c>
      <c r="C1357" s="5">
        <f t="shared" si="126"/>
        <v>0</v>
      </c>
      <c r="D1357" s="5">
        <f t="shared" si="131"/>
        <v>0</v>
      </c>
      <c r="E1357" s="4">
        <f t="shared" si="130"/>
        <v>0</v>
      </c>
      <c r="F1357" s="5">
        <f>IF(C1357=0,0,IF(I1356+G1357&lt;=Summary!$D$20,'Loan Sch - Extra pay No Off'!I1356+G1357,Summary!$D$20))</f>
        <v>0</v>
      </c>
      <c r="G1357" s="4">
        <f>IF(E1357&lt;=0,0,E1357*Summary!$B$7/Summary!$B$10)</f>
        <v>0</v>
      </c>
      <c r="H1357" s="5">
        <f t="shared" si="127"/>
        <v>0</v>
      </c>
      <c r="I1357" s="5">
        <f t="shared" si="128"/>
        <v>0</v>
      </c>
    </row>
    <row r="1358" spans="1:9" x14ac:dyDescent="0.25">
      <c r="A1358">
        <v>1354</v>
      </c>
      <c r="B1358">
        <f t="shared" si="129"/>
        <v>0</v>
      </c>
      <c r="C1358" s="5">
        <f t="shared" si="126"/>
        <v>0</v>
      </c>
      <c r="D1358" s="5">
        <f t="shared" si="131"/>
        <v>0</v>
      </c>
      <c r="E1358" s="4">
        <f t="shared" si="130"/>
        <v>0</v>
      </c>
      <c r="F1358" s="5">
        <f>IF(C1358=0,0,IF(I1357+G1358&lt;=Summary!$D$20,'Loan Sch - Extra pay No Off'!I1357+G1358,Summary!$D$20))</f>
        <v>0</v>
      </c>
      <c r="G1358" s="4">
        <f>IF(E1358&lt;=0,0,E1358*Summary!$B$7/Summary!$B$10)</f>
        <v>0</v>
      </c>
      <c r="H1358" s="5">
        <f t="shared" si="127"/>
        <v>0</v>
      </c>
      <c r="I1358" s="5">
        <f t="shared" si="128"/>
        <v>0</v>
      </c>
    </row>
    <row r="1359" spans="1:9" x14ac:dyDescent="0.25">
      <c r="A1359">
        <v>1355</v>
      </c>
      <c r="B1359">
        <f t="shared" si="129"/>
        <v>0</v>
      </c>
      <c r="C1359" s="5">
        <f t="shared" si="126"/>
        <v>0</v>
      </c>
      <c r="D1359" s="5">
        <f t="shared" si="131"/>
        <v>0</v>
      </c>
      <c r="E1359" s="4">
        <f t="shared" si="130"/>
        <v>0</v>
      </c>
      <c r="F1359" s="5">
        <f>IF(C1359=0,0,IF(I1358+G1359&lt;=Summary!$D$20,'Loan Sch - Extra pay No Off'!I1358+G1359,Summary!$D$20))</f>
        <v>0</v>
      </c>
      <c r="G1359" s="4">
        <f>IF(E1359&lt;=0,0,E1359*Summary!$B$7/Summary!$B$10)</f>
        <v>0</v>
      </c>
      <c r="H1359" s="5">
        <f t="shared" si="127"/>
        <v>0</v>
      </c>
      <c r="I1359" s="5">
        <f t="shared" si="128"/>
        <v>0</v>
      </c>
    </row>
    <row r="1360" spans="1:9" x14ac:dyDescent="0.25">
      <c r="A1360">
        <v>1356</v>
      </c>
      <c r="B1360">
        <f t="shared" si="129"/>
        <v>0</v>
      </c>
      <c r="C1360" s="5">
        <f t="shared" si="126"/>
        <v>0</v>
      </c>
      <c r="D1360" s="5">
        <f t="shared" si="131"/>
        <v>0</v>
      </c>
      <c r="E1360" s="4">
        <f t="shared" si="130"/>
        <v>0</v>
      </c>
      <c r="F1360" s="5">
        <f>IF(C1360=0,0,IF(I1359+G1360&lt;=Summary!$D$20,'Loan Sch - Extra pay No Off'!I1359+G1360,Summary!$D$20))</f>
        <v>0</v>
      </c>
      <c r="G1360" s="4">
        <f>IF(E1360&lt;=0,0,E1360*Summary!$B$7/Summary!$B$10)</f>
        <v>0</v>
      </c>
      <c r="H1360" s="5">
        <f t="shared" si="127"/>
        <v>0</v>
      </c>
      <c r="I1360" s="5">
        <f t="shared" si="128"/>
        <v>0</v>
      </c>
    </row>
    <row r="1361" spans="1:9" x14ac:dyDescent="0.25">
      <c r="A1361">
        <v>1357</v>
      </c>
      <c r="B1361">
        <f t="shared" si="129"/>
        <v>0</v>
      </c>
      <c r="C1361" s="5">
        <f t="shared" si="126"/>
        <v>0</v>
      </c>
      <c r="D1361" s="5">
        <f t="shared" si="131"/>
        <v>0</v>
      </c>
      <c r="E1361" s="4">
        <f t="shared" si="130"/>
        <v>0</v>
      </c>
      <c r="F1361" s="5">
        <f>IF(C1361=0,0,IF(I1360+G1361&lt;=Summary!$D$20,'Loan Sch - Extra pay No Off'!I1360+G1361,Summary!$D$20))</f>
        <v>0</v>
      </c>
      <c r="G1361" s="4">
        <f>IF(E1361&lt;=0,0,E1361*Summary!$B$7/Summary!$B$10)</f>
        <v>0</v>
      </c>
      <c r="H1361" s="5">
        <f t="shared" si="127"/>
        <v>0</v>
      </c>
      <c r="I1361" s="5">
        <f t="shared" si="128"/>
        <v>0</v>
      </c>
    </row>
    <row r="1362" spans="1:9" x14ac:dyDescent="0.25">
      <c r="A1362">
        <v>1358</v>
      </c>
      <c r="B1362">
        <f t="shared" si="129"/>
        <v>0</v>
      </c>
      <c r="C1362" s="5">
        <f t="shared" si="126"/>
        <v>0</v>
      </c>
      <c r="D1362" s="5">
        <f t="shared" si="131"/>
        <v>0</v>
      </c>
      <c r="E1362" s="4">
        <f t="shared" si="130"/>
        <v>0</v>
      </c>
      <c r="F1362" s="5">
        <f>IF(C1362=0,0,IF(I1361+G1362&lt;=Summary!$D$20,'Loan Sch - Extra pay No Off'!I1361+G1362,Summary!$D$20))</f>
        <v>0</v>
      </c>
      <c r="G1362" s="4">
        <f>IF(E1362&lt;=0,0,E1362*Summary!$B$7/Summary!$B$10)</f>
        <v>0</v>
      </c>
      <c r="H1362" s="5">
        <f t="shared" si="127"/>
        <v>0</v>
      </c>
      <c r="I1362" s="5">
        <f t="shared" si="128"/>
        <v>0</v>
      </c>
    </row>
    <row r="1363" spans="1:9" x14ac:dyDescent="0.25">
      <c r="A1363">
        <v>1359</v>
      </c>
      <c r="B1363">
        <f t="shared" si="129"/>
        <v>0</v>
      </c>
      <c r="C1363" s="5">
        <f t="shared" si="126"/>
        <v>0</v>
      </c>
      <c r="D1363" s="5">
        <f t="shared" si="131"/>
        <v>0</v>
      </c>
      <c r="E1363" s="4">
        <f t="shared" si="130"/>
        <v>0</v>
      </c>
      <c r="F1363" s="5">
        <f>IF(C1363=0,0,IF(I1362+G1363&lt;=Summary!$D$20,'Loan Sch - Extra pay No Off'!I1362+G1363,Summary!$D$20))</f>
        <v>0</v>
      </c>
      <c r="G1363" s="4">
        <f>IF(E1363&lt;=0,0,E1363*Summary!$B$7/Summary!$B$10)</f>
        <v>0</v>
      </c>
      <c r="H1363" s="5">
        <f t="shared" si="127"/>
        <v>0</v>
      </c>
      <c r="I1363" s="5">
        <f t="shared" si="128"/>
        <v>0</v>
      </c>
    </row>
    <row r="1364" spans="1:9" x14ac:dyDescent="0.25">
      <c r="A1364">
        <v>1360</v>
      </c>
      <c r="B1364">
        <f t="shared" si="129"/>
        <v>0</v>
      </c>
      <c r="C1364" s="5">
        <f t="shared" si="126"/>
        <v>0</v>
      </c>
      <c r="D1364" s="5">
        <f t="shared" si="131"/>
        <v>0</v>
      </c>
      <c r="E1364" s="4">
        <f t="shared" si="130"/>
        <v>0</v>
      </c>
      <c r="F1364" s="5">
        <f>IF(C1364=0,0,IF(I1363+G1364&lt;=Summary!$D$20,'Loan Sch - Extra pay No Off'!I1363+G1364,Summary!$D$20))</f>
        <v>0</v>
      </c>
      <c r="G1364" s="4">
        <f>IF(E1364&lt;=0,0,E1364*Summary!$B$7/Summary!$B$10)</f>
        <v>0</v>
      </c>
      <c r="H1364" s="5">
        <f t="shared" si="127"/>
        <v>0</v>
      </c>
      <c r="I1364" s="5">
        <f t="shared" si="128"/>
        <v>0</v>
      </c>
    </row>
    <row r="1365" spans="1:9" x14ac:dyDescent="0.25">
      <c r="A1365">
        <v>1361</v>
      </c>
      <c r="B1365">
        <f t="shared" si="129"/>
        <v>0</v>
      </c>
      <c r="C1365" s="5">
        <f t="shared" si="126"/>
        <v>0</v>
      </c>
      <c r="D1365" s="5">
        <f t="shared" si="131"/>
        <v>0</v>
      </c>
      <c r="E1365" s="4">
        <f t="shared" si="130"/>
        <v>0</v>
      </c>
      <c r="F1365" s="5">
        <f>IF(C1365=0,0,IF(I1364+G1365&lt;=Summary!$D$20,'Loan Sch - Extra pay No Off'!I1364+G1365,Summary!$D$20))</f>
        <v>0</v>
      </c>
      <c r="G1365" s="4">
        <f>IF(E1365&lt;=0,0,E1365*Summary!$B$7/Summary!$B$10)</f>
        <v>0</v>
      </c>
      <c r="H1365" s="5">
        <f t="shared" si="127"/>
        <v>0</v>
      </c>
      <c r="I1365" s="5">
        <f t="shared" si="128"/>
        <v>0</v>
      </c>
    </row>
    <row r="1366" spans="1:9" x14ac:dyDescent="0.25">
      <c r="A1366">
        <v>1362</v>
      </c>
      <c r="B1366">
        <f t="shared" si="129"/>
        <v>0</v>
      </c>
      <c r="C1366" s="5">
        <f t="shared" si="126"/>
        <v>0</v>
      </c>
      <c r="D1366" s="5">
        <f t="shared" si="131"/>
        <v>0</v>
      </c>
      <c r="E1366" s="4">
        <f t="shared" si="130"/>
        <v>0</v>
      </c>
      <c r="F1366" s="5">
        <f>IF(C1366=0,0,IF(I1365+G1366&lt;=Summary!$D$20,'Loan Sch - Extra pay No Off'!I1365+G1366,Summary!$D$20))</f>
        <v>0</v>
      </c>
      <c r="G1366" s="4">
        <f>IF(E1366&lt;=0,0,E1366*Summary!$B$7/Summary!$B$10)</f>
        <v>0</v>
      </c>
      <c r="H1366" s="5">
        <f t="shared" si="127"/>
        <v>0</v>
      </c>
      <c r="I1366" s="5">
        <f t="shared" si="128"/>
        <v>0</v>
      </c>
    </row>
    <row r="1367" spans="1:9" x14ac:dyDescent="0.25">
      <c r="A1367">
        <v>1363</v>
      </c>
      <c r="B1367">
        <f t="shared" si="129"/>
        <v>0</v>
      </c>
      <c r="C1367" s="5">
        <f t="shared" si="126"/>
        <v>0</v>
      </c>
      <c r="D1367" s="5">
        <f t="shared" si="131"/>
        <v>0</v>
      </c>
      <c r="E1367" s="4">
        <f t="shared" si="130"/>
        <v>0</v>
      </c>
      <c r="F1367" s="5">
        <f>IF(C1367=0,0,IF(I1366+G1367&lt;=Summary!$D$20,'Loan Sch - Extra pay No Off'!I1366+G1367,Summary!$D$20))</f>
        <v>0</v>
      </c>
      <c r="G1367" s="4">
        <f>IF(E1367&lt;=0,0,E1367*Summary!$B$7/Summary!$B$10)</f>
        <v>0</v>
      </c>
      <c r="H1367" s="5">
        <f t="shared" si="127"/>
        <v>0</v>
      </c>
      <c r="I1367" s="5">
        <f t="shared" si="128"/>
        <v>0</v>
      </c>
    </row>
    <row r="1368" spans="1:9" x14ac:dyDescent="0.25">
      <c r="A1368">
        <v>1364</v>
      </c>
      <c r="B1368">
        <f t="shared" si="129"/>
        <v>0</v>
      </c>
      <c r="C1368" s="5">
        <f t="shared" si="126"/>
        <v>0</v>
      </c>
      <c r="D1368" s="5">
        <f t="shared" si="131"/>
        <v>0</v>
      </c>
      <c r="E1368" s="4">
        <f t="shared" si="130"/>
        <v>0</v>
      </c>
      <c r="F1368" s="5">
        <f>IF(C1368=0,0,IF(I1367+G1368&lt;=Summary!$D$20,'Loan Sch - Extra pay No Off'!I1367+G1368,Summary!$D$20))</f>
        <v>0</v>
      </c>
      <c r="G1368" s="4">
        <f>IF(E1368&lt;=0,0,E1368*Summary!$B$7/Summary!$B$10)</f>
        <v>0</v>
      </c>
      <c r="H1368" s="5">
        <f t="shared" si="127"/>
        <v>0</v>
      </c>
      <c r="I1368" s="5">
        <f t="shared" si="128"/>
        <v>0</v>
      </c>
    </row>
    <row r="1369" spans="1:9" x14ac:dyDescent="0.25">
      <c r="A1369">
        <v>1365</v>
      </c>
      <c r="B1369">
        <f t="shared" si="129"/>
        <v>0</v>
      </c>
      <c r="C1369" s="5">
        <f t="shared" si="126"/>
        <v>0</v>
      </c>
      <c r="D1369" s="5">
        <f t="shared" si="131"/>
        <v>0</v>
      </c>
      <c r="E1369" s="4">
        <f t="shared" si="130"/>
        <v>0</v>
      </c>
      <c r="F1369" s="5">
        <f>IF(C1369=0,0,IF(I1368+G1369&lt;=Summary!$D$20,'Loan Sch - Extra pay No Off'!I1368+G1369,Summary!$D$20))</f>
        <v>0</v>
      </c>
      <c r="G1369" s="4">
        <f>IF(E1369&lt;=0,0,E1369*Summary!$B$7/Summary!$B$10)</f>
        <v>0</v>
      </c>
      <c r="H1369" s="5">
        <f t="shared" si="127"/>
        <v>0</v>
      </c>
      <c r="I1369" s="5">
        <f t="shared" si="128"/>
        <v>0</v>
      </c>
    </row>
    <row r="1370" spans="1:9" x14ac:dyDescent="0.25">
      <c r="A1370">
        <v>1366</v>
      </c>
      <c r="B1370">
        <f t="shared" si="129"/>
        <v>0</v>
      </c>
      <c r="C1370" s="5">
        <f t="shared" si="126"/>
        <v>0</v>
      </c>
      <c r="D1370" s="5">
        <f t="shared" si="131"/>
        <v>0</v>
      </c>
      <c r="E1370" s="4">
        <f t="shared" si="130"/>
        <v>0</v>
      </c>
      <c r="F1370" s="5">
        <f>IF(C1370=0,0,IF(I1369+G1370&lt;=Summary!$D$20,'Loan Sch - Extra pay No Off'!I1369+G1370,Summary!$D$20))</f>
        <v>0</v>
      </c>
      <c r="G1370" s="4">
        <f>IF(E1370&lt;=0,0,E1370*Summary!$B$7/Summary!$B$10)</f>
        <v>0</v>
      </c>
      <c r="H1370" s="5">
        <f t="shared" si="127"/>
        <v>0</v>
      </c>
      <c r="I1370" s="5">
        <f t="shared" si="128"/>
        <v>0</v>
      </c>
    </row>
    <row r="1371" spans="1:9" x14ac:dyDescent="0.25">
      <c r="A1371">
        <v>1367</v>
      </c>
      <c r="B1371">
        <f t="shared" si="129"/>
        <v>0</v>
      </c>
      <c r="C1371" s="5">
        <f t="shared" si="126"/>
        <v>0</v>
      </c>
      <c r="D1371" s="5">
        <f t="shared" si="131"/>
        <v>0</v>
      </c>
      <c r="E1371" s="4">
        <f t="shared" si="130"/>
        <v>0</v>
      </c>
      <c r="F1371" s="5">
        <f>IF(C1371=0,0,IF(I1370+G1371&lt;=Summary!$D$20,'Loan Sch - Extra pay No Off'!I1370+G1371,Summary!$D$20))</f>
        <v>0</v>
      </c>
      <c r="G1371" s="4">
        <f>IF(E1371&lt;=0,0,E1371*Summary!$B$7/Summary!$B$10)</f>
        <v>0</v>
      </c>
      <c r="H1371" s="5">
        <f t="shared" si="127"/>
        <v>0</v>
      </c>
      <c r="I1371" s="5">
        <f t="shared" si="128"/>
        <v>0</v>
      </c>
    </row>
    <row r="1372" spans="1:9" x14ac:dyDescent="0.25">
      <c r="A1372">
        <v>1368</v>
      </c>
      <c r="B1372">
        <f t="shared" si="129"/>
        <v>0</v>
      </c>
      <c r="C1372" s="5">
        <f t="shared" si="126"/>
        <v>0</v>
      </c>
      <c r="D1372" s="5">
        <f t="shared" si="131"/>
        <v>0</v>
      </c>
      <c r="E1372" s="4">
        <f t="shared" si="130"/>
        <v>0</v>
      </c>
      <c r="F1372" s="5">
        <f>IF(C1372=0,0,IF(I1371+G1372&lt;=Summary!$D$20,'Loan Sch - Extra pay No Off'!I1371+G1372,Summary!$D$20))</f>
        <v>0</v>
      </c>
      <c r="G1372" s="4">
        <f>IF(E1372&lt;=0,0,E1372*Summary!$B$7/Summary!$B$10)</f>
        <v>0</v>
      </c>
      <c r="H1372" s="5">
        <f t="shared" si="127"/>
        <v>0</v>
      </c>
      <c r="I1372" s="5">
        <f t="shared" si="128"/>
        <v>0</v>
      </c>
    </row>
    <row r="1373" spans="1:9" x14ac:dyDescent="0.25">
      <c r="A1373">
        <v>1369</v>
      </c>
      <c r="B1373">
        <f t="shared" si="129"/>
        <v>0</v>
      </c>
      <c r="C1373" s="5">
        <f t="shared" si="126"/>
        <v>0</v>
      </c>
      <c r="D1373" s="5">
        <f t="shared" si="131"/>
        <v>0</v>
      </c>
      <c r="E1373" s="4">
        <f t="shared" si="130"/>
        <v>0</v>
      </c>
      <c r="F1373" s="5">
        <f>IF(C1373=0,0,IF(I1372+G1373&lt;=Summary!$D$20,'Loan Sch - Extra pay No Off'!I1372+G1373,Summary!$D$20))</f>
        <v>0</v>
      </c>
      <c r="G1373" s="4">
        <f>IF(E1373&lt;=0,0,E1373*Summary!$B$7/Summary!$B$10)</f>
        <v>0</v>
      </c>
      <c r="H1373" s="5">
        <f t="shared" si="127"/>
        <v>0</v>
      </c>
      <c r="I1373" s="5">
        <f t="shared" si="128"/>
        <v>0</v>
      </c>
    </row>
    <row r="1374" spans="1:9" x14ac:dyDescent="0.25">
      <c r="A1374">
        <v>1370</v>
      </c>
      <c r="B1374">
        <f t="shared" si="129"/>
        <v>0</v>
      </c>
      <c r="C1374" s="5">
        <f t="shared" si="126"/>
        <v>0</v>
      </c>
      <c r="D1374" s="5">
        <f t="shared" si="131"/>
        <v>0</v>
      </c>
      <c r="E1374" s="4">
        <f t="shared" si="130"/>
        <v>0</v>
      </c>
      <c r="F1374" s="5">
        <f>IF(C1374=0,0,IF(I1373+G1374&lt;=Summary!$D$20,'Loan Sch - Extra pay No Off'!I1373+G1374,Summary!$D$20))</f>
        <v>0</v>
      </c>
      <c r="G1374" s="4">
        <f>IF(E1374&lt;=0,0,E1374*Summary!$B$7/Summary!$B$10)</f>
        <v>0</v>
      </c>
      <c r="H1374" s="5">
        <f t="shared" si="127"/>
        <v>0</v>
      </c>
      <c r="I1374" s="5">
        <f t="shared" si="128"/>
        <v>0</v>
      </c>
    </row>
    <row r="1375" spans="1:9" x14ac:dyDescent="0.25">
      <c r="A1375">
        <v>1371</v>
      </c>
      <c r="B1375">
        <f t="shared" si="129"/>
        <v>0</v>
      </c>
      <c r="C1375" s="5">
        <f t="shared" si="126"/>
        <v>0</v>
      </c>
      <c r="D1375" s="5">
        <f t="shared" si="131"/>
        <v>0</v>
      </c>
      <c r="E1375" s="4">
        <f t="shared" si="130"/>
        <v>0</v>
      </c>
      <c r="F1375" s="5">
        <f>IF(C1375=0,0,IF(I1374+G1375&lt;=Summary!$D$20,'Loan Sch - Extra pay No Off'!I1374+G1375,Summary!$D$20))</f>
        <v>0</v>
      </c>
      <c r="G1375" s="4">
        <f>IF(E1375&lt;=0,0,E1375*Summary!$B$7/Summary!$B$10)</f>
        <v>0</v>
      </c>
      <c r="H1375" s="5">
        <f t="shared" si="127"/>
        <v>0</v>
      </c>
      <c r="I1375" s="5">
        <f t="shared" si="128"/>
        <v>0</v>
      </c>
    </row>
    <row r="1376" spans="1:9" x14ac:dyDescent="0.25">
      <c r="A1376">
        <v>1372</v>
      </c>
      <c r="B1376">
        <f t="shared" si="129"/>
        <v>0</v>
      </c>
      <c r="C1376" s="5">
        <f t="shared" si="126"/>
        <v>0</v>
      </c>
      <c r="D1376" s="5">
        <f t="shared" si="131"/>
        <v>0</v>
      </c>
      <c r="E1376" s="4">
        <f t="shared" si="130"/>
        <v>0</v>
      </c>
      <c r="F1376" s="5">
        <f>IF(C1376=0,0,IF(I1375+G1376&lt;=Summary!$D$20,'Loan Sch - Extra pay No Off'!I1375+G1376,Summary!$D$20))</f>
        <v>0</v>
      </c>
      <c r="G1376" s="4">
        <f>IF(E1376&lt;=0,0,E1376*Summary!$B$7/Summary!$B$10)</f>
        <v>0</v>
      </c>
      <c r="H1376" s="5">
        <f t="shared" si="127"/>
        <v>0</v>
      </c>
      <c r="I1376" s="5">
        <f t="shared" si="128"/>
        <v>0</v>
      </c>
    </row>
    <row r="1377" spans="1:9" x14ac:dyDescent="0.25">
      <c r="A1377">
        <v>1373</v>
      </c>
      <c r="B1377">
        <f t="shared" si="129"/>
        <v>0</v>
      </c>
      <c r="C1377" s="5">
        <f t="shared" si="126"/>
        <v>0</v>
      </c>
      <c r="D1377" s="5">
        <f t="shared" si="131"/>
        <v>0</v>
      </c>
      <c r="E1377" s="4">
        <f t="shared" si="130"/>
        <v>0</v>
      </c>
      <c r="F1377" s="5">
        <f>IF(C1377=0,0,IF(I1376+G1377&lt;=Summary!$D$20,'Loan Sch - Extra pay No Off'!I1376+G1377,Summary!$D$20))</f>
        <v>0</v>
      </c>
      <c r="G1377" s="4">
        <f>IF(E1377&lt;=0,0,E1377*Summary!$B$7/Summary!$B$10)</f>
        <v>0</v>
      </c>
      <c r="H1377" s="5">
        <f t="shared" si="127"/>
        <v>0</v>
      </c>
      <c r="I1377" s="5">
        <f t="shared" si="128"/>
        <v>0</v>
      </c>
    </row>
    <row r="1378" spans="1:9" x14ac:dyDescent="0.25">
      <c r="A1378">
        <v>1374</v>
      </c>
      <c r="B1378">
        <f t="shared" si="129"/>
        <v>0</v>
      </c>
      <c r="C1378" s="5">
        <f t="shared" si="126"/>
        <v>0</v>
      </c>
      <c r="D1378" s="5">
        <f t="shared" si="131"/>
        <v>0</v>
      </c>
      <c r="E1378" s="4">
        <f t="shared" si="130"/>
        <v>0</v>
      </c>
      <c r="F1378" s="5">
        <f>IF(C1378=0,0,IF(I1377+G1378&lt;=Summary!$D$20,'Loan Sch - Extra pay No Off'!I1377+G1378,Summary!$D$20))</f>
        <v>0</v>
      </c>
      <c r="G1378" s="4">
        <f>IF(E1378&lt;=0,0,E1378*Summary!$B$7/Summary!$B$10)</f>
        <v>0</v>
      </c>
      <c r="H1378" s="5">
        <f t="shared" si="127"/>
        <v>0</v>
      </c>
      <c r="I1378" s="5">
        <f t="shared" si="128"/>
        <v>0</v>
      </c>
    </row>
    <row r="1379" spans="1:9" x14ac:dyDescent="0.25">
      <c r="A1379">
        <v>1375</v>
      </c>
      <c r="B1379">
        <f t="shared" si="129"/>
        <v>0</v>
      </c>
      <c r="C1379" s="5">
        <f t="shared" si="126"/>
        <v>0</v>
      </c>
      <c r="D1379" s="5">
        <f t="shared" si="131"/>
        <v>0</v>
      </c>
      <c r="E1379" s="4">
        <f t="shared" si="130"/>
        <v>0</v>
      </c>
      <c r="F1379" s="5">
        <f>IF(C1379=0,0,IF(I1378+G1379&lt;=Summary!$D$20,'Loan Sch - Extra pay No Off'!I1378+G1379,Summary!$D$20))</f>
        <v>0</v>
      </c>
      <c r="G1379" s="4">
        <f>IF(E1379&lt;=0,0,E1379*Summary!$B$7/Summary!$B$10)</f>
        <v>0</v>
      </c>
      <c r="H1379" s="5">
        <f t="shared" si="127"/>
        <v>0</v>
      </c>
      <c r="I1379" s="5">
        <f t="shared" si="128"/>
        <v>0</v>
      </c>
    </row>
    <row r="1380" spans="1:9" x14ac:dyDescent="0.25">
      <c r="A1380">
        <v>1376</v>
      </c>
      <c r="B1380">
        <f t="shared" si="129"/>
        <v>0</v>
      </c>
      <c r="C1380" s="5">
        <f t="shared" si="126"/>
        <v>0</v>
      </c>
      <c r="D1380" s="5">
        <f t="shared" si="131"/>
        <v>0</v>
      </c>
      <c r="E1380" s="4">
        <f t="shared" si="130"/>
        <v>0</v>
      </c>
      <c r="F1380" s="5">
        <f>IF(C1380=0,0,IF(I1379+G1380&lt;=Summary!$D$20,'Loan Sch - Extra pay No Off'!I1379+G1380,Summary!$D$20))</f>
        <v>0</v>
      </c>
      <c r="G1380" s="4">
        <f>IF(E1380&lt;=0,0,E1380*Summary!$B$7/Summary!$B$10)</f>
        <v>0</v>
      </c>
      <c r="H1380" s="5">
        <f t="shared" si="127"/>
        <v>0</v>
      </c>
      <c r="I1380" s="5">
        <f t="shared" si="128"/>
        <v>0</v>
      </c>
    </row>
    <row r="1381" spans="1:9" x14ac:dyDescent="0.25">
      <c r="A1381">
        <v>1377</v>
      </c>
      <c r="B1381">
        <f t="shared" si="129"/>
        <v>0</v>
      </c>
      <c r="C1381" s="5">
        <f t="shared" si="126"/>
        <v>0</v>
      </c>
      <c r="D1381" s="5">
        <f t="shared" si="131"/>
        <v>0</v>
      </c>
      <c r="E1381" s="4">
        <f t="shared" si="130"/>
        <v>0</v>
      </c>
      <c r="F1381" s="5">
        <f>IF(C1381=0,0,IF(I1380+G1381&lt;=Summary!$D$20,'Loan Sch - Extra pay No Off'!I1380+G1381,Summary!$D$20))</f>
        <v>0</v>
      </c>
      <c r="G1381" s="4">
        <f>IF(E1381&lt;=0,0,E1381*Summary!$B$7/Summary!$B$10)</f>
        <v>0</v>
      </c>
      <c r="H1381" s="5">
        <f t="shared" si="127"/>
        <v>0</v>
      </c>
      <c r="I1381" s="5">
        <f t="shared" si="128"/>
        <v>0</v>
      </c>
    </row>
    <row r="1382" spans="1:9" x14ac:dyDescent="0.25">
      <c r="A1382">
        <v>1378</v>
      </c>
      <c r="B1382">
        <f t="shared" si="129"/>
        <v>0</v>
      </c>
      <c r="C1382" s="5">
        <f t="shared" si="126"/>
        <v>0</v>
      </c>
      <c r="D1382" s="5">
        <f t="shared" si="131"/>
        <v>0</v>
      </c>
      <c r="E1382" s="4">
        <f t="shared" si="130"/>
        <v>0</v>
      </c>
      <c r="F1382" s="5">
        <f>IF(C1382=0,0,IF(I1381+G1382&lt;=Summary!$D$20,'Loan Sch - Extra pay No Off'!I1381+G1382,Summary!$D$20))</f>
        <v>0</v>
      </c>
      <c r="G1382" s="4">
        <f>IF(E1382&lt;=0,0,E1382*Summary!$B$7/Summary!$B$10)</f>
        <v>0</v>
      </c>
      <c r="H1382" s="5">
        <f t="shared" si="127"/>
        <v>0</v>
      </c>
      <c r="I1382" s="5">
        <f t="shared" si="128"/>
        <v>0</v>
      </c>
    </row>
    <row r="1383" spans="1:9" x14ac:dyDescent="0.25">
      <c r="A1383">
        <v>1379</v>
      </c>
      <c r="B1383">
        <f t="shared" si="129"/>
        <v>0</v>
      </c>
      <c r="C1383" s="5">
        <f t="shared" si="126"/>
        <v>0</v>
      </c>
      <c r="D1383" s="5">
        <f t="shared" si="131"/>
        <v>0</v>
      </c>
      <c r="E1383" s="4">
        <f t="shared" si="130"/>
        <v>0</v>
      </c>
      <c r="F1383" s="5">
        <f>IF(C1383=0,0,IF(I1382+G1383&lt;=Summary!$D$20,'Loan Sch - Extra pay No Off'!I1382+G1383,Summary!$D$20))</f>
        <v>0</v>
      </c>
      <c r="G1383" s="4">
        <f>IF(E1383&lt;=0,0,E1383*Summary!$B$7/Summary!$B$10)</f>
        <v>0</v>
      </c>
      <c r="H1383" s="5">
        <f t="shared" si="127"/>
        <v>0</v>
      </c>
      <c r="I1383" s="5">
        <f t="shared" si="128"/>
        <v>0</v>
      </c>
    </row>
    <row r="1384" spans="1:9" x14ac:dyDescent="0.25">
      <c r="A1384">
        <v>1380</v>
      </c>
      <c r="B1384">
        <f t="shared" si="129"/>
        <v>0</v>
      </c>
      <c r="C1384" s="5">
        <f t="shared" si="126"/>
        <v>0</v>
      </c>
      <c r="D1384" s="5">
        <f t="shared" si="131"/>
        <v>0</v>
      </c>
      <c r="E1384" s="4">
        <f t="shared" si="130"/>
        <v>0</v>
      </c>
      <c r="F1384" s="5">
        <f>IF(C1384=0,0,IF(I1383+G1384&lt;=Summary!$D$20,'Loan Sch - Extra pay No Off'!I1383+G1384,Summary!$D$20))</f>
        <v>0</v>
      </c>
      <c r="G1384" s="4">
        <f>IF(E1384&lt;=0,0,E1384*Summary!$B$7/Summary!$B$10)</f>
        <v>0</v>
      </c>
      <c r="H1384" s="5">
        <f t="shared" si="127"/>
        <v>0</v>
      </c>
      <c r="I1384" s="5">
        <f t="shared" si="128"/>
        <v>0</v>
      </c>
    </row>
    <row r="1385" spans="1:9" x14ac:dyDescent="0.25">
      <c r="A1385">
        <v>1381</v>
      </c>
      <c r="B1385">
        <f t="shared" si="129"/>
        <v>0</v>
      </c>
      <c r="C1385" s="5">
        <f t="shared" si="126"/>
        <v>0</v>
      </c>
      <c r="D1385" s="5">
        <f t="shared" si="131"/>
        <v>0</v>
      </c>
      <c r="E1385" s="4">
        <f t="shared" si="130"/>
        <v>0</v>
      </c>
      <c r="F1385" s="5">
        <f>IF(C1385=0,0,IF(I1384+G1385&lt;=Summary!$D$20,'Loan Sch - Extra pay No Off'!I1384+G1385,Summary!$D$20))</f>
        <v>0</v>
      </c>
      <c r="G1385" s="4">
        <f>IF(E1385&lt;=0,0,E1385*Summary!$B$7/Summary!$B$10)</f>
        <v>0</v>
      </c>
      <c r="H1385" s="5">
        <f t="shared" si="127"/>
        <v>0</v>
      </c>
      <c r="I1385" s="5">
        <f t="shared" si="128"/>
        <v>0</v>
      </c>
    </row>
    <row r="1386" spans="1:9" x14ac:dyDescent="0.25">
      <c r="A1386">
        <v>1382</v>
      </c>
      <c r="B1386">
        <f t="shared" si="129"/>
        <v>0</v>
      </c>
      <c r="C1386" s="5">
        <f t="shared" si="126"/>
        <v>0</v>
      </c>
      <c r="D1386" s="5">
        <f t="shared" si="131"/>
        <v>0</v>
      </c>
      <c r="E1386" s="4">
        <f t="shared" si="130"/>
        <v>0</v>
      </c>
      <c r="F1386" s="5">
        <f>IF(C1386=0,0,IF(I1385+G1386&lt;=Summary!$D$20,'Loan Sch - Extra pay No Off'!I1385+G1386,Summary!$D$20))</f>
        <v>0</v>
      </c>
      <c r="G1386" s="4">
        <f>IF(E1386&lt;=0,0,E1386*Summary!$B$7/Summary!$B$10)</f>
        <v>0</v>
      </c>
      <c r="H1386" s="5">
        <f t="shared" si="127"/>
        <v>0</v>
      </c>
      <c r="I1386" s="5">
        <f t="shared" si="128"/>
        <v>0</v>
      </c>
    </row>
    <row r="1387" spans="1:9" x14ac:dyDescent="0.25">
      <c r="A1387">
        <v>1383</v>
      </c>
      <c r="B1387">
        <f t="shared" si="129"/>
        <v>0</v>
      </c>
      <c r="C1387" s="5">
        <f t="shared" si="126"/>
        <v>0</v>
      </c>
      <c r="D1387" s="5">
        <f t="shared" si="131"/>
        <v>0</v>
      </c>
      <c r="E1387" s="4">
        <f t="shared" si="130"/>
        <v>0</v>
      </c>
      <c r="F1387" s="5">
        <f>IF(C1387=0,0,IF(I1386+G1387&lt;=Summary!$D$20,'Loan Sch - Extra pay No Off'!I1386+G1387,Summary!$D$20))</f>
        <v>0</v>
      </c>
      <c r="G1387" s="4">
        <f>IF(E1387&lt;=0,0,E1387*Summary!$B$7/Summary!$B$10)</f>
        <v>0</v>
      </c>
      <c r="H1387" s="5">
        <f t="shared" si="127"/>
        <v>0</v>
      </c>
      <c r="I1387" s="5">
        <f t="shared" si="128"/>
        <v>0</v>
      </c>
    </row>
    <row r="1388" spans="1:9" x14ac:dyDescent="0.25">
      <c r="A1388">
        <v>1384</v>
      </c>
      <c r="B1388">
        <f t="shared" si="129"/>
        <v>0</v>
      </c>
      <c r="C1388" s="5">
        <f t="shared" si="126"/>
        <v>0</v>
      </c>
      <c r="D1388" s="5">
        <f t="shared" si="131"/>
        <v>0</v>
      </c>
      <c r="E1388" s="4">
        <f t="shared" si="130"/>
        <v>0</v>
      </c>
      <c r="F1388" s="5">
        <f>IF(C1388=0,0,IF(I1387+G1388&lt;=Summary!$D$20,'Loan Sch - Extra pay No Off'!I1387+G1388,Summary!$D$20))</f>
        <v>0</v>
      </c>
      <c r="G1388" s="4">
        <f>IF(E1388&lt;=0,0,E1388*Summary!$B$7/Summary!$B$10)</f>
        <v>0</v>
      </c>
      <c r="H1388" s="5">
        <f t="shared" si="127"/>
        <v>0</v>
      </c>
      <c r="I1388" s="5">
        <f t="shared" si="128"/>
        <v>0</v>
      </c>
    </row>
    <row r="1389" spans="1:9" x14ac:dyDescent="0.25">
      <c r="A1389">
        <v>1385</v>
      </c>
      <c r="B1389">
        <f t="shared" si="129"/>
        <v>0</v>
      </c>
      <c r="C1389" s="5">
        <f t="shared" si="126"/>
        <v>0</v>
      </c>
      <c r="D1389" s="5">
        <f t="shared" si="131"/>
        <v>0</v>
      </c>
      <c r="E1389" s="4">
        <f t="shared" si="130"/>
        <v>0</v>
      </c>
      <c r="F1389" s="5">
        <f>IF(C1389=0,0,IF(I1388+G1389&lt;=Summary!$D$20,'Loan Sch - Extra pay No Off'!I1388+G1389,Summary!$D$20))</f>
        <v>0</v>
      </c>
      <c r="G1389" s="4">
        <f>IF(E1389&lt;=0,0,E1389*Summary!$B$7/Summary!$B$10)</f>
        <v>0</v>
      </c>
      <c r="H1389" s="5">
        <f t="shared" si="127"/>
        <v>0</v>
      </c>
      <c r="I1389" s="5">
        <f t="shared" si="128"/>
        <v>0</v>
      </c>
    </row>
    <row r="1390" spans="1:9" x14ac:dyDescent="0.25">
      <c r="A1390">
        <v>1386</v>
      </c>
      <c r="B1390">
        <f t="shared" si="129"/>
        <v>0</v>
      </c>
      <c r="C1390" s="5">
        <f t="shared" si="126"/>
        <v>0</v>
      </c>
      <c r="D1390" s="5">
        <f t="shared" si="131"/>
        <v>0</v>
      </c>
      <c r="E1390" s="4">
        <f t="shared" si="130"/>
        <v>0</v>
      </c>
      <c r="F1390" s="5">
        <f>IF(C1390=0,0,IF(I1389+G1390&lt;=Summary!$D$20,'Loan Sch - Extra pay No Off'!I1389+G1390,Summary!$D$20))</f>
        <v>0</v>
      </c>
      <c r="G1390" s="4">
        <f>IF(E1390&lt;=0,0,E1390*Summary!$B$7/Summary!$B$10)</f>
        <v>0</v>
      </c>
      <c r="H1390" s="5">
        <f t="shared" si="127"/>
        <v>0</v>
      </c>
      <c r="I1390" s="5">
        <f t="shared" si="128"/>
        <v>0</v>
      </c>
    </row>
    <row r="1391" spans="1:9" x14ac:dyDescent="0.25">
      <c r="A1391">
        <v>1387</v>
      </c>
      <c r="B1391">
        <f t="shared" si="129"/>
        <v>0</v>
      </c>
      <c r="C1391" s="5">
        <f t="shared" si="126"/>
        <v>0</v>
      </c>
      <c r="D1391" s="5">
        <f t="shared" si="131"/>
        <v>0</v>
      </c>
      <c r="E1391" s="4">
        <f t="shared" si="130"/>
        <v>0</v>
      </c>
      <c r="F1391" s="5">
        <f>IF(C1391=0,0,IF(I1390+G1391&lt;=Summary!$D$20,'Loan Sch - Extra pay No Off'!I1390+G1391,Summary!$D$20))</f>
        <v>0</v>
      </c>
      <c r="G1391" s="4">
        <f>IF(E1391&lt;=0,0,E1391*Summary!$B$7/Summary!$B$10)</f>
        <v>0</v>
      </c>
      <c r="H1391" s="5">
        <f t="shared" si="127"/>
        <v>0</v>
      </c>
      <c r="I1391" s="5">
        <f t="shared" si="128"/>
        <v>0</v>
      </c>
    </row>
    <row r="1392" spans="1:9" x14ac:dyDescent="0.25">
      <c r="A1392">
        <v>1388</v>
      </c>
      <c r="B1392">
        <f t="shared" si="129"/>
        <v>0</v>
      </c>
      <c r="C1392" s="5">
        <f t="shared" si="126"/>
        <v>0</v>
      </c>
      <c r="D1392" s="5">
        <f t="shared" si="131"/>
        <v>0</v>
      </c>
      <c r="E1392" s="4">
        <f t="shared" si="130"/>
        <v>0</v>
      </c>
      <c r="F1392" s="5">
        <f>IF(C1392=0,0,IF(I1391+G1392&lt;=Summary!$D$20,'Loan Sch - Extra pay No Off'!I1391+G1392,Summary!$D$20))</f>
        <v>0</v>
      </c>
      <c r="G1392" s="4">
        <f>IF(E1392&lt;=0,0,E1392*Summary!$B$7/Summary!$B$10)</f>
        <v>0</v>
      </c>
      <c r="H1392" s="5">
        <f t="shared" si="127"/>
        <v>0</v>
      </c>
      <c r="I1392" s="5">
        <f t="shared" si="128"/>
        <v>0</v>
      </c>
    </row>
    <row r="1393" spans="1:9" x14ac:dyDescent="0.25">
      <c r="A1393">
        <v>1389</v>
      </c>
      <c r="B1393">
        <f t="shared" si="129"/>
        <v>0</v>
      </c>
      <c r="C1393" s="5">
        <f t="shared" si="126"/>
        <v>0</v>
      </c>
      <c r="D1393" s="5">
        <f t="shared" si="131"/>
        <v>0</v>
      </c>
      <c r="E1393" s="4">
        <f t="shared" si="130"/>
        <v>0</v>
      </c>
      <c r="F1393" s="5">
        <f>IF(C1393=0,0,IF(I1392+G1393&lt;=Summary!$D$20,'Loan Sch - Extra pay No Off'!I1392+G1393,Summary!$D$20))</f>
        <v>0</v>
      </c>
      <c r="G1393" s="4">
        <f>IF(E1393&lt;=0,0,E1393*Summary!$B$7/Summary!$B$10)</f>
        <v>0</v>
      </c>
      <c r="H1393" s="5">
        <f t="shared" si="127"/>
        <v>0</v>
      </c>
      <c r="I1393" s="5">
        <f t="shared" si="128"/>
        <v>0</v>
      </c>
    </row>
    <row r="1394" spans="1:9" x14ac:dyDescent="0.25">
      <c r="A1394">
        <v>1390</v>
      </c>
      <c r="B1394">
        <f t="shared" si="129"/>
        <v>0</v>
      </c>
      <c r="C1394" s="5">
        <f t="shared" si="126"/>
        <v>0</v>
      </c>
      <c r="D1394" s="5">
        <f t="shared" si="131"/>
        <v>0</v>
      </c>
      <c r="E1394" s="4">
        <f t="shared" si="130"/>
        <v>0</v>
      </c>
      <c r="F1394" s="5">
        <f>IF(C1394=0,0,IF(I1393+G1394&lt;=Summary!$D$20,'Loan Sch - Extra pay No Off'!I1393+G1394,Summary!$D$20))</f>
        <v>0</v>
      </c>
      <c r="G1394" s="4">
        <f>IF(E1394&lt;=0,0,E1394*Summary!$B$7/Summary!$B$10)</f>
        <v>0</v>
      </c>
      <c r="H1394" s="5">
        <f t="shared" si="127"/>
        <v>0</v>
      </c>
      <c r="I1394" s="5">
        <f t="shared" si="128"/>
        <v>0</v>
      </c>
    </row>
    <row r="1395" spans="1:9" x14ac:dyDescent="0.25">
      <c r="A1395">
        <v>1391</v>
      </c>
      <c r="B1395">
        <f t="shared" si="129"/>
        <v>0</v>
      </c>
      <c r="C1395" s="5">
        <f t="shared" si="126"/>
        <v>0</v>
      </c>
      <c r="D1395" s="5">
        <f t="shared" si="131"/>
        <v>0</v>
      </c>
      <c r="E1395" s="4">
        <f t="shared" si="130"/>
        <v>0</v>
      </c>
      <c r="F1395" s="5">
        <f>IF(C1395=0,0,IF(I1394+G1395&lt;=Summary!$D$20,'Loan Sch - Extra pay No Off'!I1394+G1395,Summary!$D$20))</f>
        <v>0</v>
      </c>
      <c r="G1395" s="4">
        <f>IF(E1395&lt;=0,0,E1395*Summary!$B$7/Summary!$B$10)</f>
        <v>0</v>
      </c>
      <c r="H1395" s="5">
        <f t="shared" si="127"/>
        <v>0</v>
      </c>
      <c r="I1395" s="5">
        <f t="shared" si="128"/>
        <v>0</v>
      </c>
    </row>
    <row r="1396" spans="1:9" x14ac:dyDescent="0.25">
      <c r="A1396">
        <v>1392</v>
      </c>
      <c r="B1396">
        <f t="shared" si="129"/>
        <v>0</v>
      </c>
      <c r="C1396" s="5">
        <f t="shared" si="126"/>
        <v>0</v>
      </c>
      <c r="D1396" s="5">
        <f t="shared" si="131"/>
        <v>0</v>
      </c>
      <c r="E1396" s="4">
        <f t="shared" si="130"/>
        <v>0</v>
      </c>
      <c r="F1396" s="5">
        <f>IF(C1396=0,0,IF(I1395+G1396&lt;=Summary!$D$20,'Loan Sch - Extra pay No Off'!I1395+G1396,Summary!$D$20))</f>
        <v>0</v>
      </c>
      <c r="G1396" s="4">
        <f>IF(E1396&lt;=0,0,E1396*Summary!$B$7/Summary!$B$10)</f>
        <v>0</v>
      </c>
      <c r="H1396" s="5">
        <f t="shared" si="127"/>
        <v>0</v>
      </c>
      <c r="I1396" s="5">
        <f t="shared" si="128"/>
        <v>0</v>
      </c>
    </row>
    <row r="1397" spans="1:9" x14ac:dyDescent="0.25">
      <c r="A1397">
        <v>1393</v>
      </c>
      <c r="B1397">
        <f t="shared" si="129"/>
        <v>0</v>
      </c>
      <c r="C1397" s="5">
        <f t="shared" ref="C1397:C1460" si="132">I1396</f>
        <v>0</v>
      </c>
      <c r="D1397" s="5">
        <f t="shared" si="131"/>
        <v>0</v>
      </c>
      <c r="E1397" s="4">
        <f t="shared" si="130"/>
        <v>0</v>
      </c>
      <c r="F1397" s="5">
        <f>IF(C1397=0,0,IF(I1396+G1397&lt;=Summary!$D$20,'Loan Sch - Extra pay No Off'!I1396+G1397,Summary!$D$20))</f>
        <v>0</v>
      </c>
      <c r="G1397" s="4">
        <f>IF(E1397&lt;=0,0,E1397*Summary!$B$7/Summary!$B$10)</f>
        <v>0</v>
      </c>
      <c r="H1397" s="5">
        <f t="shared" ref="H1397:H1460" si="133">F1397-G1397</f>
        <v>0</v>
      </c>
      <c r="I1397" s="5">
        <f t="shared" ref="I1397:I1460" si="134">IF(ROUND(C1397-H1397,0)=0,0,C1397-H1397)</f>
        <v>0</v>
      </c>
    </row>
    <row r="1398" spans="1:9" x14ac:dyDescent="0.25">
      <c r="A1398">
        <v>1394</v>
      </c>
      <c r="B1398">
        <f t="shared" si="129"/>
        <v>0</v>
      </c>
      <c r="C1398" s="5">
        <f t="shared" si="132"/>
        <v>0</v>
      </c>
      <c r="D1398" s="5">
        <f t="shared" si="131"/>
        <v>0</v>
      </c>
      <c r="E1398" s="4">
        <f t="shared" si="130"/>
        <v>0</v>
      </c>
      <c r="F1398" s="5">
        <f>IF(C1398=0,0,IF(I1397+G1398&lt;=Summary!$D$20,'Loan Sch - Extra pay No Off'!I1397+G1398,Summary!$D$20))</f>
        <v>0</v>
      </c>
      <c r="G1398" s="4">
        <f>IF(E1398&lt;=0,0,E1398*Summary!$B$7/Summary!$B$10)</f>
        <v>0</v>
      </c>
      <c r="H1398" s="5">
        <f t="shared" si="133"/>
        <v>0</v>
      </c>
      <c r="I1398" s="5">
        <f t="shared" si="134"/>
        <v>0</v>
      </c>
    </row>
    <row r="1399" spans="1:9" x14ac:dyDescent="0.25">
      <c r="A1399">
        <v>1395</v>
      </c>
      <c r="B1399">
        <f t="shared" si="129"/>
        <v>0</v>
      </c>
      <c r="C1399" s="5">
        <f t="shared" si="132"/>
        <v>0</v>
      </c>
      <c r="D1399" s="5">
        <f t="shared" si="131"/>
        <v>0</v>
      </c>
      <c r="E1399" s="4">
        <f t="shared" si="130"/>
        <v>0</v>
      </c>
      <c r="F1399" s="5">
        <f>IF(C1399=0,0,IF(I1398+G1399&lt;=Summary!$D$20,'Loan Sch - Extra pay No Off'!I1398+G1399,Summary!$D$20))</f>
        <v>0</v>
      </c>
      <c r="G1399" s="4">
        <f>IF(E1399&lt;=0,0,E1399*Summary!$B$7/Summary!$B$10)</f>
        <v>0</v>
      </c>
      <c r="H1399" s="5">
        <f t="shared" si="133"/>
        <v>0</v>
      </c>
      <c r="I1399" s="5">
        <f t="shared" si="134"/>
        <v>0</v>
      </c>
    </row>
    <row r="1400" spans="1:9" x14ac:dyDescent="0.25">
      <c r="A1400">
        <v>1396</v>
      </c>
      <c r="B1400">
        <f t="shared" si="129"/>
        <v>0</v>
      </c>
      <c r="C1400" s="5">
        <f t="shared" si="132"/>
        <v>0</v>
      </c>
      <c r="D1400" s="5">
        <f t="shared" si="131"/>
        <v>0</v>
      </c>
      <c r="E1400" s="4">
        <f t="shared" si="130"/>
        <v>0</v>
      </c>
      <c r="F1400" s="5">
        <f>IF(C1400=0,0,IF(I1399+G1400&lt;=Summary!$D$20,'Loan Sch - Extra pay No Off'!I1399+G1400,Summary!$D$20))</f>
        <v>0</v>
      </c>
      <c r="G1400" s="4">
        <f>IF(E1400&lt;=0,0,E1400*Summary!$B$7/Summary!$B$10)</f>
        <v>0</v>
      </c>
      <c r="H1400" s="5">
        <f t="shared" si="133"/>
        <v>0</v>
      </c>
      <c r="I1400" s="5">
        <f t="shared" si="134"/>
        <v>0</v>
      </c>
    </row>
    <row r="1401" spans="1:9" x14ac:dyDescent="0.25">
      <c r="A1401">
        <v>1397</v>
      </c>
      <c r="B1401">
        <f t="shared" si="129"/>
        <v>0</v>
      </c>
      <c r="C1401" s="5">
        <f t="shared" si="132"/>
        <v>0</v>
      </c>
      <c r="D1401" s="5">
        <f t="shared" si="131"/>
        <v>0</v>
      </c>
      <c r="E1401" s="4">
        <f t="shared" si="130"/>
        <v>0</v>
      </c>
      <c r="F1401" s="5">
        <f>IF(C1401=0,0,IF(I1400+G1401&lt;=Summary!$D$20,'Loan Sch - Extra pay No Off'!I1400+G1401,Summary!$D$20))</f>
        <v>0</v>
      </c>
      <c r="G1401" s="4">
        <f>IF(E1401&lt;=0,0,E1401*Summary!$B$7/Summary!$B$10)</f>
        <v>0</v>
      </c>
      <c r="H1401" s="5">
        <f t="shared" si="133"/>
        <v>0</v>
      </c>
      <c r="I1401" s="5">
        <f t="shared" si="134"/>
        <v>0</v>
      </c>
    </row>
    <row r="1402" spans="1:9" x14ac:dyDescent="0.25">
      <c r="A1402">
        <v>1398</v>
      </c>
      <c r="B1402">
        <f t="shared" si="129"/>
        <v>0</v>
      </c>
      <c r="C1402" s="5">
        <f t="shared" si="132"/>
        <v>0</v>
      </c>
      <c r="D1402" s="5">
        <f t="shared" si="131"/>
        <v>0</v>
      </c>
      <c r="E1402" s="4">
        <f t="shared" si="130"/>
        <v>0</v>
      </c>
      <c r="F1402" s="5">
        <f>IF(C1402=0,0,IF(I1401+G1402&lt;=Summary!$D$20,'Loan Sch - Extra pay No Off'!I1401+G1402,Summary!$D$20))</f>
        <v>0</v>
      </c>
      <c r="G1402" s="4">
        <f>IF(E1402&lt;=0,0,E1402*Summary!$B$7/Summary!$B$10)</f>
        <v>0</v>
      </c>
      <c r="H1402" s="5">
        <f t="shared" si="133"/>
        <v>0</v>
      </c>
      <c r="I1402" s="5">
        <f t="shared" si="134"/>
        <v>0</v>
      </c>
    </row>
    <row r="1403" spans="1:9" x14ac:dyDescent="0.25">
      <c r="A1403">
        <v>1399</v>
      </c>
      <c r="B1403">
        <f t="shared" si="129"/>
        <v>0</v>
      </c>
      <c r="C1403" s="5">
        <f t="shared" si="132"/>
        <v>0</v>
      </c>
      <c r="D1403" s="5">
        <f t="shared" si="131"/>
        <v>0</v>
      </c>
      <c r="E1403" s="4">
        <f t="shared" si="130"/>
        <v>0</v>
      </c>
      <c r="F1403" s="5">
        <f>IF(C1403=0,0,IF(I1402+G1403&lt;=Summary!$D$20,'Loan Sch - Extra pay No Off'!I1402+G1403,Summary!$D$20))</f>
        <v>0</v>
      </c>
      <c r="G1403" s="4">
        <f>IF(E1403&lt;=0,0,E1403*Summary!$B$7/Summary!$B$10)</f>
        <v>0</v>
      </c>
      <c r="H1403" s="5">
        <f t="shared" si="133"/>
        <v>0</v>
      </c>
      <c r="I1403" s="5">
        <f t="shared" si="134"/>
        <v>0</v>
      </c>
    </row>
    <row r="1404" spans="1:9" x14ac:dyDescent="0.25">
      <c r="A1404">
        <v>1400</v>
      </c>
      <c r="B1404">
        <f t="shared" si="129"/>
        <v>0</v>
      </c>
      <c r="C1404" s="5">
        <f t="shared" si="132"/>
        <v>0</v>
      </c>
      <c r="D1404" s="5">
        <f t="shared" si="131"/>
        <v>0</v>
      </c>
      <c r="E1404" s="4">
        <f t="shared" si="130"/>
        <v>0</v>
      </c>
      <c r="F1404" s="5">
        <f>IF(C1404=0,0,IF(I1403+G1404&lt;=Summary!$D$20,'Loan Sch - Extra pay No Off'!I1403+G1404,Summary!$D$20))</f>
        <v>0</v>
      </c>
      <c r="G1404" s="4">
        <f>IF(E1404&lt;=0,0,E1404*Summary!$B$7/Summary!$B$10)</f>
        <v>0</v>
      </c>
      <c r="H1404" s="5">
        <f t="shared" si="133"/>
        <v>0</v>
      </c>
      <c r="I1404" s="5">
        <f t="shared" si="134"/>
        <v>0</v>
      </c>
    </row>
    <row r="1405" spans="1:9" x14ac:dyDescent="0.25">
      <c r="A1405">
        <v>1401</v>
      </c>
      <c r="B1405">
        <f t="shared" si="129"/>
        <v>0</v>
      </c>
      <c r="C1405" s="5">
        <f t="shared" si="132"/>
        <v>0</v>
      </c>
      <c r="D1405" s="5">
        <f t="shared" si="131"/>
        <v>0</v>
      </c>
      <c r="E1405" s="4">
        <f t="shared" si="130"/>
        <v>0</v>
      </c>
      <c r="F1405" s="5">
        <f>IF(C1405=0,0,IF(I1404+G1405&lt;=Summary!$D$20,'Loan Sch - Extra pay No Off'!I1404+G1405,Summary!$D$20))</f>
        <v>0</v>
      </c>
      <c r="G1405" s="4">
        <f>IF(E1405&lt;=0,0,E1405*Summary!$B$7/Summary!$B$10)</f>
        <v>0</v>
      </c>
      <c r="H1405" s="5">
        <f t="shared" si="133"/>
        <v>0</v>
      </c>
      <c r="I1405" s="5">
        <f t="shared" si="134"/>
        <v>0</v>
      </c>
    </row>
    <row r="1406" spans="1:9" x14ac:dyDescent="0.25">
      <c r="A1406">
        <v>1402</v>
      </c>
      <c r="B1406">
        <f t="shared" si="129"/>
        <v>0</v>
      </c>
      <c r="C1406" s="5">
        <f t="shared" si="132"/>
        <v>0</v>
      </c>
      <c r="D1406" s="5">
        <f t="shared" si="131"/>
        <v>0</v>
      </c>
      <c r="E1406" s="4">
        <f t="shared" si="130"/>
        <v>0</v>
      </c>
      <c r="F1406" s="5">
        <f>IF(C1406=0,0,IF(I1405+G1406&lt;=Summary!$D$20,'Loan Sch - Extra pay No Off'!I1405+G1406,Summary!$D$20))</f>
        <v>0</v>
      </c>
      <c r="G1406" s="4">
        <f>IF(E1406&lt;=0,0,E1406*Summary!$B$7/Summary!$B$10)</f>
        <v>0</v>
      </c>
      <c r="H1406" s="5">
        <f t="shared" si="133"/>
        <v>0</v>
      </c>
      <c r="I1406" s="5">
        <f t="shared" si="134"/>
        <v>0</v>
      </c>
    </row>
    <row r="1407" spans="1:9" x14ac:dyDescent="0.25">
      <c r="A1407">
        <v>1403</v>
      </c>
      <c r="B1407">
        <f t="shared" si="129"/>
        <v>0</v>
      </c>
      <c r="C1407" s="5">
        <f t="shared" si="132"/>
        <v>0</v>
      </c>
      <c r="D1407" s="5">
        <f t="shared" si="131"/>
        <v>0</v>
      </c>
      <c r="E1407" s="4">
        <f t="shared" si="130"/>
        <v>0</v>
      </c>
      <c r="F1407" s="5">
        <f>IF(C1407=0,0,IF(I1406+G1407&lt;=Summary!$D$20,'Loan Sch - Extra pay No Off'!I1406+G1407,Summary!$D$20))</f>
        <v>0</v>
      </c>
      <c r="G1407" s="4">
        <f>IF(E1407&lt;=0,0,E1407*Summary!$B$7/Summary!$B$10)</f>
        <v>0</v>
      </c>
      <c r="H1407" s="5">
        <f t="shared" si="133"/>
        <v>0</v>
      </c>
      <c r="I1407" s="5">
        <f t="shared" si="134"/>
        <v>0</v>
      </c>
    </row>
    <row r="1408" spans="1:9" x14ac:dyDescent="0.25">
      <c r="A1408">
        <v>1404</v>
      </c>
      <c r="B1408">
        <f t="shared" si="129"/>
        <v>0</v>
      </c>
      <c r="C1408" s="5">
        <f t="shared" si="132"/>
        <v>0</v>
      </c>
      <c r="D1408" s="5">
        <f t="shared" si="131"/>
        <v>0</v>
      </c>
      <c r="E1408" s="4">
        <f t="shared" si="130"/>
        <v>0</v>
      </c>
      <c r="F1408" s="5">
        <f>IF(C1408=0,0,IF(I1407+G1408&lt;=Summary!$D$20,'Loan Sch - Extra pay No Off'!I1407+G1408,Summary!$D$20))</f>
        <v>0</v>
      </c>
      <c r="G1408" s="4">
        <f>IF(E1408&lt;=0,0,E1408*Summary!$B$7/Summary!$B$10)</f>
        <v>0</v>
      </c>
      <c r="H1408" s="5">
        <f t="shared" si="133"/>
        <v>0</v>
      </c>
      <c r="I1408" s="5">
        <f t="shared" si="134"/>
        <v>0</v>
      </c>
    </row>
    <row r="1409" spans="1:9" x14ac:dyDescent="0.25">
      <c r="A1409">
        <v>1405</v>
      </c>
      <c r="B1409">
        <f t="shared" si="129"/>
        <v>0</v>
      </c>
      <c r="C1409" s="5">
        <f t="shared" si="132"/>
        <v>0</v>
      </c>
      <c r="D1409" s="5">
        <f t="shared" si="131"/>
        <v>0</v>
      </c>
      <c r="E1409" s="4">
        <f t="shared" si="130"/>
        <v>0</v>
      </c>
      <c r="F1409" s="5">
        <f>IF(C1409=0,0,IF(I1408+G1409&lt;=Summary!$D$20,'Loan Sch - Extra pay No Off'!I1408+G1409,Summary!$D$20))</f>
        <v>0</v>
      </c>
      <c r="G1409" s="4">
        <f>IF(E1409&lt;=0,0,E1409*Summary!$B$7/Summary!$B$10)</f>
        <v>0</v>
      </c>
      <c r="H1409" s="5">
        <f t="shared" si="133"/>
        <v>0</v>
      </c>
      <c r="I1409" s="5">
        <f t="shared" si="134"/>
        <v>0</v>
      </c>
    </row>
    <row r="1410" spans="1:9" x14ac:dyDescent="0.25">
      <c r="A1410">
        <v>1406</v>
      </c>
      <c r="B1410">
        <f t="shared" si="129"/>
        <v>0</v>
      </c>
      <c r="C1410" s="5">
        <f t="shared" si="132"/>
        <v>0</v>
      </c>
      <c r="D1410" s="5">
        <f t="shared" si="131"/>
        <v>0</v>
      </c>
      <c r="E1410" s="4">
        <f t="shared" si="130"/>
        <v>0</v>
      </c>
      <c r="F1410" s="5">
        <f>IF(C1410=0,0,IF(I1409+G1410&lt;=Summary!$D$20,'Loan Sch - Extra pay No Off'!I1409+G1410,Summary!$D$20))</f>
        <v>0</v>
      </c>
      <c r="G1410" s="4">
        <f>IF(E1410&lt;=0,0,E1410*Summary!$B$7/Summary!$B$10)</f>
        <v>0</v>
      </c>
      <c r="H1410" s="5">
        <f t="shared" si="133"/>
        <v>0</v>
      </c>
      <c r="I1410" s="5">
        <f t="shared" si="134"/>
        <v>0</v>
      </c>
    </row>
    <row r="1411" spans="1:9" x14ac:dyDescent="0.25">
      <c r="A1411">
        <v>1407</v>
      </c>
      <c r="B1411">
        <f t="shared" si="129"/>
        <v>0</v>
      </c>
      <c r="C1411" s="5">
        <f t="shared" si="132"/>
        <v>0</v>
      </c>
      <c r="D1411" s="5">
        <f t="shared" si="131"/>
        <v>0</v>
      </c>
      <c r="E1411" s="4">
        <f t="shared" si="130"/>
        <v>0</v>
      </c>
      <c r="F1411" s="5">
        <f>IF(C1411=0,0,IF(I1410+G1411&lt;=Summary!$D$20,'Loan Sch - Extra pay No Off'!I1410+G1411,Summary!$D$20))</f>
        <v>0</v>
      </c>
      <c r="G1411" s="4">
        <f>IF(E1411&lt;=0,0,E1411*Summary!$B$7/Summary!$B$10)</f>
        <v>0</v>
      </c>
      <c r="H1411" s="5">
        <f t="shared" si="133"/>
        <v>0</v>
      </c>
      <c r="I1411" s="5">
        <f t="shared" si="134"/>
        <v>0</v>
      </c>
    </row>
    <row r="1412" spans="1:9" x14ac:dyDescent="0.25">
      <c r="A1412">
        <v>1408</v>
      </c>
      <c r="B1412">
        <f t="shared" si="129"/>
        <v>0</v>
      </c>
      <c r="C1412" s="5">
        <f t="shared" si="132"/>
        <v>0</v>
      </c>
      <c r="D1412" s="5">
        <f t="shared" si="131"/>
        <v>0</v>
      </c>
      <c r="E1412" s="4">
        <f t="shared" si="130"/>
        <v>0</v>
      </c>
      <c r="F1412" s="5">
        <f>IF(C1412=0,0,IF(I1411+G1412&lt;=Summary!$D$20,'Loan Sch - Extra pay No Off'!I1411+G1412,Summary!$D$20))</f>
        <v>0</v>
      </c>
      <c r="G1412" s="4">
        <f>IF(E1412&lt;=0,0,E1412*Summary!$B$7/Summary!$B$10)</f>
        <v>0</v>
      </c>
      <c r="H1412" s="5">
        <f t="shared" si="133"/>
        <v>0</v>
      </c>
      <c r="I1412" s="5">
        <f t="shared" si="134"/>
        <v>0</v>
      </c>
    </row>
    <row r="1413" spans="1:9" x14ac:dyDescent="0.25">
      <c r="A1413">
        <v>1409</v>
      </c>
      <c r="B1413">
        <f t="shared" si="129"/>
        <v>0</v>
      </c>
      <c r="C1413" s="5">
        <f t="shared" si="132"/>
        <v>0</v>
      </c>
      <c r="D1413" s="5">
        <f t="shared" si="131"/>
        <v>0</v>
      </c>
      <c r="E1413" s="4">
        <f t="shared" si="130"/>
        <v>0</v>
      </c>
      <c r="F1413" s="5">
        <f>IF(C1413=0,0,IF(I1412+G1413&lt;=Summary!$D$20,'Loan Sch - Extra pay No Off'!I1412+G1413,Summary!$D$20))</f>
        <v>0</v>
      </c>
      <c r="G1413" s="4">
        <f>IF(E1413&lt;=0,0,E1413*Summary!$B$7/Summary!$B$10)</f>
        <v>0</v>
      </c>
      <c r="H1413" s="5">
        <f t="shared" si="133"/>
        <v>0</v>
      </c>
      <c r="I1413" s="5">
        <f t="shared" si="134"/>
        <v>0</v>
      </c>
    </row>
    <row r="1414" spans="1:9" x14ac:dyDescent="0.25">
      <c r="A1414">
        <v>1410</v>
      </c>
      <c r="B1414">
        <f t="shared" ref="B1414:B1477" si="135">IF(C1414=0,0,A1414)</f>
        <v>0</v>
      </c>
      <c r="C1414" s="5">
        <f t="shared" si="132"/>
        <v>0</v>
      </c>
      <c r="D1414" s="5">
        <f t="shared" si="131"/>
        <v>0</v>
      </c>
      <c r="E1414" s="4">
        <f t="shared" ref="E1414:E1477" si="136">C1414-D1414</f>
        <v>0</v>
      </c>
      <c r="F1414" s="5">
        <f>IF(C1414=0,0,IF(I1413+G1414&lt;=Summary!$D$20,'Loan Sch - Extra pay No Off'!I1413+G1414,Summary!$D$20))</f>
        <v>0</v>
      </c>
      <c r="G1414" s="4">
        <f>IF(E1414&lt;=0,0,E1414*Summary!$B$7/Summary!$B$10)</f>
        <v>0</v>
      </c>
      <c r="H1414" s="5">
        <f t="shared" si="133"/>
        <v>0</v>
      </c>
      <c r="I1414" s="5">
        <f t="shared" si="134"/>
        <v>0</v>
      </c>
    </row>
    <row r="1415" spans="1:9" x14ac:dyDescent="0.25">
      <c r="A1415">
        <v>1411</v>
      </c>
      <c r="B1415">
        <f t="shared" si="135"/>
        <v>0</v>
      </c>
      <c r="C1415" s="5">
        <f t="shared" si="132"/>
        <v>0</v>
      </c>
      <c r="D1415" s="5">
        <f t="shared" ref="D1415:D1478" si="137">IF(C1415=0,0,D1414)</f>
        <v>0</v>
      </c>
      <c r="E1415" s="4">
        <f t="shared" si="136"/>
        <v>0</v>
      </c>
      <c r="F1415" s="5">
        <f>IF(C1415=0,0,IF(I1414+G1415&lt;=Summary!$D$20,'Loan Sch - Extra pay No Off'!I1414+G1415,Summary!$D$20))</f>
        <v>0</v>
      </c>
      <c r="G1415" s="4">
        <f>IF(E1415&lt;=0,0,E1415*Summary!$B$7/Summary!$B$10)</f>
        <v>0</v>
      </c>
      <c r="H1415" s="5">
        <f t="shared" si="133"/>
        <v>0</v>
      </c>
      <c r="I1415" s="5">
        <f t="shared" si="134"/>
        <v>0</v>
      </c>
    </row>
    <row r="1416" spans="1:9" x14ac:dyDescent="0.25">
      <c r="A1416">
        <v>1412</v>
      </c>
      <c r="B1416">
        <f t="shared" si="135"/>
        <v>0</v>
      </c>
      <c r="C1416" s="5">
        <f t="shared" si="132"/>
        <v>0</v>
      </c>
      <c r="D1416" s="5">
        <f t="shared" si="137"/>
        <v>0</v>
      </c>
      <c r="E1416" s="4">
        <f t="shared" si="136"/>
        <v>0</v>
      </c>
      <c r="F1416" s="5">
        <f>IF(C1416=0,0,IF(I1415+G1416&lt;=Summary!$D$20,'Loan Sch - Extra pay No Off'!I1415+G1416,Summary!$D$20))</f>
        <v>0</v>
      </c>
      <c r="G1416" s="4">
        <f>IF(E1416&lt;=0,0,E1416*Summary!$B$7/Summary!$B$10)</f>
        <v>0</v>
      </c>
      <c r="H1416" s="5">
        <f t="shared" si="133"/>
        <v>0</v>
      </c>
      <c r="I1416" s="5">
        <f t="shared" si="134"/>
        <v>0</v>
      </c>
    </row>
    <row r="1417" spans="1:9" x14ac:dyDescent="0.25">
      <c r="A1417">
        <v>1413</v>
      </c>
      <c r="B1417">
        <f t="shared" si="135"/>
        <v>0</v>
      </c>
      <c r="C1417" s="5">
        <f t="shared" si="132"/>
        <v>0</v>
      </c>
      <c r="D1417" s="5">
        <f t="shared" si="137"/>
        <v>0</v>
      </c>
      <c r="E1417" s="4">
        <f t="shared" si="136"/>
        <v>0</v>
      </c>
      <c r="F1417" s="5">
        <f>IF(C1417=0,0,IF(I1416+G1417&lt;=Summary!$D$20,'Loan Sch - Extra pay No Off'!I1416+G1417,Summary!$D$20))</f>
        <v>0</v>
      </c>
      <c r="G1417" s="4">
        <f>IF(E1417&lt;=0,0,E1417*Summary!$B$7/Summary!$B$10)</f>
        <v>0</v>
      </c>
      <c r="H1417" s="5">
        <f t="shared" si="133"/>
        <v>0</v>
      </c>
      <c r="I1417" s="5">
        <f t="shared" si="134"/>
        <v>0</v>
      </c>
    </row>
    <row r="1418" spans="1:9" x14ac:dyDescent="0.25">
      <c r="A1418">
        <v>1414</v>
      </c>
      <c r="B1418">
        <f t="shared" si="135"/>
        <v>0</v>
      </c>
      <c r="C1418" s="5">
        <f t="shared" si="132"/>
        <v>0</v>
      </c>
      <c r="D1418" s="5">
        <f t="shared" si="137"/>
        <v>0</v>
      </c>
      <c r="E1418" s="4">
        <f t="shared" si="136"/>
        <v>0</v>
      </c>
      <c r="F1418" s="5">
        <f>IF(C1418=0,0,IF(I1417+G1418&lt;=Summary!$D$20,'Loan Sch - Extra pay No Off'!I1417+G1418,Summary!$D$20))</f>
        <v>0</v>
      </c>
      <c r="G1418" s="4">
        <f>IF(E1418&lt;=0,0,E1418*Summary!$B$7/Summary!$B$10)</f>
        <v>0</v>
      </c>
      <c r="H1418" s="5">
        <f t="shared" si="133"/>
        <v>0</v>
      </c>
      <c r="I1418" s="5">
        <f t="shared" si="134"/>
        <v>0</v>
      </c>
    </row>
    <row r="1419" spans="1:9" x14ac:dyDescent="0.25">
      <c r="A1419">
        <v>1415</v>
      </c>
      <c r="B1419">
        <f t="shared" si="135"/>
        <v>0</v>
      </c>
      <c r="C1419" s="5">
        <f t="shared" si="132"/>
        <v>0</v>
      </c>
      <c r="D1419" s="5">
        <f t="shared" si="137"/>
        <v>0</v>
      </c>
      <c r="E1419" s="4">
        <f t="shared" si="136"/>
        <v>0</v>
      </c>
      <c r="F1419" s="5">
        <f>IF(C1419=0,0,IF(I1418+G1419&lt;=Summary!$D$20,'Loan Sch - Extra pay No Off'!I1418+G1419,Summary!$D$20))</f>
        <v>0</v>
      </c>
      <c r="G1419" s="4">
        <f>IF(E1419&lt;=0,0,E1419*Summary!$B$7/Summary!$B$10)</f>
        <v>0</v>
      </c>
      <c r="H1419" s="5">
        <f t="shared" si="133"/>
        <v>0</v>
      </c>
      <c r="I1419" s="5">
        <f t="shared" si="134"/>
        <v>0</v>
      </c>
    </row>
    <row r="1420" spans="1:9" x14ac:dyDescent="0.25">
      <c r="A1420">
        <v>1416</v>
      </c>
      <c r="B1420">
        <f t="shared" si="135"/>
        <v>0</v>
      </c>
      <c r="C1420" s="5">
        <f t="shared" si="132"/>
        <v>0</v>
      </c>
      <c r="D1420" s="5">
        <f t="shared" si="137"/>
        <v>0</v>
      </c>
      <c r="E1420" s="4">
        <f t="shared" si="136"/>
        <v>0</v>
      </c>
      <c r="F1420" s="5">
        <f>IF(C1420=0,0,IF(I1419+G1420&lt;=Summary!$D$20,'Loan Sch - Extra pay No Off'!I1419+G1420,Summary!$D$20))</f>
        <v>0</v>
      </c>
      <c r="G1420" s="4">
        <f>IF(E1420&lt;=0,0,E1420*Summary!$B$7/Summary!$B$10)</f>
        <v>0</v>
      </c>
      <c r="H1420" s="5">
        <f t="shared" si="133"/>
        <v>0</v>
      </c>
      <c r="I1420" s="5">
        <f t="shared" si="134"/>
        <v>0</v>
      </c>
    </row>
    <row r="1421" spans="1:9" x14ac:dyDescent="0.25">
      <c r="A1421">
        <v>1417</v>
      </c>
      <c r="B1421">
        <f t="shared" si="135"/>
        <v>0</v>
      </c>
      <c r="C1421" s="5">
        <f t="shared" si="132"/>
        <v>0</v>
      </c>
      <c r="D1421" s="5">
        <f t="shared" si="137"/>
        <v>0</v>
      </c>
      <c r="E1421" s="4">
        <f t="shared" si="136"/>
        <v>0</v>
      </c>
      <c r="F1421" s="5">
        <f>IF(C1421=0,0,IF(I1420+G1421&lt;=Summary!$D$20,'Loan Sch - Extra pay No Off'!I1420+G1421,Summary!$D$20))</f>
        <v>0</v>
      </c>
      <c r="G1421" s="4">
        <f>IF(E1421&lt;=0,0,E1421*Summary!$B$7/Summary!$B$10)</f>
        <v>0</v>
      </c>
      <c r="H1421" s="5">
        <f t="shared" si="133"/>
        <v>0</v>
      </c>
      <c r="I1421" s="5">
        <f t="shared" si="134"/>
        <v>0</v>
      </c>
    </row>
    <row r="1422" spans="1:9" x14ac:dyDescent="0.25">
      <c r="A1422">
        <v>1418</v>
      </c>
      <c r="B1422">
        <f t="shared" si="135"/>
        <v>0</v>
      </c>
      <c r="C1422" s="5">
        <f t="shared" si="132"/>
        <v>0</v>
      </c>
      <c r="D1422" s="5">
        <f t="shared" si="137"/>
        <v>0</v>
      </c>
      <c r="E1422" s="4">
        <f t="shared" si="136"/>
        <v>0</v>
      </c>
      <c r="F1422" s="5">
        <f>IF(C1422=0,0,IF(I1421+G1422&lt;=Summary!$D$20,'Loan Sch - Extra pay No Off'!I1421+G1422,Summary!$D$20))</f>
        <v>0</v>
      </c>
      <c r="G1422" s="4">
        <f>IF(E1422&lt;=0,0,E1422*Summary!$B$7/Summary!$B$10)</f>
        <v>0</v>
      </c>
      <c r="H1422" s="5">
        <f t="shared" si="133"/>
        <v>0</v>
      </c>
      <c r="I1422" s="5">
        <f t="shared" si="134"/>
        <v>0</v>
      </c>
    </row>
    <row r="1423" spans="1:9" x14ac:dyDescent="0.25">
      <c r="A1423">
        <v>1419</v>
      </c>
      <c r="B1423">
        <f t="shared" si="135"/>
        <v>0</v>
      </c>
      <c r="C1423" s="5">
        <f t="shared" si="132"/>
        <v>0</v>
      </c>
      <c r="D1423" s="5">
        <f t="shared" si="137"/>
        <v>0</v>
      </c>
      <c r="E1423" s="4">
        <f t="shared" si="136"/>
        <v>0</v>
      </c>
      <c r="F1423" s="5">
        <f>IF(C1423=0,0,IF(I1422+G1423&lt;=Summary!$D$20,'Loan Sch - Extra pay No Off'!I1422+G1423,Summary!$D$20))</f>
        <v>0</v>
      </c>
      <c r="G1423" s="4">
        <f>IF(E1423&lt;=0,0,E1423*Summary!$B$7/Summary!$B$10)</f>
        <v>0</v>
      </c>
      <c r="H1423" s="5">
        <f t="shared" si="133"/>
        <v>0</v>
      </c>
      <c r="I1423" s="5">
        <f t="shared" si="134"/>
        <v>0</v>
      </c>
    </row>
    <row r="1424" spans="1:9" x14ac:dyDescent="0.25">
      <c r="A1424">
        <v>1420</v>
      </c>
      <c r="B1424">
        <f t="shared" si="135"/>
        <v>0</v>
      </c>
      <c r="C1424" s="5">
        <f t="shared" si="132"/>
        <v>0</v>
      </c>
      <c r="D1424" s="5">
        <f t="shared" si="137"/>
        <v>0</v>
      </c>
      <c r="E1424" s="4">
        <f t="shared" si="136"/>
        <v>0</v>
      </c>
      <c r="F1424" s="5">
        <f>IF(C1424=0,0,IF(I1423+G1424&lt;=Summary!$D$20,'Loan Sch - Extra pay No Off'!I1423+G1424,Summary!$D$20))</f>
        <v>0</v>
      </c>
      <c r="G1424" s="4">
        <f>IF(E1424&lt;=0,0,E1424*Summary!$B$7/Summary!$B$10)</f>
        <v>0</v>
      </c>
      <c r="H1424" s="5">
        <f t="shared" si="133"/>
        <v>0</v>
      </c>
      <c r="I1424" s="5">
        <f t="shared" si="134"/>
        <v>0</v>
      </c>
    </row>
    <row r="1425" spans="1:9" x14ac:dyDescent="0.25">
      <c r="A1425">
        <v>1421</v>
      </c>
      <c r="B1425">
        <f t="shared" si="135"/>
        <v>0</v>
      </c>
      <c r="C1425" s="5">
        <f t="shared" si="132"/>
        <v>0</v>
      </c>
      <c r="D1425" s="5">
        <f t="shared" si="137"/>
        <v>0</v>
      </c>
      <c r="E1425" s="4">
        <f t="shared" si="136"/>
        <v>0</v>
      </c>
      <c r="F1425" s="5">
        <f>IF(C1425=0,0,IF(I1424+G1425&lt;=Summary!$D$20,'Loan Sch - Extra pay No Off'!I1424+G1425,Summary!$D$20))</f>
        <v>0</v>
      </c>
      <c r="G1425" s="4">
        <f>IF(E1425&lt;=0,0,E1425*Summary!$B$7/Summary!$B$10)</f>
        <v>0</v>
      </c>
      <c r="H1425" s="5">
        <f t="shared" si="133"/>
        <v>0</v>
      </c>
      <c r="I1425" s="5">
        <f t="shared" si="134"/>
        <v>0</v>
      </c>
    </row>
    <row r="1426" spans="1:9" x14ac:dyDescent="0.25">
      <c r="A1426">
        <v>1422</v>
      </c>
      <c r="B1426">
        <f t="shared" si="135"/>
        <v>0</v>
      </c>
      <c r="C1426" s="5">
        <f t="shared" si="132"/>
        <v>0</v>
      </c>
      <c r="D1426" s="5">
        <f t="shared" si="137"/>
        <v>0</v>
      </c>
      <c r="E1426" s="4">
        <f t="shared" si="136"/>
        <v>0</v>
      </c>
      <c r="F1426" s="5">
        <f>IF(C1426=0,0,IF(I1425+G1426&lt;=Summary!$D$20,'Loan Sch - Extra pay No Off'!I1425+G1426,Summary!$D$20))</f>
        <v>0</v>
      </c>
      <c r="G1426" s="4">
        <f>IF(E1426&lt;=0,0,E1426*Summary!$B$7/Summary!$B$10)</f>
        <v>0</v>
      </c>
      <c r="H1426" s="5">
        <f t="shared" si="133"/>
        <v>0</v>
      </c>
      <c r="I1426" s="5">
        <f t="shared" si="134"/>
        <v>0</v>
      </c>
    </row>
    <row r="1427" spans="1:9" x14ac:dyDescent="0.25">
      <c r="A1427">
        <v>1423</v>
      </c>
      <c r="B1427">
        <f t="shared" si="135"/>
        <v>0</v>
      </c>
      <c r="C1427" s="5">
        <f t="shared" si="132"/>
        <v>0</v>
      </c>
      <c r="D1427" s="5">
        <f t="shared" si="137"/>
        <v>0</v>
      </c>
      <c r="E1427" s="4">
        <f t="shared" si="136"/>
        <v>0</v>
      </c>
      <c r="F1427" s="5">
        <f>IF(C1427=0,0,IF(I1426+G1427&lt;=Summary!$D$20,'Loan Sch - Extra pay No Off'!I1426+G1427,Summary!$D$20))</f>
        <v>0</v>
      </c>
      <c r="G1427" s="4">
        <f>IF(E1427&lt;=0,0,E1427*Summary!$B$7/Summary!$B$10)</f>
        <v>0</v>
      </c>
      <c r="H1427" s="5">
        <f t="shared" si="133"/>
        <v>0</v>
      </c>
      <c r="I1427" s="5">
        <f t="shared" si="134"/>
        <v>0</v>
      </c>
    </row>
    <row r="1428" spans="1:9" x14ac:dyDescent="0.25">
      <c r="A1428">
        <v>1424</v>
      </c>
      <c r="B1428">
        <f t="shared" si="135"/>
        <v>0</v>
      </c>
      <c r="C1428" s="5">
        <f t="shared" si="132"/>
        <v>0</v>
      </c>
      <c r="D1428" s="5">
        <f t="shared" si="137"/>
        <v>0</v>
      </c>
      <c r="E1428" s="4">
        <f t="shared" si="136"/>
        <v>0</v>
      </c>
      <c r="F1428" s="5">
        <f>IF(C1428=0,0,IF(I1427+G1428&lt;=Summary!$D$20,'Loan Sch - Extra pay No Off'!I1427+G1428,Summary!$D$20))</f>
        <v>0</v>
      </c>
      <c r="G1428" s="4">
        <f>IF(E1428&lt;=0,0,E1428*Summary!$B$7/Summary!$B$10)</f>
        <v>0</v>
      </c>
      <c r="H1428" s="5">
        <f t="shared" si="133"/>
        <v>0</v>
      </c>
      <c r="I1428" s="5">
        <f t="shared" si="134"/>
        <v>0</v>
      </c>
    </row>
    <row r="1429" spans="1:9" x14ac:dyDescent="0.25">
      <c r="A1429">
        <v>1425</v>
      </c>
      <c r="B1429">
        <f t="shared" si="135"/>
        <v>0</v>
      </c>
      <c r="C1429" s="5">
        <f t="shared" si="132"/>
        <v>0</v>
      </c>
      <c r="D1429" s="5">
        <f t="shared" si="137"/>
        <v>0</v>
      </c>
      <c r="E1429" s="4">
        <f t="shared" si="136"/>
        <v>0</v>
      </c>
      <c r="F1429" s="5">
        <f>IF(C1429=0,0,IF(I1428+G1429&lt;=Summary!$D$20,'Loan Sch - Extra pay No Off'!I1428+G1429,Summary!$D$20))</f>
        <v>0</v>
      </c>
      <c r="G1429" s="4">
        <f>IF(E1429&lt;=0,0,E1429*Summary!$B$7/Summary!$B$10)</f>
        <v>0</v>
      </c>
      <c r="H1429" s="5">
        <f t="shared" si="133"/>
        <v>0</v>
      </c>
      <c r="I1429" s="5">
        <f t="shared" si="134"/>
        <v>0</v>
      </c>
    </row>
    <row r="1430" spans="1:9" x14ac:dyDescent="0.25">
      <c r="A1430">
        <v>1426</v>
      </c>
      <c r="B1430">
        <f t="shared" si="135"/>
        <v>0</v>
      </c>
      <c r="C1430" s="5">
        <f t="shared" si="132"/>
        <v>0</v>
      </c>
      <c r="D1430" s="5">
        <f t="shared" si="137"/>
        <v>0</v>
      </c>
      <c r="E1430" s="4">
        <f t="shared" si="136"/>
        <v>0</v>
      </c>
      <c r="F1430" s="5">
        <f>IF(C1430=0,0,IF(I1429+G1430&lt;=Summary!$D$20,'Loan Sch - Extra pay No Off'!I1429+G1430,Summary!$D$20))</f>
        <v>0</v>
      </c>
      <c r="G1430" s="4">
        <f>IF(E1430&lt;=0,0,E1430*Summary!$B$7/Summary!$B$10)</f>
        <v>0</v>
      </c>
      <c r="H1430" s="5">
        <f t="shared" si="133"/>
        <v>0</v>
      </c>
      <c r="I1430" s="5">
        <f t="shared" si="134"/>
        <v>0</v>
      </c>
    </row>
    <row r="1431" spans="1:9" x14ac:dyDescent="0.25">
      <c r="A1431">
        <v>1427</v>
      </c>
      <c r="B1431">
        <f t="shared" si="135"/>
        <v>0</v>
      </c>
      <c r="C1431" s="5">
        <f t="shared" si="132"/>
        <v>0</v>
      </c>
      <c r="D1431" s="5">
        <f t="shared" si="137"/>
        <v>0</v>
      </c>
      <c r="E1431" s="4">
        <f t="shared" si="136"/>
        <v>0</v>
      </c>
      <c r="F1431" s="5">
        <f>IF(C1431=0,0,IF(I1430+G1431&lt;=Summary!$D$20,'Loan Sch - Extra pay No Off'!I1430+G1431,Summary!$D$20))</f>
        <v>0</v>
      </c>
      <c r="G1431" s="4">
        <f>IF(E1431&lt;=0,0,E1431*Summary!$B$7/Summary!$B$10)</f>
        <v>0</v>
      </c>
      <c r="H1431" s="5">
        <f t="shared" si="133"/>
        <v>0</v>
      </c>
      <c r="I1431" s="5">
        <f t="shared" si="134"/>
        <v>0</v>
      </c>
    </row>
    <row r="1432" spans="1:9" x14ac:dyDescent="0.25">
      <c r="A1432">
        <v>1428</v>
      </c>
      <c r="B1432">
        <f t="shared" si="135"/>
        <v>0</v>
      </c>
      <c r="C1432" s="5">
        <f t="shared" si="132"/>
        <v>0</v>
      </c>
      <c r="D1432" s="5">
        <f t="shared" si="137"/>
        <v>0</v>
      </c>
      <c r="E1432" s="4">
        <f t="shared" si="136"/>
        <v>0</v>
      </c>
      <c r="F1432" s="5">
        <f>IF(C1432=0,0,IF(I1431+G1432&lt;=Summary!$D$20,'Loan Sch - Extra pay No Off'!I1431+G1432,Summary!$D$20))</f>
        <v>0</v>
      </c>
      <c r="G1432" s="4">
        <f>IF(E1432&lt;=0,0,E1432*Summary!$B$7/Summary!$B$10)</f>
        <v>0</v>
      </c>
      <c r="H1432" s="5">
        <f t="shared" si="133"/>
        <v>0</v>
      </c>
      <c r="I1432" s="5">
        <f t="shared" si="134"/>
        <v>0</v>
      </c>
    </row>
    <row r="1433" spans="1:9" x14ac:dyDescent="0.25">
      <c r="A1433">
        <v>1429</v>
      </c>
      <c r="B1433">
        <f t="shared" si="135"/>
        <v>0</v>
      </c>
      <c r="C1433" s="5">
        <f t="shared" si="132"/>
        <v>0</v>
      </c>
      <c r="D1433" s="5">
        <f t="shared" si="137"/>
        <v>0</v>
      </c>
      <c r="E1433" s="4">
        <f t="shared" si="136"/>
        <v>0</v>
      </c>
      <c r="F1433" s="5">
        <f>IF(C1433=0,0,IF(I1432+G1433&lt;=Summary!$D$20,'Loan Sch - Extra pay No Off'!I1432+G1433,Summary!$D$20))</f>
        <v>0</v>
      </c>
      <c r="G1433" s="4">
        <f>IF(E1433&lt;=0,0,E1433*Summary!$B$7/Summary!$B$10)</f>
        <v>0</v>
      </c>
      <c r="H1433" s="5">
        <f t="shared" si="133"/>
        <v>0</v>
      </c>
      <c r="I1433" s="5">
        <f t="shared" si="134"/>
        <v>0</v>
      </c>
    </row>
    <row r="1434" spans="1:9" x14ac:dyDescent="0.25">
      <c r="A1434">
        <v>1430</v>
      </c>
      <c r="B1434">
        <f t="shared" si="135"/>
        <v>0</v>
      </c>
      <c r="C1434" s="5">
        <f t="shared" si="132"/>
        <v>0</v>
      </c>
      <c r="D1434" s="5">
        <f t="shared" si="137"/>
        <v>0</v>
      </c>
      <c r="E1434" s="4">
        <f t="shared" si="136"/>
        <v>0</v>
      </c>
      <c r="F1434" s="5">
        <f>IF(C1434=0,0,IF(I1433+G1434&lt;=Summary!$D$20,'Loan Sch - Extra pay No Off'!I1433+G1434,Summary!$D$20))</f>
        <v>0</v>
      </c>
      <c r="G1434" s="4">
        <f>IF(E1434&lt;=0,0,E1434*Summary!$B$7/Summary!$B$10)</f>
        <v>0</v>
      </c>
      <c r="H1434" s="5">
        <f t="shared" si="133"/>
        <v>0</v>
      </c>
      <c r="I1434" s="5">
        <f t="shared" si="134"/>
        <v>0</v>
      </c>
    </row>
    <row r="1435" spans="1:9" x14ac:dyDescent="0.25">
      <c r="A1435">
        <v>1431</v>
      </c>
      <c r="B1435">
        <f t="shared" si="135"/>
        <v>0</v>
      </c>
      <c r="C1435" s="5">
        <f t="shared" si="132"/>
        <v>0</v>
      </c>
      <c r="D1435" s="5">
        <f t="shared" si="137"/>
        <v>0</v>
      </c>
      <c r="E1435" s="4">
        <f t="shared" si="136"/>
        <v>0</v>
      </c>
      <c r="F1435" s="5">
        <f>IF(C1435=0,0,IF(I1434+G1435&lt;=Summary!$D$20,'Loan Sch - Extra pay No Off'!I1434+G1435,Summary!$D$20))</f>
        <v>0</v>
      </c>
      <c r="G1435" s="4">
        <f>IF(E1435&lt;=0,0,E1435*Summary!$B$7/Summary!$B$10)</f>
        <v>0</v>
      </c>
      <c r="H1435" s="5">
        <f t="shared" si="133"/>
        <v>0</v>
      </c>
      <c r="I1435" s="5">
        <f t="shared" si="134"/>
        <v>0</v>
      </c>
    </row>
    <row r="1436" spans="1:9" x14ac:dyDescent="0.25">
      <c r="A1436">
        <v>1432</v>
      </c>
      <c r="B1436">
        <f t="shared" si="135"/>
        <v>0</v>
      </c>
      <c r="C1436" s="5">
        <f t="shared" si="132"/>
        <v>0</v>
      </c>
      <c r="D1436" s="5">
        <f t="shared" si="137"/>
        <v>0</v>
      </c>
      <c r="E1436" s="4">
        <f t="shared" si="136"/>
        <v>0</v>
      </c>
      <c r="F1436" s="5">
        <f>IF(C1436=0,0,IF(I1435+G1436&lt;=Summary!$D$20,'Loan Sch - Extra pay No Off'!I1435+G1436,Summary!$D$20))</f>
        <v>0</v>
      </c>
      <c r="G1436" s="4">
        <f>IF(E1436&lt;=0,0,E1436*Summary!$B$7/Summary!$B$10)</f>
        <v>0</v>
      </c>
      <c r="H1436" s="5">
        <f t="shared" si="133"/>
        <v>0</v>
      </c>
      <c r="I1436" s="5">
        <f t="shared" si="134"/>
        <v>0</v>
      </c>
    </row>
    <row r="1437" spans="1:9" x14ac:dyDescent="0.25">
      <c r="A1437">
        <v>1433</v>
      </c>
      <c r="B1437">
        <f t="shared" si="135"/>
        <v>0</v>
      </c>
      <c r="C1437" s="5">
        <f t="shared" si="132"/>
        <v>0</v>
      </c>
      <c r="D1437" s="5">
        <f t="shared" si="137"/>
        <v>0</v>
      </c>
      <c r="E1437" s="4">
        <f t="shared" si="136"/>
        <v>0</v>
      </c>
      <c r="F1437" s="5">
        <f>IF(C1437=0,0,IF(I1436+G1437&lt;=Summary!$D$20,'Loan Sch - Extra pay No Off'!I1436+G1437,Summary!$D$20))</f>
        <v>0</v>
      </c>
      <c r="G1437" s="4">
        <f>IF(E1437&lt;=0,0,E1437*Summary!$B$7/Summary!$B$10)</f>
        <v>0</v>
      </c>
      <c r="H1437" s="5">
        <f t="shared" si="133"/>
        <v>0</v>
      </c>
      <c r="I1437" s="5">
        <f t="shared" si="134"/>
        <v>0</v>
      </c>
    </row>
    <row r="1438" spans="1:9" x14ac:dyDescent="0.25">
      <c r="A1438">
        <v>1434</v>
      </c>
      <c r="B1438">
        <f t="shared" si="135"/>
        <v>0</v>
      </c>
      <c r="C1438" s="5">
        <f t="shared" si="132"/>
        <v>0</v>
      </c>
      <c r="D1438" s="5">
        <f t="shared" si="137"/>
        <v>0</v>
      </c>
      <c r="E1438" s="4">
        <f t="shared" si="136"/>
        <v>0</v>
      </c>
      <c r="F1438" s="5">
        <f>IF(C1438=0,0,IF(I1437+G1438&lt;=Summary!$D$20,'Loan Sch - Extra pay No Off'!I1437+G1438,Summary!$D$20))</f>
        <v>0</v>
      </c>
      <c r="G1438" s="4">
        <f>IF(E1438&lt;=0,0,E1438*Summary!$B$7/Summary!$B$10)</f>
        <v>0</v>
      </c>
      <c r="H1438" s="5">
        <f t="shared" si="133"/>
        <v>0</v>
      </c>
      <c r="I1438" s="5">
        <f t="shared" si="134"/>
        <v>0</v>
      </c>
    </row>
    <row r="1439" spans="1:9" x14ac:dyDescent="0.25">
      <c r="A1439">
        <v>1435</v>
      </c>
      <c r="B1439">
        <f t="shared" si="135"/>
        <v>0</v>
      </c>
      <c r="C1439" s="5">
        <f t="shared" si="132"/>
        <v>0</v>
      </c>
      <c r="D1439" s="5">
        <f t="shared" si="137"/>
        <v>0</v>
      </c>
      <c r="E1439" s="4">
        <f t="shared" si="136"/>
        <v>0</v>
      </c>
      <c r="F1439" s="5">
        <f>IF(C1439=0,0,IF(I1438+G1439&lt;=Summary!$D$20,'Loan Sch - Extra pay No Off'!I1438+G1439,Summary!$D$20))</f>
        <v>0</v>
      </c>
      <c r="G1439" s="4">
        <f>IF(E1439&lt;=0,0,E1439*Summary!$B$7/Summary!$B$10)</f>
        <v>0</v>
      </c>
      <c r="H1439" s="5">
        <f t="shared" si="133"/>
        <v>0</v>
      </c>
      <c r="I1439" s="5">
        <f t="shared" si="134"/>
        <v>0</v>
      </c>
    </row>
    <row r="1440" spans="1:9" x14ac:dyDescent="0.25">
      <c r="A1440">
        <v>1436</v>
      </c>
      <c r="B1440">
        <f t="shared" si="135"/>
        <v>0</v>
      </c>
      <c r="C1440" s="5">
        <f t="shared" si="132"/>
        <v>0</v>
      </c>
      <c r="D1440" s="5">
        <f t="shared" si="137"/>
        <v>0</v>
      </c>
      <c r="E1440" s="4">
        <f t="shared" si="136"/>
        <v>0</v>
      </c>
      <c r="F1440" s="5">
        <f>IF(C1440=0,0,IF(I1439+G1440&lt;=Summary!$D$20,'Loan Sch - Extra pay No Off'!I1439+G1440,Summary!$D$20))</f>
        <v>0</v>
      </c>
      <c r="G1440" s="4">
        <f>IF(E1440&lt;=0,0,E1440*Summary!$B$7/Summary!$B$10)</f>
        <v>0</v>
      </c>
      <c r="H1440" s="5">
        <f t="shared" si="133"/>
        <v>0</v>
      </c>
      <c r="I1440" s="5">
        <f t="shared" si="134"/>
        <v>0</v>
      </c>
    </row>
    <row r="1441" spans="1:9" x14ac:dyDescent="0.25">
      <c r="A1441">
        <v>1437</v>
      </c>
      <c r="B1441">
        <f t="shared" si="135"/>
        <v>0</v>
      </c>
      <c r="C1441" s="5">
        <f t="shared" si="132"/>
        <v>0</v>
      </c>
      <c r="D1441" s="5">
        <f t="shared" si="137"/>
        <v>0</v>
      </c>
      <c r="E1441" s="4">
        <f t="shared" si="136"/>
        <v>0</v>
      </c>
      <c r="F1441" s="5">
        <f>IF(C1441=0,0,IF(I1440+G1441&lt;=Summary!$D$20,'Loan Sch - Extra pay No Off'!I1440+G1441,Summary!$D$20))</f>
        <v>0</v>
      </c>
      <c r="G1441" s="4">
        <f>IF(E1441&lt;=0,0,E1441*Summary!$B$7/Summary!$B$10)</f>
        <v>0</v>
      </c>
      <c r="H1441" s="5">
        <f t="shared" si="133"/>
        <v>0</v>
      </c>
      <c r="I1441" s="5">
        <f t="shared" si="134"/>
        <v>0</v>
      </c>
    </row>
    <row r="1442" spans="1:9" x14ac:dyDescent="0.25">
      <c r="A1442">
        <v>1438</v>
      </c>
      <c r="B1442">
        <f t="shared" si="135"/>
        <v>0</v>
      </c>
      <c r="C1442" s="5">
        <f t="shared" si="132"/>
        <v>0</v>
      </c>
      <c r="D1442" s="5">
        <f t="shared" si="137"/>
        <v>0</v>
      </c>
      <c r="E1442" s="4">
        <f t="shared" si="136"/>
        <v>0</v>
      </c>
      <c r="F1442" s="5">
        <f>IF(C1442=0,0,IF(I1441+G1442&lt;=Summary!$D$20,'Loan Sch - Extra pay No Off'!I1441+G1442,Summary!$D$20))</f>
        <v>0</v>
      </c>
      <c r="G1442" s="4">
        <f>IF(E1442&lt;=0,0,E1442*Summary!$B$7/Summary!$B$10)</f>
        <v>0</v>
      </c>
      <c r="H1442" s="5">
        <f t="shared" si="133"/>
        <v>0</v>
      </c>
      <c r="I1442" s="5">
        <f t="shared" si="134"/>
        <v>0</v>
      </c>
    </row>
    <row r="1443" spans="1:9" x14ac:dyDescent="0.25">
      <c r="A1443">
        <v>1439</v>
      </c>
      <c r="B1443">
        <f t="shared" si="135"/>
        <v>0</v>
      </c>
      <c r="C1443" s="5">
        <f t="shared" si="132"/>
        <v>0</v>
      </c>
      <c r="D1443" s="5">
        <f t="shared" si="137"/>
        <v>0</v>
      </c>
      <c r="E1443" s="4">
        <f t="shared" si="136"/>
        <v>0</v>
      </c>
      <c r="F1443" s="5">
        <f>IF(C1443=0,0,IF(I1442+G1443&lt;=Summary!$D$20,'Loan Sch - Extra pay No Off'!I1442+G1443,Summary!$D$20))</f>
        <v>0</v>
      </c>
      <c r="G1443" s="4">
        <f>IF(E1443&lt;=0,0,E1443*Summary!$B$7/Summary!$B$10)</f>
        <v>0</v>
      </c>
      <c r="H1443" s="5">
        <f t="shared" si="133"/>
        <v>0</v>
      </c>
      <c r="I1443" s="5">
        <f t="shared" si="134"/>
        <v>0</v>
      </c>
    </row>
    <row r="1444" spans="1:9" x14ac:dyDescent="0.25">
      <c r="A1444">
        <v>1440</v>
      </c>
      <c r="B1444">
        <f t="shared" si="135"/>
        <v>0</v>
      </c>
      <c r="C1444" s="5">
        <f t="shared" si="132"/>
        <v>0</v>
      </c>
      <c r="D1444" s="5">
        <f t="shared" si="137"/>
        <v>0</v>
      </c>
      <c r="E1444" s="4">
        <f t="shared" si="136"/>
        <v>0</v>
      </c>
      <c r="F1444" s="5">
        <f>IF(C1444=0,0,IF(I1443+G1444&lt;=Summary!$D$20,'Loan Sch - Extra pay No Off'!I1443+G1444,Summary!$D$20))</f>
        <v>0</v>
      </c>
      <c r="G1444" s="4">
        <f>IF(E1444&lt;=0,0,E1444*Summary!$B$7/Summary!$B$10)</f>
        <v>0</v>
      </c>
      <c r="H1444" s="5">
        <f t="shared" si="133"/>
        <v>0</v>
      </c>
      <c r="I1444" s="5">
        <f t="shared" si="134"/>
        <v>0</v>
      </c>
    </row>
    <row r="1445" spans="1:9" x14ac:dyDescent="0.25">
      <c r="A1445">
        <v>1441</v>
      </c>
      <c r="B1445">
        <f t="shared" si="135"/>
        <v>0</v>
      </c>
      <c r="C1445" s="5">
        <f t="shared" si="132"/>
        <v>0</v>
      </c>
      <c r="D1445" s="5">
        <f t="shared" si="137"/>
        <v>0</v>
      </c>
      <c r="E1445" s="4">
        <f t="shared" si="136"/>
        <v>0</v>
      </c>
      <c r="F1445" s="5">
        <f>IF(C1445=0,0,IF(I1444+G1445&lt;=Summary!$D$20,'Loan Sch - Extra pay No Off'!I1444+G1445,Summary!$D$20))</f>
        <v>0</v>
      </c>
      <c r="G1445" s="4">
        <f>IF(E1445&lt;=0,0,E1445*Summary!$B$7/Summary!$B$10)</f>
        <v>0</v>
      </c>
      <c r="H1445" s="5">
        <f t="shared" si="133"/>
        <v>0</v>
      </c>
      <c r="I1445" s="5">
        <f t="shared" si="134"/>
        <v>0</v>
      </c>
    </row>
    <row r="1446" spans="1:9" x14ac:dyDescent="0.25">
      <c r="A1446">
        <v>1442</v>
      </c>
      <c r="B1446">
        <f t="shared" si="135"/>
        <v>0</v>
      </c>
      <c r="C1446" s="5">
        <f t="shared" si="132"/>
        <v>0</v>
      </c>
      <c r="D1446" s="5">
        <f t="shared" si="137"/>
        <v>0</v>
      </c>
      <c r="E1446" s="4">
        <f t="shared" si="136"/>
        <v>0</v>
      </c>
      <c r="F1446" s="5">
        <f>IF(C1446=0,0,IF(I1445+G1446&lt;=Summary!$D$20,'Loan Sch - Extra pay No Off'!I1445+G1446,Summary!$D$20))</f>
        <v>0</v>
      </c>
      <c r="G1446" s="4">
        <f>IF(E1446&lt;=0,0,E1446*Summary!$B$7/Summary!$B$10)</f>
        <v>0</v>
      </c>
      <c r="H1446" s="5">
        <f t="shared" si="133"/>
        <v>0</v>
      </c>
      <c r="I1446" s="5">
        <f t="shared" si="134"/>
        <v>0</v>
      </c>
    </row>
    <row r="1447" spans="1:9" x14ac:dyDescent="0.25">
      <c r="A1447">
        <v>1443</v>
      </c>
      <c r="B1447">
        <f t="shared" si="135"/>
        <v>0</v>
      </c>
      <c r="C1447" s="5">
        <f t="shared" si="132"/>
        <v>0</v>
      </c>
      <c r="D1447" s="5">
        <f t="shared" si="137"/>
        <v>0</v>
      </c>
      <c r="E1447" s="4">
        <f t="shared" si="136"/>
        <v>0</v>
      </c>
      <c r="F1447" s="5">
        <f>IF(C1447=0,0,IF(I1446+G1447&lt;=Summary!$D$20,'Loan Sch - Extra pay No Off'!I1446+G1447,Summary!$D$20))</f>
        <v>0</v>
      </c>
      <c r="G1447" s="4">
        <f>IF(E1447&lt;=0,0,E1447*Summary!$B$7/Summary!$B$10)</f>
        <v>0</v>
      </c>
      <c r="H1447" s="5">
        <f t="shared" si="133"/>
        <v>0</v>
      </c>
      <c r="I1447" s="5">
        <f t="shared" si="134"/>
        <v>0</v>
      </c>
    </row>
    <row r="1448" spans="1:9" x14ac:dyDescent="0.25">
      <c r="A1448">
        <v>1444</v>
      </c>
      <c r="B1448">
        <f t="shared" si="135"/>
        <v>0</v>
      </c>
      <c r="C1448" s="5">
        <f t="shared" si="132"/>
        <v>0</v>
      </c>
      <c r="D1448" s="5">
        <f t="shared" si="137"/>
        <v>0</v>
      </c>
      <c r="E1448" s="4">
        <f t="shared" si="136"/>
        <v>0</v>
      </c>
      <c r="F1448" s="5">
        <f>IF(C1448=0,0,IF(I1447+G1448&lt;=Summary!$D$20,'Loan Sch - Extra pay No Off'!I1447+G1448,Summary!$D$20))</f>
        <v>0</v>
      </c>
      <c r="G1448" s="4">
        <f>IF(E1448&lt;=0,0,E1448*Summary!$B$7/Summary!$B$10)</f>
        <v>0</v>
      </c>
      <c r="H1448" s="5">
        <f t="shared" si="133"/>
        <v>0</v>
      </c>
      <c r="I1448" s="5">
        <f t="shared" si="134"/>
        <v>0</v>
      </c>
    </row>
    <row r="1449" spans="1:9" x14ac:dyDescent="0.25">
      <c r="A1449">
        <v>1445</v>
      </c>
      <c r="B1449">
        <f t="shared" si="135"/>
        <v>0</v>
      </c>
      <c r="C1449" s="5">
        <f t="shared" si="132"/>
        <v>0</v>
      </c>
      <c r="D1449" s="5">
        <f t="shared" si="137"/>
        <v>0</v>
      </c>
      <c r="E1449" s="4">
        <f t="shared" si="136"/>
        <v>0</v>
      </c>
      <c r="F1449" s="5">
        <f>IF(C1449=0,0,IF(I1448+G1449&lt;=Summary!$D$20,'Loan Sch - Extra pay No Off'!I1448+G1449,Summary!$D$20))</f>
        <v>0</v>
      </c>
      <c r="G1449" s="4">
        <f>IF(E1449&lt;=0,0,E1449*Summary!$B$7/Summary!$B$10)</f>
        <v>0</v>
      </c>
      <c r="H1449" s="5">
        <f t="shared" si="133"/>
        <v>0</v>
      </c>
      <c r="I1449" s="5">
        <f t="shared" si="134"/>
        <v>0</v>
      </c>
    </row>
    <row r="1450" spans="1:9" x14ac:dyDescent="0.25">
      <c r="A1450">
        <v>1446</v>
      </c>
      <c r="B1450">
        <f t="shared" si="135"/>
        <v>0</v>
      </c>
      <c r="C1450" s="5">
        <f t="shared" si="132"/>
        <v>0</v>
      </c>
      <c r="D1450" s="5">
        <f t="shared" si="137"/>
        <v>0</v>
      </c>
      <c r="E1450" s="4">
        <f t="shared" si="136"/>
        <v>0</v>
      </c>
      <c r="F1450" s="5">
        <f>IF(C1450=0,0,IF(I1449+G1450&lt;=Summary!$D$20,'Loan Sch - Extra pay No Off'!I1449+G1450,Summary!$D$20))</f>
        <v>0</v>
      </c>
      <c r="G1450" s="4">
        <f>IF(E1450&lt;=0,0,E1450*Summary!$B$7/Summary!$B$10)</f>
        <v>0</v>
      </c>
      <c r="H1450" s="5">
        <f t="shared" si="133"/>
        <v>0</v>
      </c>
      <c r="I1450" s="5">
        <f t="shared" si="134"/>
        <v>0</v>
      </c>
    </row>
    <row r="1451" spans="1:9" x14ac:dyDescent="0.25">
      <c r="A1451">
        <v>1447</v>
      </c>
      <c r="B1451">
        <f t="shared" si="135"/>
        <v>0</v>
      </c>
      <c r="C1451" s="5">
        <f t="shared" si="132"/>
        <v>0</v>
      </c>
      <c r="D1451" s="5">
        <f t="shared" si="137"/>
        <v>0</v>
      </c>
      <c r="E1451" s="4">
        <f t="shared" si="136"/>
        <v>0</v>
      </c>
      <c r="F1451" s="5">
        <f>IF(C1451=0,0,IF(I1450+G1451&lt;=Summary!$D$20,'Loan Sch - Extra pay No Off'!I1450+G1451,Summary!$D$20))</f>
        <v>0</v>
      </c>
      <c r="G1451" s="4">
        <f>IF(E1451&lt;=0,0,E1451*Summary!$B$7/Summary!$B$10)</f>
        <v>0</v>
      </c>
      <c r="H1451" s="5">
        <f t="shared" si="133"/>
        <v>0</v>
      </c>
      <c r="I1451" s="5">
        <f t="shared" si="134"/>
        <v>0</v>
      </c>
    </row>
    <row r="1452" spans="1:9" x14ac:dyDescent="0.25">
      <c r="A1452">
        <v>1448</v>
      </c>
      <c r="B1452">
        <f t="shared" si="135"/>
        <v>0</v>
      </c>
      <c r="C1452" s="5">
        <f t="shared" si="132"/>
        <v>0</v>
      </c>
      <c r="D1452" s="5">
        <f t="shared" si="137"/>
        <v>0</v>
      </c>
      <c r="E1452" s="4">
        <f t="shared" si="136"/>
        <v>0</v>
      </c>
      <c r="F1452" s="5">
        <f>IF(C1452=0,0,IF(I1451+G1452&lt;=Summary!$D$20,'Loan Sch - Extra pay No Off'!I1451+G1452,Summary!$D$20))</f>
        <v>0</v>
      </c>
      <c r="G1452" s="4">
        <f>IF(E1452&lt;=0,0,E1452*Summary!$B$7/Summary!$B$10)</f>
        <v>0</v>
      </c>
      <c r="H1452" s="5">
        <f t="shared" si="133"/>
        <v>0</v>
      </c>
      <c r="I1452" s="5">
        <f t="shared" si="134"/>
        <v>0</v>
      </c>
    </row>
    <row r="1453" spans="1:9" x14ac:dyDescent="0.25">
      <c r="A1453">
        <v>1449</v>
      </c>
      <c r="B1453">
        <f t="shared" si="135"/>
        <v>0</v>
      </c>
      <c r="C1453" s="5">
        <f t="shared" si="132"/>
        <v>0</v>
      </c>
      <c r="D1453" s="5">
        <f t="shared" si="137"/>
        <v>0</v>
      </c>
      <c r="E1453" s="4">
        <f t="shared" si="136"/>
        <v>0</v>
      </c>
      <c r="F1453" s="5">
        <f>IF(C1453=0,0,IF(I1452+G1453&lt;=Summary!$D$20,'Loan Sch - Extra pay No Off'!I1452+G1453,Summary!$D$20))</f>
        <v>0</v>
      </c>
      <c r="G1453" s="4">
        <f>IF(E1453&lt;=0,0,E1453*Summary!$B$7/Summary!$B$10)</f>
        <v>0</v>
      </c>
      <c r="H1453" s="5">
        <f t="shared" si="133"/>
        <v>0</v>
      </c>
      <c r="I1453" s="5">
        <f t="shared" si="134"/>
        <v>0</v>
      </c>
    </row>
    <row r="1454" spans="1:9" x14ac:dyDescent="0.25">
      <c r="A1454">
        <v>1450</v>
      </c>
      <c r="B1454">
        <f t="shared" si="135"/>
        <v>0</v>
      </c>
      <c r="C1454" s="5">
        <f t="shared" si="132"/>
        <v>0</v>
      </c>
      <c r="D1454" s="5">
        <f t="shared" si="137"/>
        <v>0</v>
      </c>
      <c r="E1454" s="4">
        <f t="shared" si="136"/>
        <v>0</v>
      </c>
      <c r="F1454" s="5">
        <f>IF(C1454=0,0,IF(I1453+G1454&lt;=Summary!$D$20,'Loan Sch - Extra pay No Off'!I1453+G1454,Summary!$D$20))</f>
        <v>0</v>
      </c>
      <c r="G1454" s="4">
        <f>IF(E1454&lt;=0,0,E1454*Summary!$B$7/Summary!$B$10)</f>
        <v>0</v>
      </c>
      <c r="H1454" s="5">
        <f t="shared" si="133"/>
        <v>0</v>
      </c>
      <c r="I1454" s="5">
        <f t="shared" si="134"/>
        <v>0</v>
      </c>
    </row>
    <row r="1455" spans="1:9" x14ac:dyDescent="0.25">
      <c r="A1455">
        <v>1451</v>
      </c>
      <c r="B1455">
        <f t="shared" si="135"/>
        <v>0</v>
      </c>
      <c r="C1455" s="5">
        <f t="shared" si="132"/>
        <v>0</v>
      </c>
      <c r="D1455" s="5">
        <f t="shared" si="137"/>
        <v>0</v>
      </c>
      <c r="E1455" s="4">
        <f t="shared" si="136"/>
        <v>0</v>
      </c>
      <c r="F1455" s="5">
        <f>IF(C1455=0,0,IF(I1454+G1455&lt;=Summary!$D$20,'Loan Sch - Extra pay No Off'!I1454+G1455,Summary!$D$20))</f>
        <v>0</v>
      </c>
      <c r="G1455" s="4">
        <f>IF(E1455&lt;=0,0,E1455*Summary!$B$7/Summary!$B$10)</f>
        <v>0</v>
      </c>
      <c r="H1455" s="5">
        <f t="shared" si="133"/>
        <v>0</v>
      </c>
      <c r="I1455" s="5">
        <f t="shared" si="134"/>
        <v>0</v>
      </c>
    </row>
    <row r="1456" spans="1:9" x14ac:dyDescent="0.25">
      <c r="A1456">
        <v>1452</v>
      </c>
      <c r="B1456">
        <f t="shared" si="135"/>
        <v>0</v>
      </c>
      <c r="C1456" s="5">
        <f t="shared" si="132"/>
        <v>0</v>
      </c>
      <c r="D1456" s="5">
        <f t="shared" si="137"/>
        <v>0</v>
      </c>
      <c r="E1456" s="4">
        <f t="shared" si="136"/>
        <v>0</v>
      </c>
      <c r="F1456" s="5">
        <f>IF(C1456=0,0,IF(I1455+G1456&lt;=Summary!$D$20,'Loan Sch - Extra pay No Off'!I1455+G1456,Summary!$D$20))</f>
        <v>0</v>
      </c>
      <c r="G1456" s="4">
        <f>IF(E1456&lt;=0,0,E1456*Summary!$B$7/Summary!$B$10)</f>
        <v>0</v>
      </c>
      <c r="H1456" s="5">
        <f t="shared" si="133"/>
        <v>0</v>
      </c>
      <c r="I1456" s="5">
        <f t="shared" si="134"/>
        <v>0</v>
      </c>
    </row>
    <row r="1457" spans="1:9" x14ac:dyDescent="0.25">
      <c r="A1457">
        <v>1453</v>
      </c>
      <c r="B1457">
        <f t="shared" si="135"/>
        <v>0</v>
      </c>
      <c r="C1457" s="5">
        <f t="shared" si="132"/>
        <v>0</v>
      </c>
      <c r="D1457" s="5">
        <f t="shared" si="137"/>
        <v>0</v>
      </c>
      <c r="E1457" s="4">
        <f t="shared" si="136"/>
        <v>0</v>
      </c>
      <c r="F1457" s="5">
        <f>IF(C1457=0,0,IF(I1456+G1457&lt;=Summary!$D$20,'Loan Sch - Extra pay No Off'!I1456+G1457,Summary!$D$20))</f>
        <v>0</v>
      </c>
      <c r="G1457" s="4">
        <f>IF(E1457&lt;=0,0,E1457*Summary!$B$7/Summary!$B$10)</f>
        <v>0</v>
      </c>
      <c r="H1457" s="5">
        <f t="shared" si="133"/>
        <v>0</v>
      </c>
      <c r="I1457" s="5">
        <f t="shared" si="134"/>
        <v>0</v>
      </c>
    </row>
    <row r="1458" spans="1:9" x14ac:dyDescent="0.25">
      <c r="A1458">
        <v>1454</v>
      </c>
      <c r="B1458">
        <f t="shared" si="135"/>
        <v>0</v>
      </c>
      <c r="C1458" s="5">
        <f t="shared" si="132"/>
        <v>0</v>
      </c>
      <c r="D1458" s="5">
        <f t="shared" si="137"/>
        <v>0</v>
      </c>
      <c r="E1458" s="4">
        <f t="shared" si="136"/>
        <v>0</v>
      </c>
      <c r="F1458" s="5">
        <f>IF(C1458=0,0,IF(I1457+G1458&lt;=Summary!$D$20,'Loan Sch - Extra pay No Off'!I1457+G1458,Summary!$D$20))</f>
        <v>0</v>
      </c>
      <c r="G1458" s="4">
        <f>IF(E1458&lt;=0,0,E1458*Summary!$B$7/Summary!$B$10)</f>
        <v>0</v>
      </c>
      <c r="H1458" s="5">
        <f t="shared" si="133"/>
        <v>0</v>
      </c>
      <c r="I1458" s="5">
        <f t="shared" si="134"/>
        <v>0</v>
      </c>
    </row>
    <row r="1459" spans="1:9" x14ac:dyDescent="0.25">
      <c r="A1459">
        <v>1455</v>
      </c>
      <c r="B1459">
        <f t="shared" si="135"/>
        <v>0</v>
      </c>
      <c r="C1459" s="5">
        <f t="shared" si="132"/>
        <v>0</v>
      </c>
      <c r="D1459" s="5">
        <f t="shared" si="137"/>
        <v>0</v>
      </c>
      <c r="E1459" s="4">
        <f t="shared" si="136"/>
        <v>0</v>
      </c>
      <c r="F1459" s="5">
        <f>IF(C1459=0,0,IF(I1458+G1459&lt;=Summary!$D$20,'Loan Sch - Extra pay No Off'!I1458+G1459,Summary!$D$20))</f>
        <v>0</v>
      </c>
      <c r="G1459" s="4">
        <f>IF(E1459&lt;=0,0,E1459*Summary!$B$7/Summary!$B$10)</f>
        <v>0</v>
      </c>
      <c r="H1459" s="5">
        <f t="shared" si="133"/>
        <v>0</v>
      </c>
      <c r="I1459" s="5">
        <f t="shared" si="134"/>
        <v>0</v>
      </c>
    </row>
    <row r="1460" spans="1:9" x14ac:dyDescent="0.25">
      <c r="A1460">
        <v>1456</v>
      </c>
      <c r="B1460">
        <f t="shared" si="135"/>
        <v>0</v>
      </c>
      <c r="C1460" s="5">
        <f t="shared" si="132"/>
        <v>0</v>
      </c>
      <c r="D1460" s="5">
        <f t="shared" si="137"/>
        <v>0</v>
      </c>
      <c r="E1460" s="4">
        <f t="shared" si="136"/>
        <v>0</v>
      </c>
      <c r="F1460" s="5">
        <f>IF(C1460=0,0,IF(I1459+G1460&lt;=Summary!$D$20,'Loan Sch - Extra pay No Off'!I1459+G1460,Summary!$D$20))</f>
        <v>0</v>
      </c>
      <c r="G1460" s="4">
        <f>IF(E1460&lt;=0,0,E1460*Summary!$B$7/Summary!$B$10)</f>
        <v>0</v>
      </c>
      <c r="H1460" s="5">
        <f t="shared" si="133"/>
        <v>0</v>
      </c>
      <c r="I1460" s="5">
        <f t="shared" si="134"/>
        <v>0</v>
      </c>
    </row>
    <row r="1461" spans="1:9" x14ac:dyDescent="0.25">
      <c r="A1461">
        <v>1457</v>
      </c>
      <c r="B1461">
        <f t="shared" si="135"/>
        <v>0</v>
      </c>
      <c r="C1461" s="5">
        <f t="shared" ref="C1461:C1524" si="138">I1460</f>
        <v>0</v>
      </c>
      <c r="D1461" s="5">
        <f t="shared" si="137"/>
        <v>0</v>
      </c>
      <c r="E1461" s="4">
        <f t="shared" si="136"/>
        <v>0</v>
      </c>
      <c r="F1461" s="5">
        <f>IF(C1461=0,0,IF(I1460+G1461&lt;=Summary!$D$20,'Loan Sch - Extra pay No Off'!I1460+G1461,Summary!$D$20))</f>
        <v>0</v>
      </c>
      <c r="G1461" s="4">
        <f>IF(E1461&lt;=0,0,E1461*Summary!$B$7/Summary!$B$10)</f>
        <v>0</v>
      </c>
      <c r="H1461" s="5">
        <f t="shared" ref="H1461:H1524" si="139">F1461-G1461</f>
        <v>0</v>
      </c>
      <c r="I1461" s="5">
        <f t="shared" ref="I1461:I1524" si="140">IF(ROUND(C1461-H1461,0)=0,0,C1461-H1461)</f>
        <v>0</v>
      </c>
    </row>
    <row r="1462" spans="1:9" x14ac:dyDescent="0.25">
      <c r="A1462">
        <v>1458</v>
      </c>
      <c r="B1462">
        <f t="shared" si="135"/>
        <v>0</v>
      </c>
      <c r="C1462" s="5">
        <f t="shared" si="138"/>
        <v>0</v>
      </c>
      <c r="D1462" s="5">
        <f t="shared" si="137"/>
        <v>0</v>
      </c>
      <c r="E1462" s="4">
        <f t="shared" si="136"/>
        <v>0</v>
      </c>
      <c r="F1462" s="5">
        <f>IF(C1462=0,0,IF(I1461+G1462&lt;=Summary!$D$20,'Loan Sch - Extra pay No Off'!I1461+G1462,Summary!$D$20))</f>
        <v>0</v>
      </c>
      <c r="G1462" s="4">
        <f>IF(E1462&lt;=0,0,E1462*Summary!$B$7/Summary!$B$10)</f>
        <v>0</v>
      </c>
      <c r="H1462" s="5">
        <f t="shared" si="139"/>
        <v>0</v>
      </c>
      <c r="I1462" s="5">
        <f t="shared" si="140"/>
        <v>0</v>
      </c>
    </row>
    <row r="1463" spans="1:9" x14ac:dyDescent="0.25">
      <c r="A1463">
        <v>1459</v>
      </c>
      <c r="B1463">
        <f t="shared" si="135"/>
        <v>0</v>
      </c>
      <c r="C1463" s="5">
        <f t="shared" si="138"/>
        <v>0</v>
      </c>
      <c r="D1463" s="5">
        <f t="shared" si="137"/>
        <v>0</v>
      </c>
      <c r="E1463" s="4">
        <f t="shared" si="136"/>
        <v>0</v>
      </c>
      <c r="F1463" s="5">
        <f>IF(C1463=0,0,IF(I1462+G1463&lt;=Summary!$D$20,'Loan Sch - Extra pay No Off'!I1462+G1463,Summary!$D$20))</f>
        <v>0</v>
      </c>
      <c r="G1463" s="4">
        <f>IF(E1463&lt;=0,0,E1463*Summary!$B$7/Summary!$B$10)</f>
        <v>0</v>
      </c>
      <c r="H1463" s="5">
        <f t="shared" si="139"/>
        <v>0</v>
      </c>
      <c r="I1463" s="5">
        <f t="shared" si="140"/>
        <v>0</v>
      </c>
    </row>
    <row r="1464" spans="1:9" x14ac:dyDescent="0.25">
      <c r="A1464">
        <v>1460</v>
      </c>
      <c r="B1464">
        <f t="shared" si="135"/>
        <v>0</v>
      </c>
      <c r="C1464" s="5">
        <f t="shared" si="138"/>
        <v>0</v>
      </c>
      <c r="D1464" s="5">
        <f t="shared" si="137"/>
        <v>0</v>
      </c>
      <c r="E1464" s="4">
        <f t="shared" si="136"/>
        <v>0</v>
      </c>
      <c r="F1464" s="5">
        <f>IF(C1464=0,0,IF(I1463+G1464&lt;=Summary!$D$20,'Loan Sch - Extra pay No Off'!I1463+G1464,Summary!$D$20))</f>
        <v>0</v>
      </c>
      <c r="G1464" s="4">
        <f>IF(E1464&lt;=0,0,E1464*Summary!$B$7/Summary!$B$10)</f>
        <v>0</v>
      </c>
      <c r="H1464" s="5">
        <f t="shared" si="139"/>
        <v>0</v>
      </c>
      <c r="I1464" s="5">
        <f t="shared" si="140"/>
        <v>0</v>
      </c>
    </row>
    <row r="1465" spans="1:9" x14ac:dyDescent="0.25">
      <c r="A1465">
        <v>1461</v>
      </c>
      <c r="B1465">
        <f t="shared" si="135"/>
        <v>0</v>
      </c>
      <c r="C1465" s="5">
        <f t="shared" si="138"/>
        <v>0</v>
      </c>
      <c r="D1465" s="5">
        <f t="shared" si="137"/>
        <v>0</v>
      </c>
      <c r="E1465" s="4">
        <f t="shared" si="136"/>
        <v>0</v>
      </c>
      <c r="F1465" s="5">
        <f>IF(C1465=0,0,IF(I1464+G1465&lt;=Summary!$D$20,'Loan Sch - Extra pay No Off'!I1464+G1465,Summary!$D$20))</f>
        <v>0</v>
      </c>
      <c r="G1465" s="4">
        <f>IF(E1465&lt;=0,0,E1465*Summary!$B$7/Summary!$B$10)</f>
        <v>0</v>
      </c>
      <c r="H1465" s="5">
        <f t="shared" si="139"/>
        <v>0</v>
      </c>
      <c r="I1465" s="5">
        <f t="shared" si="140"/>
        <v>0</v>
      </c>
    </row>
    <row r="1466" spans="1:9" x14ac:dyDescent="0.25">
      <c r="A1466">
        <v>1462</v>
      </c>
      <c r="B1466">
        <f t="shared" si="135"/>
        <v>0</v>
      </c>
      <c r="C1466" s="5">
        <f t="shared" si="138"/>
        <v>0</v>
      </c>
      <c r="D1466" s="5">
        <f t="shared" si="137"/>
        <v>0</v>
      </c>
      <c r="E1466" s="4">
        <f t="shared" si="136"/>
        <v>0</v>
      </c>
      <c r="F1466" s="5">
        <f>IF(C1466=0,0,IF(I1465+G1466&lt;=Summary!$D$20,'Loan Sch - Extra pay No Off'!I1465+G1466,Summary!$D$20))</f>
        <v>0</v>
      </c>
      <c r="G1466" s="4">
        <f>IF(E1466&lt;=0,0,E1466*Summary!$B$7/Summary!$B$10)</f>
        <v>0</v>
      </c>
      <c r="H1466" s="5">
        <f t="shared" si="139"/>
        <v>0</v>
      </c>
      <c r="I1466" s="5">
        <f t="shared" si="140"/>
        <v>0</v>
      </c>
    </row>
    <row r="1467" spans="1:9" x14ac:dyDescent="0.25">
      <c r="A1467">
        <v>1463</v>
      </c>
      <c r="B1467">
        <f t="shared" si="135"/>
        <v>0</v>
      </c>
      <c r="C1467" s="5">
        <f t="shared" si="138"/>
        <v>0</v>
      </c>
      <c r="D1467" s="5">
        <f t="shared" si="137"/>
        <v>0</v>
      </c>
      <c r="E1467" s="4">
        <f t="shared" si="136"/>
        <v>0</v>
      </c>
      <c r="F1467" s="5">
        <f>IF(C1467=0,0,IF(I1466+G1467&lt;=Summary!$D$20,'Loan Sch - Extra pay No Off'!I1466+G1467,Summary!$D$20))</f>
        <v>0</v>
      </c>
      <c r="G1467" s="4">
        <f>IF(E1467&lt;=0,0,E1467*Summary!$B$7/Summary!$B$10)</f>
        <v>0</v>
      </c>
      <c r="H1467" s="5">
        <f t="shared" si="139"/>
        <v>0</v>
      </c>
      <c r="I1467" s="5">
        <f t="shared" si="140"/>
        <v>0</v>
      </c>
    </row>
    <row r="1468" spans="1:9" x14ac:dyDescent="0.25">
      <c r="A1468">
        <v>1464</v>
      </c>
      <c r="B1468">
        <f t="shared" si="135"/>
        <v>0</v>
      </c>
      <c r="C1468" s="5">
        <f t="shared" si="138"/>
        <v>0</v>
      </c>
      <c r="D1468" s="5">
        <f t="shared" si="137"/>
        <v>0</v>
      </c>
      <c r="E1468" s="4">
        <f t="shared" si="136"/>
        <v>0</v>
      </c>
      <c r="F1468" s="5">
        <f>IF(C1468=0,0,IF(I1467+G1468&lt;=Summary!$D$20,'Loan Sch - Extra pay No Off'!I1467+G1468,Summary!$D$20))</f>
        <v>0</v>
      </c>
      <c r="G1468" s="4">
        <f>IF(E1468&lt;=0,0,E1468*Summary!$B$7/Summary!$B$10)</f>
        <v>0</v>
      </c>
      <c r="H1468" s="5">
        <f t="shared" si="139"/>
        <v>0</v>
      </c>
      <c r="I1468" s="5">
        <f t="shared" si="140"/>
        <v>0</v>
      </c>
    </row>
    <row r="1469" spans="1:9" x14ac:dyDescent="0.25">
      <c r="A1469">
        <v>1465</v>
      </c>
      <c r="B1469">
        <f t="shared" si="135"/>
        <v>0</v>
      </c>
      <c r="C1469" s="5">
        <f t="shared" si="138"/>
        <v>0</v>
      </c>
      <c r="D1469" s="5">
        <f t="shared" si="137"/>
        <v>0</v>
      </c>
      <c r="E1469" s="4">
        <f t="shared" si="136"/>
        <v>0</v>
      </c>
      <c r="F1469" s="5">
        <f>IF(C1469=0,0,IF(I1468+G1469&lt;=Summary!$D$20,'Loan Sch - Extra pay No Off'!I1468+G1469,Summary!$D$20))</f>
        <v>0</v>
      </c>
      <c r="G1469" s="4">
        <f>IF(E1469&lt;=0,0,E1469*Summary!$B$7/Summary!$B$10)</f>
        <v>0</v>
      </c>
      <c r="H1469" s="5">
        <f t="shared" si="139"/>
        <v>0</v>
      </c>
      <c r="I1469" s="5">
        <f t="shared" si="140"/>
        <v>0</v>
      </c>
    </row>
    <row r="1470" spans="1:9" x14ac:dyDescent="0.25">
      <c r="A1470">
        <v>1466</v>
      </c>
      <c r="B1470">
        <f t="shared" si="135"/>
        <v>0</v>
      </c>
      <c r="C1470" s="5">
        <f t="shared" si="138"/>
        <v>0</v>
      </c>
      <c r="D1470" s="5">
        <f t="shared" si="137"/>
        <v>0</v>
      </c>
      <c r="E1470" s="4">
        <f t="shared" si="136"/>
        <v>0</v>
      </c>
      <c r="F1470" s="5">
        <f>IF(C1470=0,0,IF(I1469+G1470&lt;=Summary!$D$20,'Loan Sch - Extra pay No Off'!I1469+G1470,Summary!$D$20))</f>
        <v>0</v>
      </c>
      <c r="G1470" s="4">
        <f>IF(E1470&lt;=0,0,E1470*Summary!$B$7/Summary!$B$10)</f>
        <v>0</v>
      </c>
      <c r="H1470" s="5">
        <f t="shared" si="139"/>
        <v>0</v>
      </c>
      <c r="I1470" s="5">
        <f t="shared" si="140"/>
        <v>0</v>
      </c>
    </row>
    <row r="1471" spans="1:9" x14ac:dyDescent="0.25">
      <c r="A1471">
        <v>1467</v>
      </c>
      <c r="B1471">
        <f t="shared" si="135"/>
        <v>0</v>
      </c>
      <c r="C1471" s="5">
        <f t="shared" si="138"/>
        <v>0</v>
      </c>
      <c r="D1471" s="5">
        <f t="shared" si="137"/>
        <v>0</v>
      </c>
      <c r="E1471" s="4">
        <f t="shared" si="136"/>
        <v>0</v>
      </c>
      <c r="F1471" s="5">
        <f>IF(C1471=0,0,IF(I1470+G1471&lt;=Summary!$D$20,'Loan Sch - Extra pay No Off'!I1470+G1471,Summary!$D$20))</f>
        <v>0</v>
      </c>
      <c r="G1471" s="4">
        <f>IF(E1471&lt;=0,0,E1471*Summary!$B$7/Summary!$B$10)</f>
        <v>0</v>
      </c>
      <c r="H1471" s="5">
        <f t="shared" si="139"/>
        <v>0</v>
      </c>
      <c r="I1471" s="5">
        <f t="shared" si="140"/>
        <v>0</v>
      </c>
    </row>
    <row r="1472" spans="1:9" x14ac:dyDescent="0.25">
      <c r="A1472">
        <v>1468</v>
      </c>
      <c r="B1472">
        <f t="shared" si="135"/>
        <v>0</v>
      </c>
      <c r="C1472" s="5">
        <f t="shared" si="138"/>
        <v>0</v>
      </c>
      <c r="D1472" s="5">
        <f t="shared" si="137"/>
        <v>0</v>
      </c>
      <c r="E1472" s="4">
        <f t="shared" si="136"/>
        <v>0</v>
      </c>
      <c r="F1472" s="5">
        <f>IF(C1472=0,0,IF(I1471+G1472&lt;=Summary!$D$20,'Loan Sch - Extra pay No Off'!I1471+G1472,Summary!$D$20))</f>
        <v>0</v>
      </c>
      <c r="G1472" s="4">
        <f>IF(E1472&lt;=0,0,E1472*Summary!$B$7/Summary!$B$10)</f>
        <v>0</v>
      </c>
      <c r="H1472" s="5">
        <f t="shared" si="139"/>
        <v>0</v>
      </c>
      <c r="I1472" s="5">
        <f t="shared" si="140"/>
        <v>0</v>
      </c>
    </row>
    <row r="1473" spans="1:9" x14ac:dyDescent="0.25">
      <c r="A1473">
        <v>1469</v>
      </c>
      <c r="B1473">
        <f t="shared" si="135"/>
        <v>0</v>
      </c>
      <c r="C1473" s="5">
        <f t="shared" si="138"/>
        <v>0</v>
      </c>
      <c r="D1473" s="5">
        <f t="shared" si="137"/>
        <v>0</v>
      </c>
      <c r="E1473" s="4">
        <f t="shared" si="136"/>
        <v>0</v>
      </c>
      <c r="F1473" s="5">
        <f>IF(C1473=0,0,IF(I1472+G1473&lt;=Summary!$D$20,'Loan Sch - Extra pay No Off'!I1472+G1473,Summary!$D$20))</f>
        <v>0</v>
      </c>
      <c r="G1473" s="4">
        <f>IF(E1473&lt;=0,0,E1473*Summary!$B$7/Summary!$B$10)</f>
        <v>0</v>
      </c>
      <c r="H1473" s="5">
        <f t="shared" si="139"/>
        <v>0</v>
      </c>
      <c r="I1473" s="5">
        <f t="shared" si="140"/>
        <v>0</v>
      </c>
    </row>
    <row r="1474" spans="1:9" x14ac:dyDescent="0.25">
      <c r="A1474">
        <v>1470</v>
      </c>
      <c r="B1474">
        <f t="shared" si="135"/>
        <v>0</v>
      </c>
      <c r="C1474" s="5">
        <f t="shared" si="138"/>
        <v>0</v>
      </c>
      <c r="D1474" s="5">
        <f t="shared" si="137"/>
        <v>0</v>
      </c>
      <c r="E1474" s="4">
        <f t="shared" si="136"/>
        <v>0</v>
      </c>
      <c r="F1474" s="5">
        <f>IF(C1474=0,0,IF(I1473+G1474&lt;=Summary!$D$20,'Loan Sch - Extra pay No Off'!I1473+G1474,Summary!$D$20))</f>
        <v>0</v>
      </c>
      <c r="G1474" s="4">
        <f>IF(E1474&lt;=0,0,E1474*Summary!$B$7/Summary!$B$10)</f>
        <v>0</v>
      </c>
      <c r="H1474" s="5">
        <f t="shared" si="139"/>
        <v>0</v>
      </c>
      <c r="I1474" s="5">
        <f t="shared" si="140"/>
        <v>0</v>
      </c>
    </row>
    <row r="1475" spans="1:9" x14ac:dyDescent="0.25">
      <c r="A1475">
        <v>1471</v>
      </c>
      <c r="B1475">
        <f t="shared" si="135"/>
        <v>0</v>
      </c>
      <c r="C1475" s="5">
        <f t="shared" si="138"/>
        <v>0</v>
      </c>
      <c r="D1475" s="5">
        <f t="shared" si="137"/>
        <v>0</v>
      </c>
      <c r="E1475" s="4">
        <f t="shared" si="136"/>
        <v>0</v>
      </c>
      <c r="F1475" s="5">
        <f>IF(C1475=0,0,IF(I1474+G1475&lt;=Summary!$D$20,'Loan Sch - Extra pay No Off'!I1474+G1475,Summary!$D$20))</f>
        <v>0</v>
      </c>
      <c r="G1475" s="4">
        <f>IF(E1475&lt;=0,0,E1475*Summary!$B$7/Summary!$B$10)</f>
        <v>0</v>
      </c>
      <c r="H1475" s="5">
        <f t="shared" si="139"/>
        <v>0</v>
      </c>
      <c r="I1475" s="5">
        <f t="shared" si="140"/>
        <v>0</v>
      </c>
    </row>
    <row r="1476" spans="1:9" x14ac:dyDescent="0.25">
      <c r="A1476">
        <v>1472</v>
      </c>
      <c r="B1476">
        <f t="shared" si="135"/>
        <v>0</v>
      </c>
      <c r="C1476" s="5">
        <f t="shared" si="138"/>
        <v>0</v>
      </c>
      <c r="D1476" s="5">
        <f t="shared" si="137"/>
        <v>0</v>
      </c>
      <c r="E1476" s="4">
        <f t="shared" si="136"/>
        <v>0</v>
      </c>
      <c r="F1476" s="5">
        <f>IF(C1476=0,0,IF(I1475+G1476&lt;=Summary!$D$20,'Loan Sch - Extra pay No Off'!I1475+G1476,Summary!$D$20))</f>
        <v>0</v>
      </c>
      <c r="G1476" s="4">
        <f>IF(E1476&lt;=0,0,E1476*Summary!$B$7/Summary!$B$10)</f>
        <v>0</v>
      </c>
      <c r="H1476" s="5">
        <f t="shared" si="139"/>
        <v>0</v>
      </c>
      <c r="I1476" s="5">
        <f t="shared" si="140"/>
        <v>0</v>
      </c>
    </row>
    <row r="1477" spans="1:9" x14ac:dyDescent="0.25">
      <c r="A1477">
        <v>1473</v>
      </c>
      <c r="B1477">
        <f t="shared" si="135"/>
        <v>0</v>
      </c>
      <c r="C1477" s="5">
        <f t="shared" si="138"/>
        <v>0</v>
      </c>
      <c r="D1477" s="5">
        <f t="shared" si="137"/>
        <v>0</v>
      </c>
      <c r="E1477" s="4">
        <f t="shared" si="136"/>
        <v>0</v>
      </c>
      <c r="F1477" s="5">
        <f>IF(C1477=0,0,IF(I1476+G1477&lt;=Summary!$D$20,'Loan Sch - Extra pay No Off'!I1476+G1477,Summary!$D$20))</f>
        <v>0</v>
      </c>
      <c r="G1477" s="4">
        <f>IF(E1477&lt;=0,0,E1477*Summary!$B$7/Summary!$B$10)</f>
        <v>0</v>
      </c>
      <c r="H1477" s="5">
        <f t="shared" si="139"/>
        <v>0</v>
      </c>
      <c r="I1477" s="5">
        <f t="shared" si="140"/>
        <v>0</v>
      </c>
    </row>
    <row r="1478" spans="1:9" x14ac:dyDescent="0.25">
      <c r="A1478">
        <v>1474</v>
      </c>
      <c r="B1478">
        <f t="shared" ref="B1478:B1541" si="141">IF(C1478=0,0,A1478)</f>
        <v>0</v>
      </c>
      <c r="C1478" s="5">
        <f t="shared" si="138"/>
        <v>0</v>
      </c>
      <c r="D1478" s="5">
        <f t="shared" si="137"/>
        <v>0</v>
      </c>
      <c r="E1478" s="4">
        <f t="shared" ref="E1478:E1541" si="142">C1478-D1478</f>
        <v>0</v>
      </c>
      <c r="F1478" s="5">
        <f>IF(C1478=0,0,IF(I1477+G1478&lt;=Summary!$D$20,'Loan Sch - Extra pay No Off'!I1477+G1478,Summary!$D$20))</f>
        <v>0</v>
      </c>
      <c r="G1478" s="4">
        <f>IF(E1478&lt;=0,0,E1478*Summary!$B$7/Summary!$B$10)</f>
        <v>0</v>
      </c>
      <c r="H1478" s="5">
        <f t="shared" si="139"/>
        <v>0</v>
      </c>
      <c r="I1478" s="5">
        <f t="shared" si="140"/>
        <v>0</v>
      </c>
    </row>
    <row r="1479" spans="1:9" x14ac:dyDescent="0.25">
      <c r="A1479">
        <v>1475</v>
      </c>
      <c r="B1479">
        <f t="shared" si="141"/>
        <v>0</v>
      </c>
      <c r="C1479" s="5">
        <f t="shared" si="138"/>
        <v>0</v>
      </c>
      <c r="D1479" s="5">
        <f t="shared" ref="D1479:D1542" si="143">IF(C1479=0,0,D1478)</f>
        <v>0</v>
      </c>
      <c r="E1479" s="4">
        <f t="shared" si="142"/>
        <v>0</v>
      </c>
      <c r="F1479" s="5">
        <f>IF(C1479=0,0,IF(I1478+G1479&lt;=Summary!$D$20,'Loan Sch - Extra pay No Off'!I1478+G1479,Summary!$D$20))</f>
        <v>0</v>
      </c>
      <c r="G1479" s="4">
        <f>IF(E1479&lt;=0,0,E1479*Summary!$B$7/Summary!$B$10)</f>
        <v>0</v>
      </c>
      <c r="H1479" s="5">
        <f t="shared" si="139"/>
        <v>0</v>
      </c>
      <c r="I1479" s="5">
        <f t="shared" si="140"/>
        <v>0</v>
      </c>
    </row>
    <row r="1480" spans="1:9" x14ac:dyDescent="0.25">
      <c r="A1480">
        <v>1476</v>
      </c>
      <c r="B1480">
        <f t="shared" si="141"/>
        <v>0</v>
      </c>
      <c r="C1480" s="5">
        <f t="shared" si="138"/>
        <v>0</v>
      </c>
      <c r="D1480" s="5">
        <f t="shared" si="143"/>
        <v>0</v>
      </c>
      <c r="E1480" s="4">
        <f t="shared" si="142"/>
        <v>0</v>
      </c>
      <c r="F1480" s="5">
        <f>IF(C1480=0,0,IF(I1479+G1480&lt;=Summary!$D$20,'Loan Sch - Extra pay No Off'!I1479+G1480,Summary!$D$20))</f>
        <v>0</v>
      </c>
      <c r="G1480" s="4">
        <f>IF(E1480&lt;=0,0,E1480*Summary!$B$7/Summary!$B$10)</f>
        <v>0</v>
      </c>
      <c r="H1480" s="5">
        <f t="shared" si="139"/>
        <v>0</v>
      </c>
      <c r="I1480" s="5">
        <f t="shared" si="140"/>
        <v>0</v>
      </c>
    </row>
    <row r="1481" spans="1:9" x14ac:dyDescent="0.25">
      <c r="A1481">
        <v>1477</v>
      </c>
      <c r="B1481">
        <f t="shared" si="141"/>
        <v>0</v>
      </c>
      <c r="C1481" s="5">
        <f t="shared" si="138"/>
        <v>0</v>
      </c>
      <c r="D1481" s="5">
        <f t="shared" si="143"/>
        <v>0</v>
      </c>
      <c r="E1481" s="4">
        <f t="shared" si="142"/>
        <v>0</v>
      </c>
      <c r="F1481" s="5">
        <f>IF(C1481=0,0,IF(I1480+G1481&lt;=Summary!$D$20,'Loan Sch - Extra pay No Off'!I1480+G1481,Summary!$D$20))</f>
        <v>0</v>
      </c>
      <c r="G1481" s="4">
        <f>IF(E1481&lt;=0,0,E1481*Summary!$B$7/Summary!$B$10)</f>
        <v>0</v>
      </c>
      <c r="H1481" s="5">
        <f t="shared" si="139"/>
        <v>0</v>
      </c>
      <c r="I1481" s="5">
        <f t="shared" si="140"/>
        <v>0</v>
      </c>
    </row>
    <row r="1482" spans="1:9" x14ac:dyDescent="0.25">
      <c r="A1482">
        <v>1478</v>
      </c>
      <c r="B1482">
        <f t="shared" si="141"/>
        <v>0</v>
      </c>
      <c r="C1482" s="5">
        <f t="shared" si="138"/>
        <v>0</v>
      </c>
      <c r="D1482" s="5">
        <f t="shared" si="143"/>
        <v>0</v>
      </c>
      <c r="E1482" s="4">
        <f t="shared" si="142"/>
        <v>0</v>
      </c>
      <c r="F1482" s="5">
        <f>IF(C1482=0,0,IF(I1481+G1482&lt;=Summary!$D$20,'Loan Sch - Extra pay No Off'!I1481+G1482,Summary!$D$20))</f>
        <v>0</v>
      </c>
      <c r="G1482" s="4">
        <f>IF(E1482&lt;=0,0,E1482*Summary!$B$7/Summary!$B$10)</f>
        <v>0</v>
      </c>
      <c r="H1482" s="5">
        <f t="shared" si="139"/>
        <v>0</v>
      </c>
      <c r="I1482" s="5">
        <f t="shared" si="140"/>
        <v>0</v>
      </c>
    </row>
    <row r="1483" spans="1:9" x14ac:dyDescent="0.25">
      <c r="A1483">
        <v>1479</v>
      </c>
      <c r="B1483">
        <f t="shared" si="141"/>
        <v>0</v>
      </c>
      <c r="C1483" s="5">
        <f t="shared" si="138"/>
        <v>0</v>
      </c>
      <c r="D1483" s="5">
        <f t="shared" si="143"/>
        <v>0</v>
      </c>
      <c r="E1483" s="4">
        <f t="shared" si="142"/>
        <v>0</v>
      </c>
      <c r="F1483" s="5">
        <f>IF(C1483=0,0,IF(I1482+G1483&lt;=Summary!$D$20,'Loan Sch - Extra pay No Off'!I1482+G1483,Summary!$D$20))</f>
        <v>0</v>
      </c>
      <c r="G1483" s="4">
        <f>IF(E1483&lt;=0,0,E1483*Summary!$B$7/Summary!$B$10)</f>
        <v>0</v>
      </c>
      <c r="H1483" s="5">
        <f t="shared" si="139"/>
        <v>0</v>
      </c>
      <c r="I1483" s="5">
        <f t="shared" si="140"/>
        <v>0</v>
      </c>
    </row>
    <row r="1484" spans="1:9" x14ac:dyDescent="0.25">
      <c r="A1484">
        <v>1480</v>
      </c>
      <c r="B1484">
        <f t="shared" si="141"/>
        <v>0</v>
      </c>
      <c r="C1484" s="5">
        <f t="shared" si="138"/>
        <v>0</v>
      </c>
      <c r="D1484" s="5">
        <f t="shared" si="143"/>
        <v>0</v>
      </c>
      <c r="E1484" s="4">
        <f t="shared" si="142"/>
        <v>0</v>
      </c>
      <c r="F1484" s="5">
        <f>IF(C1484=0,0,IF(I1483+G1484&lt;=Summary!$D$20,'Loan Sch - Extra pay No Off'!I1483+G1484,Summary!$D$20))</f>
        <v>0</v>
      </c>
      <c r="G1484" s="4">
        <f>IF(E1484&lt;=0,0,E1484*Summary!$B$7/Summary!$B$10)</f>
        <v>0</v>
      </c>
      <c r="H1484" s="5">
        <f t="shared" si="139"/>
        <v>0</v>
      </c>
      <c r="I1484" s="5">
        <f t="shared" si="140"/>
        <v>0</v>
      </c>
    </row>
    <row r="1485" spans="1:9" x14ac:dyDescent="0.25">
      <c r="A1485">
        <v>1481</v>
      </c>
      <c r="B1485">
        <f t="shared" si="141"/>
        <v>0</v>
      </c>
      <c r="C1485" s="5">
        <f t="shared" si="138"/>
        <v>0</v>
      </c>
      <c r="D1485" s="5">
        <f t="shared" si="143"/>
        <v>0</v>
      </c>
      <c r="E1485" s="4">
        <f t="shared" si="142"/>
        <v>0</v>
      </c>
      <c r="F1485" s="5">
        <f>IF(C1485=0,0,IF(I1484+G1485&lt;=Summary!$D$20,'Loan Sch - Extra pay No Off'!I1484+G1485,Summary!$D$20))</f>
        <v>0</v>
      </c>
      <c r="G1485" s="4">
        <f>IF(E1485&lt;=0,0,E1485*Summary!$B$7/Summary!$B$10)</f>
        <v>0</v>
      </c>
      <c r="H1485" s="5">
        <f t="shared" si="139"/>
        <v>0</v>
      </c>
      <c r="I1485" s="5">
        <f t="shared" si="140"/>
        <v>0</v>
      </c>
    </row>
    <row r="1486" spans="1:9" x14ac:dyDescent="0.25">
      <c r="A1486">
        <v>1482</v>
      </c>
      <c r="B1486">
        <f t="shared" si="141"/>
        <v>0</v>
      </c>
      <c r="C1486" s="5">
        <f t="shared" si="138"/>
        <v>0</v>
      </c>
      <c r="D1486" s="5">
        <f t="shared" si="143"/>
        <v>0</v>
      </c>
      <c r="E1486" s="4">
        <f t="shared" si="142"/>
        <v>0</v>
      </c>
      <c r="F1486" s="5">
        <f>IF(C1486=0,0,IF(I1485+G1486&lt;=Summary!$D$20,'Loan Sch - Extra pay No Off'!I1485+G1486,Summary!$D$20))</f>
        <v>0</v>
      </c>
      <c r="G1486" s="4">
        <f>IF(E1486&lt;=0,0,E1486*Summary!$B$7/Summary!$B$10)</f>
        <v>0</v>
      </c>
      <c r="H1486" s="5">
        <f t="shared" si="139"/>
        <v>0</v>
      </c>
      <c r="I1486" s="5">
        <f t="shared" si="140"/>
        <v>0</v>
      </c>
    </row>
    <row r="1487" spans="1:9" x14ac:dyDescent="0.25">
      <c r="A1487">
        <v>1483</v>
      </c>
      <c r="B1487">
        <f t="shared" si="141"/>
        <v>0</v>
      </c>
      <c r="C1487" s="5">
        <f t="shared" si="138"/>
        <v>0</v>
      </c>
      <c r="D1487" s="5">
        <f t="shared" si="143"/>
        <v>0</v>
      </c>
      <c r="E1487" s="4">
        <f t="shared" si="142"/>
        <v>0</v>
      </c>
      <c r="F1487" s="5">
        <f>IF(C1487=0,0,IF(I1486+G1487&lt;=Summary!$D$20,'Loan Sch - Extra pay No Off'!I1486+G1487,Summary!$D$20))</f>
        <v>0</v>
      </c>
      <c r="G1487" s="4">
        <f>IF(E1487&lt;=0,0,E1487*Summary!$B$7/Summary!$B$10)</f>
        <v>0</v>
      </c>
      <c r="H1487" s="5">
        <f t="shared" si="139"/>
        <v>0</v>
      </c>
      <c r="I1487" s="5">
        <f t="shared" si="140"/>
        <v>0</v>
      </c>
    </row>
    <row r="1488" spans="1:9" x14ac:dyDescent="0.25">
      <c r="A1488">
        <v>1484</v>
      </c>
      <c r="B1488">
        <f t="shared" si="141"/>
        <v>0</v>
      </c>
      <c r="C1488" s="5">
        <f t="shared" si="138"/>
        <v>0</v>
      </c>
      <c r="D1488" s="5">
        <f t="shared" si="143"/>
        <v>0</v>
      </c>
      <c r="E1488" s="4">
        <f t="shared" si="142"/>
        <v>0</v>
      </c>
      <c r="F1488" s="5">
        <f>IF(C1488=0,0,IF(I1487+G1488&lt;=Summary!$D$20,'Loan Sch - Extra pay No Off'!I1487+G1488,Summary!$D$20))</f>
        <v>0</v>
      </c>
      <c r="G1488" s="4">
        <f>IF(E1488&lt;=0,0,E1488*Summary!$B$7/Summary!$B$10)</f>
        <v>0</v>
      </c>
      <c r="H1488" s="5">
        <f t="shared" si="139"/>
        <v>0</v>
      </c>
      <c r="I1488" s="5">
        <f t="shared" si="140"/>
        <v>0</v>
      </c>
    </row>
    <row r="1489" spans="1:9" x14ac:dyDescent="0.25">
      <c r="A1489">
        <v>1485</v>
      </c>
      <c r="B1489">
        <f t="shared" si="141"/>
        <v>0</v>
      </c>
      <c r="C1489" s="5">
        <f t="shared" si="138"/>
        <v>0</v>
      </c>
      <c r="D1489" s="5">
        <f t="shared" si="143"/>
        <v>0</v>
      </c>
      <c r="E1489" s="4">
        <f t="shared" si="142"/>
        <v>0</v>
      </c>
      <c r="F1489" s="5">
        <f>IF(C1489=0,0,IF(I1488+G1489&lt;=Summary!$D$20,'Loan Sch - Extra pay No Off'!I1488+G1489,Summary!$D$20))</f>
        <v>0</v>
      </c>
      <c r="G1489" s="4">
        <f>IF(E1489&lt;=0,0,E1489*Summary!$B$7/Summary!$B$10)</f>
        <v>0</v>
      </c>
      <c r="H1489" s="5">
        <f t="shared" si="139"/>
        <v>0</v>
      </c>
      <c r="I1489" s="5">
        <f t="shared" si="140"/>
        <v>0</v>
      </c>
    </row>
    <row r="1490" spans="1:9" x14ac:dyDescent="0.25">
      <c r="A1490">
        <v>1486</v>
      </c>
      <c r="B1490">
        <f t="shared" si="141"/>
        <v>0</v>
      </c>
      <c r="C1490" s="5">
        <f t="shared" si="138"/>
        <v>0</v>
      </c>
      <c r="D1490" s="5">
        <f t="shared" si="143"/>
        <v>0</v>
      </c>
      <c r="E1490" s="4">
        <f t="shared" si="142"/>
        <v>0</v>
      </c>
      <c r="F1490" s="5">
        <f>IF(C1490=0,0,IF(I1489+G1490&lt;=Summary!$D$20,'Loan Sch - Extra pay No Off'!I1489+G1490,Summary!$D$20))</f>
        <v>0</v>
      </c>
      <c r="G1490" s="4">
        <f>IF(E1490&lt;=0,0,E1490*Summary!$B$7/Summary!$B$10)</f>
        <v>0</v>
      </c>
      <c r="H1490" s="5">
        <f t="shared" si="139"/>
        <v>0</v>
      </c>
      <c r="I1490" s="5">
        <f t="shared" si="140"/>
        <v>0</v>
      </c>
    </row>
    <row r="1491" spans="1:9" x14ac:dyDescent="0.25">
      <c r="A1491">
        <v>1487</v>
      </c>
      <c r="B1491">
        <f t="shared" si="141"/>
        <v>0</v>
      </c>
      <c r="C1491" s="5">
        <f t="shared" si="138"/>
        <v>0</v>
      </c>
      <c r="D1491" s="5">
        <f t="shared" si="143"/>
        <v>0</v>
      </c>
      <c r="E1491" s="4">
        <f t="shared" si="142"/>
        <v>0</v>
      </c>
      <c r="F1491" s="5">
        <f>IF(C1491=0,0,IF(I1490+G1491&lt;=Summary!$D$20,'Loan Sch - Extra pay No Off'!I1490+G1491,Summary!$D$20))</f>
        <v>0</v>
      </c>
      <c r="G1491" s="4">
        <f>IF(E1491&lt;=0,0,E1491*Summary!$B$7/Summary!$B$10)</f>
        <v>0</v>
      </c>
      <c r="H1491" s="5">
        <f t="shared" si="139"/>
        <v>0</v>
      </c>
      <c r="I1491" s="5">
        <f t="shared" si="140"/>
        <v>0</v>
      </c>
    </row>
    <row r="1492" spans="1:9" x14ac:dyDescent="0.25">
      <c r="A1492">
        <v>1488</v>
      </c>
      <c r="B1492">
        <f t="shared" si="141"/>
        <v>0</v>
      </c>
      <c r="C1492" s="5">
        <f t="shared" si="138"/>
        <v>0</v>
      </c>
      <c r="D1492" s="5">
        <f t="shared" si="143"/>
        <v>0</v>
      </c>
      <c r="E1492" s="4">
        <f t="shared" si="142"/>
        <v>0</v>
      </c>
      <c r="F1492" s="5">
        <f>IF(C1492=0,0,IF(I1491+G1492&lt;=Summary!$D$20,'Loan Sch - Extra pay No Off'!I1491+G1492,Summary!$D$20))</f>
        <v>0</v>
      </c>
      <c r="G1492" s="4">
        <f>IF(E1492&lt;=0,0,E1492*Summary!$B$7/Summary!$B$10)</f>
        <v>0</v>
      </c>
      <c r="H1492" s="5">
        <f t="shared" si="139"/>
        <v>0</v>
      </c>
      <c r="I1492" s="5">
        <f t="shared" si="140"/>
        <v>0</v>
      </c>
    </row>
    <row r="1493" spans="1:9" x14ac:dyDescent="0.25">
      <c r="A1493">
        <v>1489</v>
      </c>
      <c r="B1493">
        <f t="shared" si="141"/>
        <v>0</v>
      </c>
      <c r="C1493" s="5">
        <f t="shared" si="138"/>
        <v>0</v>
      </c>
      <c r="D1493" s="5">
        <f t="shared" si="143"/>
        <v>0</v>
      </c>
      <c r="E1493" s="4">
        <f t="shared" si="142"/>
        <v>0</v>
      </c>
      <c r="F1493" s="5">
        <f>IF(C1493=0,0,IF(I1492+G1493&lt;=Summary!$D$20,'Loan Sch - Extra pay No Off'!I1492+G1493,Summary!$D$20))</f>
        <v>0</v>
      </c>
      <c r="G1493" s="4">
        <f>IF(E1493&lt;=0,0,E1493*Summary!$B$7/Summary!$B$10)</f>
        <v>0</v>
      </c>
      <c r="H1493" s="5">
        <f t="shared" si="139"/>
        <v>0</v>
      </c>
      <c r="I1493" s="5">
        <f t="shared" si="140"/>
        <v>0</v>
      </c>
    </row>
    <row r="1494" spans="1:9" x14ac:dyDescent="0.25">
      <c r="A1494">
        <v>1490</v>
      </c>
      <c r="B1494">
        <f t="shared" si="141"/>
        <v>0</v>
      </c>
      <c r="C1494" s="5">
        <f t="shared" si="138"/>
        <v>0</v>
      </c>
      <c r="D1494" s="5">
        <f t="shared" si="143"/>
        <v>0</v>
      </c>
      <c r="E1494" s="4">
        <f t="shared" si="142"/>
        <v>0</v>
      </c>
      <c r="F1494" s="5">
        <f>IF(C1494=0,0,IF(I1493+G1494&lt;=Summary!$D$20,'Loan Sch - Extra pay No Off'!I1493+G1494,Summary!$D$20))</f>
        <v>0</v>
      </c>
      <c r="G1494" s="4">
        <f>IF(E1494&lt;=0,0,E1494*Summary!$B$7/Summary!$B$10)</f>
        <v>0</v>
      </c>
      <c r="H1494" s="5">
        <f t="shared" si="139"/>
        <v>0</v>
      </c>
      <c r="I1494" s="5">
        <f t="shared" si="140"/>
        <v>0</v>
      </c>
    </row>
    <row r="1495" spans="1:9" x14ac:dyDescent="0.25">
      <c r="A1495">
        <v>1491</v>
      </c>
      <c r="B1495">
        <f t="shared" si="141"/>
        <v>0</v>
      </c>
      <c r="C1495" s="5">
        <f t="shared" si="138"/>
        <v>0</v>
      </c>
      <c r="D1495" s="5">
        <f t="shared" si="143"/>
        <v>0</v>
      </c>
      <c r="E1495" s="4">
        <f t="shared" si="142"/>
        <v>0</v>
      </c>
      <c r="F1495" s="5">
        <f>IF(C1495=0,0,IF(I1494+G1495&lt;=Summary!$D$20,'Loan Sch - Extra pay No Off'!I1494+G1495,Summary!$D$20))</f>
        <v>0</v>
      </c>
      <c r="G1495" s="4">
        <f>IF(E1495&lt;=0,0,E1495*Summary!$B$7/Summary!$B$10)</f>
        <v>0</v>
      </c>
      <c r="H1495" s="5">
        <f t="shared" si="139"/>
        <v>0</v>
      </c>
      <c r="I1495" s="5">
        <f t="shared" si="140"/>
        <v>0</v>
      </c>
    </row>
    <row r="1496" spans="1:9" x14ac:dyDescent="0.25">
      <c r="A1496">
        <v>1492</v>
      </c>
      <c r="B1496">
        <f t="shared" si="141"/>
        <v>0</v>
      </c>
      <c r="C1496" s="5">
        <f t="shared" si="138"/>
        <v>0</v>
      </c>
      <c r="D1496" s="5">
        <f t="shared" si="143"/>
        <v>0</v>
      </c>
      <c r="E1496" s="4">
        <f t="shared" si="142"/>
        <v>0</v>
      </c>
      <c r="F1496" s="5">
        <f>IF(C1496=0,0,IF(I1495+G1496&lt;=Summary!$D$20,'Loan Sch - Extra pay No Off'!I1495+G1496,Summary!$D$20))</f>
        <v>0</v>
      </c>
      <c r="G1496" s="4">
        <f>IF(E1496&lt;=0,0,E1496*Summary!$B$7/Summary!$B$10)</f>
        <v>0</v>
      </c>
      <c r="H1496" s="5">
        <f t="shared" si="139"/>
        <v>0</v>
      </c>
      <c r="I1496" s="5">
        <f t="shared" si="140"/>
        <v>0</v>
      </c>
    </row>
    <row r="1497" spans="1:9" x14ac:dyDescent="0.25">
      <c r="A1497">
        <v>1493</v>
      </c>
      <c r="B1497">
        <f t="shared" si="141"/>
        <v>0</v>
      </c>
      <c r="C1497" s="5">
        <f t="shared" si="138"/>
        <v>0</v>
      </c>
      <c r="D1497" s="5">
        <f t="shared" si="143"/>
        <v>0</v>
      </c>
      <c r="E1497" s="4">
        <f t="shared" si="142"/>
        <v>0</v>
      </c>
      <c r="F1497" s="5">
        <f>IF(C1497=0,0,IF(I1496+G1497&lt;=Summary!$D$20,'Loan Sch - Extra pay No Off'!I1496+G1497,Summary!$D$20))</f>
        <v>0</v>
      </c>
      <c r="G1497" s="4">
        <f>IF(E1497&lt;=0,0,E1497*Summary!$B$7/Summary!$B$10)</f>
        <v>0</v>
      </c>
      <c r="H1497" s="5">
        <f t="shared" si="139"/>
        <v>0</v>
      </c>
      <c r="I1497" s="5">
        <f t="shared" si="140"/>
        <v>0</v>
      </c>
    </row>
    <row r="1498" spans="1:9" x14ac:dyDescent="0.25">
      <c r="A1498">
        <v>1494</v>
      </c>
      <c r="B1498">
        <f t="shared" si="141"/>
        <v>0</v>
      </c>
      <c r="C1498" s="5">
        <f t="shared" si="138"/>
        <v>0</v>
      </c>
      <c r="D1498" s="5">
        <f t="shared" si="143"/>
        <v>0</v>
      </c>
      <c r="E1498" s="4">
        <f t="shared" si="142"/>
        <v>0</v>
      </c>
      <c r="F1498" s="5">
        <f>IF(C1498=0,0,IF(I1497+G1498&lt;=Summary!$D$20,'Loan Sch - Extra pay No Off'!I1497+G1498,Summary!$D$20))</f>
        <v>0</v>
      </c>
      <c r="G1498" s="4">
        <f>IF(E1498&lt;=0,0,E1498*Summary!$B$7/Summary!$B$10)</f>
        <v>0</v>
      </c>
      <c r="H1498" s="5">
        <f t="shared" si="139"/>
        <v>0</v>
      </c>
      <c r="I1498" s="5">
        <f t="shared" si="140"/>
        <v>0</v>
      </c>
    </row>
    <row r="1499" spans="1:9" x14ac:dyDescent="0.25">
      <c r="A1499">
        <v>1495</v>
      </c>
      <c r="B1499">
        <f t="shared" si="141"/>
        <v>0</v>
      </c>
      <c r="C1499" s="5">
        <f t="shared" si="138"/>
        <v>0</v>
      </c>
      <c r="D1499" s="5">
        <f t="shared" si="143"/>
        <v>0</v>
      </c>
      <c r="E1499" s="4">
        <f t="shared" si="142"/>
        <v>0</v>
      </c>
      <c r="F1499" s="5">
        <f>IF(C1499=0,0,IF(I1498+G1499&lt;=Summary!$D$20,'Loan Sch - Extra pay No Off'!I1498+G1499,Summary!$D$20))</f>
        <v>0</v>
      </c>
      <c r="G1499" s="4">
        <f>IF(E1499&lt;=0,0,E1499*Summary!$B$7/Summary!$B$10)</f>
        <v>0</v>
      </c>
      <c r="H1499" s="5">
        <f t="shared" si="139"/>
        <v>0</v>
      </c>
      <c r="I1499" s="5">
        <f t="shared" si="140"/>
        <v>0</v>
      </c>
    </row>
    <row r="1500" spans="1:9" x14ac:dyDescent="0.25">
      <c r="A1500">
        <v>1496</v>
      </c>
      <c r="B1500">
        <f t="shared" si="141"/>
        <v>0</v>
      </c>
      <c r="C1500" s="5">
        <f t="shared" si="138"/>
        <v>0</v>
      </c>
      <c r="D1500" s="5">
        <f t="shared" si="143"/>
        <v>0</v>
      </c>
      <c r="E1500" s="4">
        <f t="shared" si="142"/>
        <v>0</v>
      </c>
      <c r="F1500" s="5">
        <f>IF(C1500=0,0,IF(I1499+G1500&lt;=Summary!$D$20,'Loan Sch - Extra pay No Off'!I1499+G1500,Summary!$D$20))</f>
        <v>0</v>
      </c>
      <c r="G1500" s="4">
        <f>IF(E1500&lt;=0,0,E1500*Summary!$B$7/Summary!$B$10)</f>
        <v>0</v>
      </c>
      <c r="H1500" s="5">
        <f t="shared" si="139"/>
        <v>0</v>
      </c>
      <c r="I1500" s="5">
        <f t="shared" si="140"/>
        <v>0</v>
      </c>
    </row>
    <row r="1501" spans="1:9" x14ac:dyDescent="0.25">
      <c r="A1501">
        <v>1497</v>
      </c>
      <c r="B1501">
        <f t="shared" si="141"/>
        <v>0</v>
      </c>
      <c r="C1501" s="5">
        <f t="shared" si="138"/>
        <v>0</v>
      </c>
      <c r="D1501" s="5">
        <f t="shared" si="143"/>
        <v>0</v>
      </c>
      <c r="E1501" s="4">
        <f t="shared" si="142"/>
        <v>0</v>
      </c>
      <c r="F1501" s="5">
        <f>IF(C1501=0,0,IF(I1500+G1501&lt;=Summary!$D$20,'Loan Sch - Extra pay No Off'!I1500+G1501,Summary!$D$20))</f>
        <v>0</v>
      </c>
      <c r="G1501" s="4">
        <f>IF(E1501&lt;=0,0,E1501*Summary!$B$7/Summary!$B$10)</f>
        <v>0</v>
      </c>
      <c r="H1501" s="5">
        <f t="shared" si="139"/>
        <v>0</v>
      </c>
      <c r="I1501" s="5">
        <f t="shared" si="140"/>
        <v>0</v>
      </c>
    </row>
    <row r="1502" spans="1:9" x14ac:dyDescent="0.25">
      <c r="A1502">
        <v>1498</v>
      </c>
      <c r="B1502">
        <f t="shared" si="141"/>
        <v>0</v>
      </c>
      <c r="C1502" s="5">
        <f t="shared" si="138"/>
        <v>0</v>
      </c>
      <c r="D1502" s="5">
        <f t="shared" si="143"/>
        <v>0</v>
      </c>
      <c r="E1502" s="4">
        <f t="shared" si="142"/>
        <v>0</v>
      </c>
      <c r="F1502" s="5">
        <f>IF(C1502=0,0,IF(I1501+G1502&lt;=Summary!$D$20,'Loan Sch - Extra pay No Off'!I1501+G1502,Summary!$D$20))</f>
        <v>0</v>
      </c>
      <c r="G1502" s="4">
        <f>IF(E1502&lt;=0,0,E1502*Summary!$B$7/Summary!$B$10)</f>
        <v>0</v>
      </c>
      <c r="H1502" s="5">
        <f t="shared" si="139"/>
        <v>0</v>
      </c>
      <c r="I1502" s="5">
        <f t="shared" si="140"/>
        <v>0</v>
      </c>
    </row>
    <row r="1503" spans="1:9" x14ac:dyDescent="0.25">
      <c r="A1503">
        <v>1499</v>
      </c>
      <c r="B1503">
        <f t="shared" si="141"/>
        <v>0</v>
      </c>
      <c r="C1503" s="5">
        <f t="shared" si="138"/>
        <v>0</v>
      </c>
      <c r="D1503" s="5">
        <f t="shared" si="143"/>
        <v>0</v>
      </c>
      <c r="E1503" s="4">
        <f t="shared" si="142"/>
        <v>0</v>
      </c>
      <c r="F1503" s="5">
        <f>IF(C1503=0,0,IF(I1502+G1503&lt;=Summary!$D$20,'Loan Sch - Extra pay No Off'!I1502+G1503,Summary!$D$20))</f>
        <v>0</v>
      </c>
      <c r="G1503" s="4">
        <f>IF(E1503&lt;=0,0,E1503*Summary!$B$7/Summary!$B$10)</f>
        <v>0</v>
      </c>
      <c r="H1503" s="5">
        <f t="shared" si="139"/>
        <v>0</v>
      </c>
      <c r="I1503" s="5">
        <f t="shared" si="140"/>
        <v>0</v>
      </c>
    </row>
    <row r="1504" spans="1:9" x14ac:dyDescent="0.25">
      <c r="A1504">
        <v>1500</v>
      </c>
      <c r="B1504">
        <f t="shared" si="141"/>
        <v>0</v>
      </c>
      <c r="C1504" s="5">
        <f t="shared" si="138"/>
        <v>0</v>
      </c>
      <c r="D1504" s="5">
        <f t="shared" si="143"/>
        <v>0</v>
      </c>
      <c r="E1504" s="4">
        <f t="shared" si="142"/>
        <v>0</v>
      </c>
      <c r="F1504" s="5">
        <f>IF(C1504=0,0,IF(I1503+G1504&lt;=Summary!$D$20,'Loan Sch - Extra pay No Off'!I1503+G1504,Summary!$D$20))</f>
        <v>0</v>
      </c>
      <c r="G1504" s="4">
        <f>IF(E1504&lt;=0,0,E1504*Summary!$B$7/Summary!$B$10)</f>
        <v>0</v>
      </c>
      <c r="H1504" s="5">
        <f t="shared" si="139"/>
        <v>0</v>
      </c>
      <c r="I1504" s="5">
        <f t="shared" si="140"/>
        <v>0</v>
      </c>
    </row>
    <row r="1505" spans="1:9" x14ac:dyDescent="0.25">
      <c r="A1505">
        <v>1501</v>
      </c>
      <c r="B1505">
        <f t="shared" si="141"/>
        <v>0</v>
      </c>
      <c r="C1505" s="5">
        <f t="shared" si="138"/>
        <v>0</v>
      </c>
      <c r="D1505" s="5">
        <f t="shared" si="143"/>
        <v>0</v>
      </c>
      <c r="E1505" s="4">
        <f t="shared" si="142"/>
        <v>0</v>
      </c>
      <c r="F1505" s="5">
        <f>IF(C1505=0,0,IF(I1504+G1505&lt;=Summary!$D$20,'Loan Sch - Extra pay No Off'!I1504+G1505,Summary!$D$20))</f>
        <v>0</v>
      </c>
      <c r="G1505" s="4">
        <f>IF(E1505&lt;=0,0,E1505*Summary!$B$7/Summary!$B$10)</f>
        <v>0</v>
      </c>
      <c r="H1505" s="5">
        <f t="shared" si="139"/>
        <v>0</v>
      </c>
      <c r="I1505" s="5">
        <f t="shared" si="140"/>
        <v>0</v>
      </c>
    </row>
    <row r="1506" spans="1:9" x14ac:dyDescent="0.25">
      <c r="A1506">
        <v>1502</v>
      </c>
      <c r="B1506">
        <f t="shared" si="141"/>
        <v>0</v>
      </c>
      <c r="C1506" s="5">
        <f t="shared" si="138"/>
        <v>0</v>
      </c>
      <c r="D1506" s="5">
        <f t="shared" si="143"/>
        <v>0</v>
      </c>
      <c r="E1506" s="4">
        <f t="shared" si="142"/>
        <v>0</v>
      </c>
      <c r="F1506" s="5">
        <f>IF(C1506=0,0,IF(I1505+G1506&lt;=Summary!$D$20,'Loan Sch - Extra pay No Off'!I1505+G1506,Summary!$D$20))</f>
        <v>0</v>
      </c>
      <c r="G1506" s="4">
        <f>IF(E1506&lt;=0,0,E1506*Summary!$B$7/Summary!$B$10)</f>
        <v>0</v>
      </c>
      <c r="H1506" s="5">
        <f t="shared" si="139"/>
        <v>0</v>
      </c>
      <c r="I1506" s="5">
        <f t="shared" si="140"/>
        <v>0</v>
      </c>
    </row>
    <row r="1507" spans="1:9" x14ac:dyDescent="0.25">
      <c r="A1507">
        <v>1503</v>
      </c>
      <c r="B1507">
        <f t="shared" si="141"/>
        <v>0</v>
      </c>
      <c r="C1507" s="5">
        <f t="shared" si="138"/>
        <v>0</v>
      </c>
      <c r="D1507" s="5">
        <f t="shared" si="143"/>
        <v>0</v>
      </c>
      <c r="E1507" s="4">
        <f t="shared" si="142"/>
        <v>0</v>
      </c>
      <c r="F1507" s="5">
        <f>IF(C1507=0,0,IF(I1506+G1507&lt;=Summary!$D$20,'Loan Sch - Extra pay No Off'!I1506+G1507,Summary!$D$20))</f>
        <v>0</v>
      </c>
      <c r="G1507" s="4">
        <f>IF(E1507&lt;=0,0,E1507*Summary!$B$7/Summary!$B$10)</f>
        <v>0</v>
      </c>
      <c r="H1507" s="5">
        <f t="shared" si="139"/>
        <v>0</v>
      </c>
      <c r="I1507" s="5">
        <f t="shared" si="140"/>
        <v>0</v>
      </c>
    </row>
    <row r="1508" spans="1:9" x14ac:dyDescent="0.25">
      <c r="A1508">
        <v>1504</v>
      </c>
      <c r="B1508">
        <f t="shared" si="141"/>
        <v>0</v>
      </c>
      <c r="C1508" s="5">
        <f t="shared" si="138"/>
        <v>0</v>
      </c>
      <c r="D1508" s="5">
        <f t="shared" si="143"/>
        <v>0</v>
      </c>
      <c r="E1508" s="4">
        <f t="shared" si="142"/>
        <v>0</v>
      </c>
      <c r="F1508" s="5">
        <f>IF(C1508=0,0,IF(I1507+G1508&lt;=Summary!$D$20,'Loan Sch - Extra pay No Off'!I1507+G1508,Summary!$D$20))</f>
        <v>0</v>
      </c>
      <c r="G1508" s="4">
        <f>IF(E1508&lt;=0,0,E1508*Summary!$B$7/Summary!$B$10)</f>
        <v>0</v>
      </c>
      <c r="H1508" s="5">
        <f t="shared" si="139"/>
        <v>0</v>
      </c>
      <c r="I1508" s="5">
        <f t="shared" si="140"/>
        <v>0</v>
      </c>
    </row>
    <row r="1509" spans="1:9" x14ac:dyDescent="0.25">
      <c r="A1509">
        <v>1505</v>
      </c>
      <c r="B1509">
        <f t="shared" si="141"/>
        <v>0</v>
      </c>
      <c r="C1509" s="5">
        <f t="shared" si="138"/>
        <v>0</v>
      </c>
      <c r="D1509" s="5">
        <f t="shared" si="143"/>
        <v>0</v>
      </c>
      <c r="E1509" s="4">
        <f t="shared" si="142"/>
        <v>0</v>
      </c>
      <c r="F1509" s="5">
        <f>IF(C1509=0,0,IF(I1508+G1509&lt;=Summary!$D$20,'Loan Sch - Extra pay No Off'!I1508+G1509,Summary!$D$20))</f>
        <v>0</v>
      </c>
      <c r="G1509" s="4">
        <f>IF(E1509&lt;=0,0,E1509*Summary!$B$7/Summary!$B$10)</f>
        <v>0</v>
      </c>
      <c r="H1509" s="5">
        <f t="shared" si="139"/>
        <v>0</v>
      </c>
      <c r="I1509" s="5">
        <f t="shared" si="140"/>
        <v>0</v>
      </c>
    </row>
    <row r="1510" spans="1:9" x14ac:dyDescent="0.25">
      <c r="A1510">
        <v>1506</v>
      </c>
      <c r="B1510">
        <f t="shared" si="141"/>
        <v>0</v>
      </c>
      <c r="C1510" s="5">
        <f t="shared" si="138"/>
        <v>0</v>
      </c>
      <c r="D1510" s="5">
        <f t="shared" si="143"/>
        <v>0</v>
      </c>
      <c r="E1510" s="4">
        <f t="shared" si="142"/>
        <v>0</v>
      </c>
      <c r="F1510" s="5">
        <f>IF(C1510=0,0,IF(I1509+G1510&lt;=Summary!$D$20,'Loan Sch - Extra pay No Off'!I1509+G1510,Summary!$D$20))</f>
        <v>0</v>
      </c>
      <c r="G1510" s="4">
        <f>IF(E1510&lt;=0,0,E1510*Summary!$B$7/Summary!$B$10)</f>
        <v>0</v>
      </c>
      <c r="H1510" s="5">
        <f t="shared" si="139"/>
        <v>0</v>
      </c>
      <c r="I1510" s="5">
        <f t="shared" si="140"/>
        <v>0</v>
      </c>
    </row>
    <row r="1511" spans="1:9" x14ac:dyDescent="0.25">
      <c r="A1511">
        <v>1507</v>
      </c>
      <c r="B1511">
        <f t="shared" si="141"/>
        <v>0</v>
      </c>
      <c r="C1511" s="5">
        <f t="shared" si="138"/>
        <v>0</v>
      </c>
      <c r="D1511" s="5">
        <f t="shared" si="143"/>
        <v>0</v>
      </c>
      <c r="E1511" s="4">
        <f t="shared" si="142"/>
        <v>0</v>
      </c>
      <c r="F1511" s="5">
        <f>IF(C1511=0,0,IF(I1510+G1511&lt;=Summary!$D$20,'Loan Sch - Extra pay No Off'!I1510+G1511,Summary!$D$20))</f>
        <v>0</v>
      </c>
      <c r="G1511" s="4">
        <f>IF(E1511&lt;=0,0,E1511*Summary!$B$7/Summary!$B$10)</f>
        <v>0</v>
      </c>
      <c r="H1511" s="5">
        <f t="shared" si="139"/>
        <v>0</v>
      </c>
      <c r="I1511" s="5">
        <f t="shared" si="140"/>
        <v>0</v>
      </c>
    </row>
    <row r="1512" spans="1:9" x14ac:dyDescent="0.25">
      <c r="A1512">
        <v>1508</v>
      </c>
      <c r="B1512">
        <f t="shared" si="141"/>
        <v>0</v>
      </c>
      <c r="C1512" s="5">
        <f t="shared" si="138"/>
        <v>0</v>
      </c>
      <c r="D1512" s="5">
        <f t="shared" si="143"/>
        <v>0</v>
      </c>
      <c r="E1512" s="4">
        <f t="shared" si="142"/>
        <v>0</v>
      </c>
      <c r="F1512" s="5">
        <f>IF(C1512=0,0,IF(I1511+G1512&lt;=Summary!$D$20,'Loan Sch - Extra pay No Off'!I1511+G1512,Summary!$D$20))</f>
        <v>0</v>
      </c>
      <c r="G1512" s="4">
        <f>IF(E1512&lt;=0,0,E1512*Summary!$B$7/Summary!$B$10)</f>
        <v>0</v>
      </c>
      <c r="H1512" s="5">
        <f t="shared" si="139"/>
        <v>0</v>
      </c>
      <c r="I1512" s="5">
        <f t="shared" si="140"/>
        <v>0</v>
      </c>
    </row>
    <row r="1513" spans="1:9" x14ac:dyDescent="0.25">
      <c r="A1513">
        <v>1509</v>
      </c>
      <c r="B1513">
        <f t="shared" si="141"/>
        <v>0</v>
      </c>
      <c r="C1513" s="5">
        <f t="shared" si="138"/>
        <v>0</v>
      </c>
      <c r="D1513" s="5">
        <f t="shared" si="143"/>
        <v>0</v>
      </c>
      <c r="E1513" s="4">
        <f t="shared" si="142"/>
        <v>0</v>
      </c>
      <c r="F1513" s="5">
        <f>IF(C1513=0,0,IF(I1512+G1513&lt;=Summary!$D$20,'Loan Sch - Extra pay No Off'!I1512+G1513,Summary!$D$20))</f>
        <v>0</v>
      </c>
      <c r="G1513" s="4">
        <f>IF(E1513&lt;=0,0,E1513*Summary!$B$7/Summary!$B$10)</f>
        <v>0</v>
      </c>
      <c r="H1513" s="5">
        <f t="shared" si="139"/>
        <v>0</v>
      </c>
      <c r="I1513" s="5">
        <f t="shared" si="140"/>
        <v>0</v>
      </c>
    </row>
    <row r="1514" spans="1:9" x14ac:dyDescent="0.25">
      <c r="A1514">
        <v>1510</v>
      </c>
      <c r="B1514">
        <f t="shared" si="141"/>
        <v>0</v>
      </c>
      <c r="C1514" s="5">
        <f t="shared" si="138"/>
        <v>0</v>
      </c>
      <c r="D1514" s="5">
        <f t="shared" si="143"/>
        <v>0</v>
      </c>
      <c r="E1514" s="4">
        <f t="shared" si="142"/>
        <v>0</v>
      </c>
      <c r="F1514" s="5">
        <f>IF(C1514=0,0,IF(I1513+G1514&lt;=Summary!$D$20,'Loan Sch - Extra pay No Off'!I1513+G1514,Summary!$D$20))</f>
        <v>0</v>
      </c>
      <c r="G1514" s="4">
        <f>IF(E1514&lt;=0,0,E1514*Summary!$B$7/Summary!$B$10)</f>
        <v>0</v>
      </c>
      <c r="H1514" s="5">
        <f t="shared" si="139"/>
        <v>0</v>
      </c>
      <c r="I1514" s="5">
        <f t="shared" si="140"/>
        <v>0</v>
      </c>
    </row>
    <row r="1515" spans="1:9" x14ac:dyDescent="0.25">
      <c r="A1515">
        <v>1511</v>
      </c>
      <c r="B1515">
        <f t="shared" si="141"/>
        <v>0</v>
      </c>
      <c r="C1515" s="5">
        <f t="shared" si="138"/>
        <v>0</v>
      </c>
      <c r="D1515" s="5">
        <f t="shared" si="143"/>
        <v>0</v>
      </c>
      <c r="E1515" s="4">
        <f t="shared" si="142"/>
        <v>0</v>
      </c>
      <c r="F1515" s="5">
        <f>IF(C1515=0,0,IF(I1514+G1515&lt;=Summary!$D$20,'Loan Sch - Extra pay No Off'!I1514+G1515,Summary!$D$20))</f>
        <v>0</v>
      </c>
      <c r="G1515" s="4">
        <f>IF(E1515&lt;=0,0,E1515*Summary!$B$7/Summary!$B$10)</f>
        <v>0</v>
      </c>
      <c r="H1515" s="5">
        <f t="shared" si="139"/>
        <v>0</v>
      </c>
      <c r="I1515" s="5">
        <f t="shared" si="140"/>
        <v>0</v>
      </c>
    </row>
    <row r="1516" spans="1:9" x14ac:dyDescent="0.25">
      <c r="A1516">
        <v>1512</v>
      </c>
      <c r="B1516">
        <f t="shared" si="141"/>
        <v>0</v>
      </c>
      <c r="C1516" s="5">
        <f t="shared" si="138"/>
        <v>0</v>
      </c>
      <c r="D1516" s="5">
        <f t="shared" si="143"/>
        <v>0</v>
      </c>
      <c r="E1516" s="4">
        <f t="shared" si="142"/>
        <v>0</v>
      </c>
      <c r="F1516" s="5">
        <f>IF(C1516=0,0,IF(I1515+G1516&lt;=Summary!$D$20,'Loan Sch - Extra pay No Off'!I1515+G1516,Summary!$D$20))</f>
        <v>0</v>
      </c>
      <c r="G1516" s="4">
        <f>IF(E1516&lt;=0,0,E1516*Summary!$B$7/Summary!$B$10)</f>
        <v>0</v>
      </c>
      <c r="H1516" s="5">
        <f t="shared" si="139"/>
        <v>0</v>
      </c>
      <c r="I1516" s="5">
        <f t="shared" si="140"/>
        <v>0</v>
      </c>
    </row>
    <row r="1517" spans="1:9" x14ac:dyDescent="0.25">
      <c r="A1517">
        <v>1513</v>
      </c>
      <c r="B1517">
        <f t="shared" si="141"/>
        <v>0</v>
      </c>
      <c r="C1517" s="5">
        <f t="shared" si="138"/>
        <v>0</v>
      </c>
      <c r="D1517" s="5">
        <f t="shared" si="143"/>
        <v>0</v>
      </c>
      <c r="E1517" s="4">
        <f t="shared" si="142"/>
        <v>0</v>
      </c>
      <c r="F1517" s="5">
        <f>IF(C1517=0,0,IF(I1516+G1517&lt;=Summary!$D$20,'Loan Sch - Extra pay No Off'!I1516+G1517,Summary!$D$20))</f>
        <v>0</v>
      </c>
      <c r="G1517" s="4">
        <f>IF(E1517&lt;=0,0,E1517*Summary!$B$7/Summary!$B$10)</f>
        <v>0</v>
      </c>
      <c r="H1517" s="5">
        <f t="shared" si="139"/>
        <v>0</v>
      </c>
      <c r="I1517" s="5">
        <f t="shared" si="140"/>
        <v>0</v>
      </c>
    </row>
    <row r="1518" spans="1:9" x14ac:dyDescent="0.25">
      <c r="A1518">
        <v>1514</v>
      </c>
      <c r="B1518">
        <f t="shared" si="141"/>
        <v>0</v>
      </c>
      <c r="C1518" s="5">
        <f t="shared" si="138"/>
        <v>0</v>
      </c>
      <c r="D1518" s="5">
        <f t="shared" si="143"/>
        <v>0</v>
      </c>
      <c r="E1518" s="4">
        <f t="shared" si="142"/>
        <v>0</v>
      </c>
      <c r="F1518" s="5">
        <f>IF(C1518=0,0,IF(I1517+G1518&lt;=Summary!$D$20,'Loan Sch - Extra pay No Off'!I1517+G1518,Summary!$D$20))</f>
        <v>0</v>
      </c>
      <c r="G1518" s="4">
        <f>IF(E1518&lt;=0,0,E1518*Summary!$B$7/Summary!$B$10)</f>
        <v>0</v>
      </c>
      <c r="H1518" s="5">
        <f t="shared" si="139"/>
        <v>0</v>
      </c>
      <c r="I1518" s="5">
        <f t="shared" si="140"/>
        <v>0</v>
      </c>
    </row>
    <row r="1519" spans="1:9" x14ac:dyDescent="0.25">
      <c r="A1519">
        <v>1515</v>
      </c>
      <c r="B1519">
        <f t="shared" si="141"/>
        <v>0</v>
      </c>
      <c r="C1519" s="5">
        <f t="shared" si="138"/>
        <v>0</v>
      </c>
      <c r="D1519" s="5">
        <f t="shared" si="143"/>
        <v>0</v>
      </c>
      <c r="E1519" s="4">
        <f t="shared" si="142"/>
        <v>0</v>
      </c>
      <c r="F1519" s="5">
        <f>IF(C1519=0,0,IF(I1518+G1519&lt;=Summary!$D$20,'Loan Sch - Extra pay No Off'!I1518+G1519,Summary!$D$20))</f>
        <v>0</v>
      </c>
      <c r="G1519" s="4">
        <f>IF(E1519&lt;=0,0,E1519*Summary!$B$7/Summary!$B$10)</f>
        <v>0</v>
      </c>
      <c r="H1519" s="5">
        <f t="shared" si="139"/>
        <v>0</v>
      </c>
      <c r="I1519" s="5">
        <f t="shared" si="140"/>
        <v>0</v>
      </c>
    </row>
    <row r="1520" spans="1:9" x14ac:dyDescent="0.25">
      <c r="A1520">
        <v>1516</v>
      </c>
      <c r="B1520">
        <f t="shared" si="141"/>
        <v>0</v>
      </c>
      <c r="C1520" s="5">
        <f t="shared" si="138"/>
        <v>0</v>
      </c>
      <c r="D1520" s="5">
        <f t="shared" si="143"/>
        <v>0</v>
      </c>
      <c r="E1520" s="4">
        <f t="shared" si="142"/>
        <v>0</v>
      </c>
      <c r="F1520" s="5">
        <f>IF(C1520=0,0,IF(I1519+G1520&lt;=Summary!$D$20,'Loan Sch - Extra pay No Off'!I1519+G1520,Summary!$D$20))</f>
        <v>0</v>
      </c>
      <c r="G1520" s="4">
        <f>IF(E1520&lt;=0,0,E1520*Summary!$B$7/Summary!$B$10)</f>
        <v>0</v>
      </c>
      <c r="H1520" s="5">
        <f t="shared" si="139"/>
        <v>0</v>
      </c>
      <c r="I1520" s="5">
        <f t="shared" si="140"/>
        <v>0</v>
      </c>
    </row>
    <row r="1521" spans="1:9" x14ac:dyDescent="0.25">
      <c r="A1521">
        <v>1517</v>
      </c>
      <c r="B1521">
        <f t="shared" si="141"/>
        <v>0</v>
      </c>
      <c r="C1521" s="5">
        <f t="shared" si="138"/>
        <v>0</v>
      </c>
      <c r="D1521" s="5">
        <f t="shared" si="143"/>
        <v>0</v>
      </c>
      <c r="E1521" s="4">
        <f t="shared" si="142"/>
        <v>0</v>
      </c>
      <c r="F1521" s="5">
        <f>IF(C1521=0,0,IF(I1520+G1521&lt;=Summary!$D$20,'Loan Sch - Extra pay No Off'!I1520+G1521,Summary!$D$20))</f>
        <v>0</v>
      </c>
      <c r="G1521" s="4">
        <f>IF(E1521&lt;=0,0,E1521*Summary!$B$7/Summary!$B$10)</f>
        <v>0</v>
      </c>
      <c r="H1521" s="5">
        <f t="shared" si="139"/>
        <v>0</v>
      </c>
      <c r="I1521" s="5">
        <f t="shared" si="140"/>
        <v>0</v>
      </c>
    </row>
    <row r="1522" spans="1:9" x14ac:dyDescent="0.25">
      <c r="A1522">
        <v>1518</v>
      </c>
      <c r="B1522">
        <f t="shared" si="141"/>
        <v>0</v>
      </c>
      <c r="C1522" s="5">
        <f t="shared" si="138"/>
        <v>0</v>
      </c>
      <c r="D1522" s="5">
        <f t="shared" si="143"/>
        <v>0</v>
      </c>
      <c r="E1522" s="4">
        <f t="shared" si="142"/>
        <v>0</v>
      </c>
      <c r="F1522" s="5">
        <f>IF(C1522=0,0,IF(I1521+G1522&lt;=Summary!$D$20,'Loan Sch - Extra pay No Off'!I1521+G1522,Summary!$D$20))</f>
        <v>0</v>
      </c>
      <c r="G1522" s="4">
        <f>IF(E1522&lt;=0,0,E1522*Summary!$B$7/Summary!$B$10)</f>
        <v>0</v>
      </c>
      <c r="H1522" s="5">
        <f t="shared" si="139"/>
        <v>0</v>
      </c>
      <c r="I1522" s="5">
        <f t="shared" si="140"/>
        <v>0</v>
      </c>
    </row>
    <row r="1523" spans="1:9" x14ac:dyDescent="0.25">
      <c r="A1523">
        <v>1519</v>
      </c>
      <c r="B1523">
        <f t="shared" si="141"/>
        <v>0</v>
      </c>
      <c r="C1523" s="5">
        <f t="shared" si="138"/>
        <v>0</v>
      </c>
      <c r="D1523" s="5">
        <f t="shared" si="143"/>
        <v>0</v>
      </c>
      <c r="E1523" s="4">
        <f t="shared" si="142"/>
        <v>0</v>
      </c>
      <c r="F1523" s="5">
        <f>IF(C1523=0,0,IF(I1522+G1523&lt;=Summary!$D$20,'Loan Sch - Extra pay No Off'!I1522+G1523,Summary!$D$20))</f>
        <v>0</v>
      </c>
      <c r="G1523" s="4">
        <f>IF(E1523&lt;=0,0,E1523*Summary!$B$7/Summary!$B$10)</f>
        <v>0</v>
      </c>
      <c r="H1523" s="5">
        <f t="shared" si="139"/>
        <v>0</v>
      </c>
      <c r="I1523" s="5">
        <f t="shared" si="140"/>
        <v>0</v>
      </c>
    </row>
    <row r="1524" spans="1:9" x14ac:dyDescent="0.25">
      <c r="A1524">
        <v>1520</v>
      </c>
      <c r="B1524">
        <f t="shared" si="141"/>
        <v>0</v>
      </c>
      <c r="C1524" s="5">
        <f t="shared" si="138"/>
        <v>0</v>
      </c>
      <c r="D1524" s="5">
        <f t="shared" si="143"/>
        <v>0</v>
      </c>
      <c r="E1524" s="4">
        <f t="shared" si="142"/>
        <v>0</v>
      </c>
      <c r="F1524" s="5">
        <f>IF(C1524=0,0,IF(I1523+G1524&lt;=Summary!$D$20,'Loan Sch - Extra pay No Off'!I1523+G1524,Summary!$D$20))</f>
        <v>0</v>
      </c>
      <c r="G1524" s="4">
        <f>IF(E1524&lt;=0,0,E1524*Summary!$B$7/Summary!$B$10)</f>
        <v>0</v>
      </c>
      <c r="H1524" s="5">
        <f t="shared" si="139"/>
        <v>0</v>
      </c>
      <c r="I1524" s="5">
        <f t="shared" si="140"/>
        <v>0</v>
      </c>
    </row>
    <row r="1525" spans="1:9" x14ac:dyDescent="0.25">
      <c r="A1525">
        <v>1521</v>
      </c>
      <c r="B1525">
        <f t="shared" si="141"/>
        <v>0</v>
      </c>
      <c r="C1525" s="5">
        <f t="shared" ref="C1525:C1564" si="144">I1524</f>
        <v>0</v>
      </c>
      <c r="D1525" s="5">
        <f t="shared" si="143"/>
        <v>0</v>
      </c>
      <c r="E1525" s="4">
        <f t="shared" si="142"/>
        <v>0</v>
      </c>
      <c r="F1525" s="5">
        <f>IF(C1525=0,0,IF(I1524+G1525&lt;=Summary!$D$20,'Loan Sch - Extra pay No Off'!I1524+G1525,Summary!$D$20))</f>
        <v>0</v>
      </c>
      <c r="G1525" s="4">
        <f>IF(E1525&lt;=0,0,E1525*Summary!$B$7/Summary!$B$10)</f>
        <v>0</v>
      </c>
      <c r="H1525" s="5">
        <f t="shared" ref="H1525:H1564" si="145">F1525-G1525</f>
        <v>0</v>
      </c>
      <c r="I1525" s="5">
        <f t="shared" ref="I1525:I1564" si="146">IF(ROUND(C1525-H1525,0)=0,0,C1525-H1525)</f>
        <v>0</v>
      </c>
    </row>
    <row r="1526" spans="1:9" x14ac:dyDescent="0.25">
      <c r="A1526">
        <v>1522</v>
      </c>
      <c r="B1526">
        <f t="shared" si="141"/>
        <v>0</v>
      </c>
      <c r="C1526" s="5">
        <f t="shared" si="144"/>
        <v>0</v>
      </c>
      <c r="D1526" s="5">
        <f t="shared" si="143"/>
        <v>0</v>
      </c>
      <c r="E1526" s="4">
        <f t="shared" si="142"/>
        <v>0</v>
      </c>
      <c r="F1526" s="5">
        <f>IF(C1526=0,0,IF(I1525+G1526&lt;=Summary!$D$20,'Loan Sch - Extra pay No Off'!I1525+G1526,Summary!$D$20))</f>
        <v>0</v>
      </c>
      <c r="G1526" s="4">
        <f>IF(E1526&lt;=0,0,E1526*Summary!$B$7/Summary!$B$10)</f>
        <v>0</v>
      </c>
      <c r="H1526" s="5">
        <f t="shared" si="145"/>
        <v>0</v>
      </c>
      <c r="I1526" s="5">
        <f t="shared" si="146"/>
        <v>0</v>
      </c>
    </row>
    <row r="1527" spans="1:9" x14ac:dyDescent="0.25">
      <c r="A1527">
        <v>1523</v>
      </c>
      <c r="B1527">
        <f t="shared" si="141"/>
        <v>0</v>
      </c>
      <c r="C1527" s="5">
        <f t="shared" si="144"/>
        <v>0</v>
      </c>
      <c r="D1527" s="5">
        <f t="shared" si="143"/>
        <v>0</v>
      </c>
      <c r="E1527" s="4">
        <f t="shared" si="142"/>
        <v>0</v>
      </c>
      <c r="F1527" s="5">
        <f>IF(C1527=0,0,IF(I1526+G1527&lt;=Summary!$D$20,'Loan Sch - Extra pay No Off'!I1526+G1527,Summary!$D$20))</f>
        <v>0</v>
      </c>
      <c r="G1527" s="4">
        <f>IF(E1527&lt;=0,0,E1527*Summary!$B$7/Summary!$B$10)</f>
        <v>0</v>
      </c>
      <c r="H1527" s="5">
        <f t="shared" si="145"/>
        <v>0</v>
      </c>
      <c r="I1527" s="5">
        <f t="shared" si="146"/>
        <v>0</v>
      </c>
    </row>
    <row r="1528" spans="1:9" x14ac:dyDescent="0.25">
      <c r="A1528">
        <v>1524</v>
      </c>
      <c r="B1528">
        <f t="shared" si="141"/>
        <v>0</v>
      </c>
      <c r="C1528" s="5">
        <f t="shared" si="144"/>
        <v>0</v>
      </c>
      <c r="D1528" s="5">
        <f t="shared" si="143"/>
        <v>0</v>
      </c>
      <c r="E1528" s="4">
        <f t="shared" si="142"/>
        <v>0</v>
      </c>
      <c r="F1528" s="5">
        <f>IF(C1528=0,0,IF(I1527+G1528&lt;=Summary!$D$20,'Loan Sch - Extra pay No Off'!I1527+G1528,Summary!$D$20))</f>
        <v>0</v>
      </c>
      <c r="G1528" s="4">
        <f>IF(E1528&lt;=0,0,E1528*Summary!$B$7/Summary!$B$10)</f>
        <v>0</v>
      </c>
      <c r="H1528" s="5">
        <f t="shared" si="145"/>
        <v>0</v>
      </c>
      <c r="I1528" s="5">
        <f t="shared" si="146"/>
        <v>0</v>
      </c>
    </row>
    <row r="1529" spans="1:9" x14ac:dyDescent="0.25">
      <c r="A1529">
        <v>1525</v>
      </c>
      <c r="B1529">
        <f t="shared" si="141"/>
        <v>0</v>
      </c>
      <c r="C1529" s="5">
        <f t="shared" si="144"/>
        <v>0</v>
      </c>
      <c r="D1529" s="5">
        <f t="shared" si="143"/>
        <v>0</v>
      </c>
      <c r="E1529" s="4">
        <f t="shared" si="142"/>
        <v>0</v>
      </c>
      <c r="F1529" s="5">
        <f>IF(C1529=0,0,IF(I1528+G1529&lt;=Summary!$D$20,'Loan Sch - Extra pay No Off'!I1528+G1529,Summary!$D$20))</f>
        <v>0</v>
      </c>
      <c r="G1529" s="4">
        <f>IF(E1529&lt;=0,0,E1529*Summary!$B$7/Summary!$B$10)</f>
        <v>0</v>
      </c>
      <c r="H1529" s="5">
        <f t="shared" si="145"/>
        <v>0</v>
      </c>
      <c r="I1529" s="5">
        <f t="shared" si="146"/>
        <v>0</v>
      </c>
    </row>
    <row r="1530" spans="1:9" x14ac:dyDescent="0.25">
      <c r="A1530">
        <v>1526</v>
      </c>
      <c r="B1530">
        <f t="shared" si="141"/>
        <v>0</v>
      </c>
      <c r="C1530" s="5">
        <f t="shared" si="144"/>
        <v>0</v>
      </c>
      <c r="D1530" s="5">
        <f t="shared" si="143"/>
        <v>0</v>
      </c>
      <c r="E1530" s="4">
        <f t="shared" si="142"/>
        <v>0</v>
      </c>
      <c r="F1530" s="5">
        <f>IF(C1530=0,0,IF(I1529+G1530&lt;=Summary!$D$20,'Loan Sch - Extra pay No Off'!I1529+G1530,Summary!$D$20))</f>
        <v>0</v>
      </c>
      <c r="G1530" s="4">
        <f>IF(E1530&lt;=0,0,E1530*Summary!$B$7/Summary!$B$10)</f>
        <v>0</v>
      </c>
      <c r="H1530" s="5">
        <f t="shared" si="145"/>
        <v>0</v>
      </c>
      <c r="I1530" s="5">
        <f t="shared" si="146"/>
        <v>0</v>
      </c>
    </row>
    <row r="1531" spans="1:9" x14ac:dyDescent="0.25">
      <c r="A1531">
        <v>1527</v>
      </c>
      <c r="B1531">
        <f t="shared" si="141"/>
        <v>0</v>
      </c>
      <c r="C1531" s="5">
        <f t="shared" si="144"/>
        <v>0</v>
      </c>
      <c r="D1531" s="5">
        <f t="shared" si="143"/>
        <v>0</v>
      </c>
      <c r="E1531" s="4">
        <f t="shared" si="142"/>
        <v>0</v>
      </c>
      <c r="F1531" s="5">
        <f>IF(C1531=0,0,IF(I1530+G1531&lt;=Summary!$D$20,'Loan Sch - Extra pay No Off'!I1530+G1531,Summary!$D$20))</f>
        <v>0</v>
      </c>
      <c r="G1531" s="4">
        <f>IF(E1531&lt;=0,0,E1531*Summary!$B$7/Summary!$B$10)</f>
        <v>0</v>
      </c>
      <c r="H1531" s="5">
        <f t="shared" si="145"/>
        <v>0</v>
      </c>
      <c r="I1531" s="5">
        <f t="shared" si="146"/>
        <v>0</v>
      </c>
    </row>
    <row r="1532" spans="1:9" x14ac:dyDescent="0.25">
      <c r="A1532">
        <v>1528</v>
      </c>
      <c r="B1532">
        <f t="shared" si="141"/>
        <v>0</v>
      </c>
      <c r="C1532" s="5">
        <f t="shared" si="144"/>
        <v>0</v>
      </c>
      <c r="D1532" s="5">
        <f t="shared" si="143"/>
        <v>0</v>
      </c>
      <c r="E1532" s="4">
        <f t="shared" si="142"/>
        <v>0</v>
      </c>
      <c r="F1532" s="5">
        <f>IF(C1532=0,0,IF(I1531+G1532&lt;=Summary!$D$20,'Loan Sch - Extra pay No Off'!I1531+G1532,Summary!$D$20))</f>
        <v>0</v>
      </c>
      <c r="G1532" s="4">
        <f>IF(E1532&lt;=0,0,E1532*Summary!$B$7/Summary!$B$10)</f>
        <v>0</v>
      </c>
      <c r="H1532" s="5">
        <f t="shared" si="145"/>
        <v>0</v>
      </c>
      <c r="I1532" s="5">
        <f t="shared" si="146"/>
        <v>0</v>
      </c>
    </row>
    <row r="1533" spans="1:9" x14ac:dyDescent="0.25">
      <c r="A1533">
        <v>1529</v>
      </c>
      <c r="B1533">
        <f t="shared" si="141"/>
        <v>0</v>
      </c>
      <c r="C1533" s="5">
        <f t="shared" si="144"/>
        <v>0</v>
      </c>
      <c r="D1533" s="5">
        <f t="shared" si="143"/>
        <v>0</v>
      </c>
      <c r="E1533" s="4">
        <f t="shared" si="142"/>
        <v>0</v>
      </c>
      <c r="F1533" s="5">
        <f>IF(C1533=0,0,IF(I1532+G1533&lt;=Summary!$D$20,'Loan Sch - Extra pay No Off'!I1532+G1533,Summary!$D$20))</f>
        <v>0</v>
      </c>
      <c r="G1533" s="4">
        <f>IF(E1533&lt;=0,0,E1533*Summary!$B$7/Summary!$B$10)</f>
        <v>0</v>
      </c>
      <c r="H1533" s="5">
        <f t="shared" si="145"/>
        <v>0</v>
      </c>
      <c r="I1533" s="5">
        <f t="shared" si="146"/>
        <v>0</v>
      </c>
    </row>
    <row r="1534" spans="1:9" x14ac:dyDescent="0.25">
      <c r="A1534">
        <v>1530</v>
      </c>
      <c r="B1534">
        <f t="shared" si="141"/>
        <v>0</v>
      </c>
      <c r="C1534" s="5">
        <f t="shared" si="144"/>
        <v>0</v>
      </c>
      <c r="D1534" s="5">
        <f t="shared" si="143"/>
        <v>0</v>
      </c>
      <c r="E1534" s="4">
        <f t="shared" si="142"/>
        <v>0</v>
      </c>
      <c r="F1534" s="5">
        <f>IF(C1534=0,0,IF(I1533+G1534&lt;=Summary!$D$20,'Loan Sch - Extra pay No Off'!I1533+G1534,Summary!$D$20))</f>
        <v>0</v>
      </c>
      <c r="G1534" s="4">
        <f>IF(E1534&lt;=0,0,E1534*Summary!$B$7/Summary!$B$10)</f>
        <v>0</v>
      </c>
      <c r="H1534" s="5">
        <f t="shared" si="145"/>
        <v>0</v>
      </c>
      <c r="I1534" s="5">
        <f t="shared" si="146"/>
        <v>0</v>
      </c>
    </row>
    <row r="1535" spans="1:9" x14ac:dyDescent="0.25">
      <c r="A1535">
        <v>1531</v>
      </c>
      <c r="B1535">
        <f t="shared" si="141"/>
        <v>0</v>
      </c>
      <c r="C1535" s="5">
        <f t="shared" si="144"/>
        <v>0</v>
      </c>
      <c r="D1535" s="5">
        <f t="shared" si="143"/>
        <v>0</v>
      </c>
      <c r="E1535" s="4">
        <f t="shared" si="142"/>
        <v>0</v>
      </c>
      <c r="F1535" s="5">
        <f>IF(C1535=0,0,IF(I1534+G1535&lt;=Summary!$D$20,'Loan Sch - Extra pay No Off'!I1534+G1535,Summary!$D$20))</f>
        <v>0</v>
      </c>
      <c r="G1535" s="4">
        <f>IF(E1535&lt;=0,0,E1535*Summary!$B$7/Summary!$B$10)</f>
        <v>0</v>
      </c>
      <c r="H1535" s="5">
        <f t="shared" si="145"/>
        <v>0</v>
      </c>
      <c r="I1535" s="5">
        <f t="shared" si="146"/>
        <v>0</v>
      </c>
    </row>
    <row r="1536" spans="1:9" x14ac:dyDescent="0.25">
      <c r="A1536">
        <v>1532</v>
      </c>
      <c r="B1536">
        <f t="shared" si="141"/>
        <v>0</v>
      </c>
      <c r="C1536" s="5">
        <f t="shared" si="144"/>
        <v>0</v>
      </c>
      <c r="D1536" s="5">
        <f t="shared" si="143"/>
        <v>0</v>
      </c>
      <c r="E1536" s="4">
        <f t="shared" si="142"/>
        <v>0</v>
      </c>
      <c r="F1536" s="5">
        <f>IF(C1536=0,0,IF(I1535+G1536&lt;=Summary!$D$20,'Loan Sch - Extra pay No Off'!I1535+G1536,Summary!$D$20))</f>
        <v>0</v>
      </c>
      <c r="G1536" s="4">
        <f>IF(E1536&lt;=0,0,E1536*Summary!$B$7/Summary!$B$10)</f>
        <v>0</v>
      </c>
      <c r="H1536" s="5">
        <f t="shared" si="145"/>
        <v>0</v>
      </c>
      <c r="I1536" s="5">
        <f t="shared" si="146"/>
        <v>0</v>
      </c>
    </row>
    <row r="1537" spans="1:9" x14ac:dyDescent="0.25">
      <c r="A1537">
        <v>1533</v>
      </c>
      <c r="B1537">
        <f t="shared" si="141"/>
        <v>0</v>
      </c>
      <c r="C1537" s="5">
        <f t="shared" si="144"/>
        <v>0</v>
      </c>
      <c r="D1537" s="5">
        <f t="shared" si="143"/>
        <v>0</v>
      </c>
      <c r="E1537" s="4">
        <f t="shared" si="142"/>
        <v>0</v>
      </c>
      <c r="F1537" s="5">
        <f>IF(C1537=0,0,IF(I1536+G1537&lt;=Summary!$D$20,'Loan Sch - Extra pay No Off'!I1536+G1537,Summary!$D$20))</f>
        <v>0</v>
      </c>
      <c r="G1537" s="4">
        <f>IF(E1537&lt;=0,0,E1537*Summary!$B$7/Summary!$B$10)</f>
        <v>0</v>
      </c>
      <c r="H1537" s="5">
        <f t="shared" si="145"/>
        <v>0</v>
      </c>
      <c r="I1537" s="5">
        <f t="shared" si="146"/>
        <v>0</v>
      </c>
    </row>
    <row r="1538" spans="1:9" x14ac:dyDescent="0.25">
      <c r="A1538">
        <v>1534</v>
      </c>
      <c r="B1538">
        <f t="shared" si="141"/>
        <v>0</v>
      </c>
      <c r="C1538" s="5">
        <f t="shared" si="144"/>
        <v>0</v>
      </c>
      <c r="D1538" s="5">
        <f t="shared" si="143"/>
        <v>0</v>
      </c>
      <c r="E1538" s="4">
        <f t="shared" si="142"/>
        <v>0</v>
      </c>
      <c r="F1538" s="5">
        <f>IF(C1538=0,0,IF(I1537+G1538&lt;=Summary!$D$20,'Loan Sch - Extra pay No Off'!I1537+G1538,Summary!$D$20))</f>
        <v>0</v>
      </c>
      <c r="G1538" s="4">
        <f>IF(E1538&lt;=0,0,E1538*Summary!$B$7/Summary!$B$10)</f>
        <v>0</v>
      </c>
      <c r="H1538" s="5">
        <f t="shared" si="145"/>
        <v>0</v>
      </c>
      <c r="I1538" s="5">
        <f t="shared" si="146"/>
        <v>0</v>
      </c>
    </row>
    <row r="1539" spans="1:9" x14ac:dyDescent="0.25">
      <c r="A1539">
        <v>1535</v>
      </c>
      <c r="B1539">
        <f t="shared" si="141"/>
        <v>0</v>
      </c>
      <c r="C1539" s="5">
        <f t="shared" si="144"/>
        <v>0</v>
      </c>
      <c r="D1539" s="5">
        <f t="shared" si="143"/>
        <v>0</v>
      </c>
      <c r="E1539" s="4">
        <f t="shared" si="142"/>
        <v>0</v>
      </c>
      <c r="F1539" s="5">
        <f>IF(C1539=0,0,IF(I1538+G1539&lt;=Summary!$D$20,'Loan Sch - Extra pay No Off'!I1538+G1539,Summary!$D$20))</f>
        <v>0</v>
      </c>
      <c r="G1539" s="4">
        <f>IF(E1539&lt;=0,0,E1539*Summary!$B$7/Summary!$B$10)</f>
        <v>0</v>
      </c>
      <c r="H1539" s="5">
        <f t="shared" si="145"/>
        <v>0</v>
      </c>
      <c r="I1539" s="5">
        <f t="shared" si="146"/>
        <v>0</v>
      </c>
    </row>
    <row r="1540" spans="1:9" x14ac:dyDescent="0.25">
      <c r="A1540">
        <v>1536</v>
      </c>
      <c r="B1540">
        <f t="shared" si="141"/>
        <v>0</v>
      </c>
      <c r="C1540" s="5">
        <f t="shared" si="144"/>
        <v>0</v>
      </c>
      <c r="D1540" s="5">
        <f t="shared" si="143"/>
        <v>0</v>
      </c>
      <c r="E1540" s="4">
        <f t="shared" si="142"/>
        <v>0</v>
      </c>
      <c r="F1540" s="5">
        <f>IF(C1540=0,0,IF(I1539+G1540&lt;=Summary!$D$20,'Loan Sch - Extra pay No Off'!I1539+G1540,Summary!$D$20))</f>
        <v>0</v>
      </c>
      <c r="G1540" s="4">
        <f>IF(E1540&lt;=0,0,E1540*Summary!$B$7/Summary!$B$10)</f>
        <v>0</v>
      </c>
      <c r="H1540" s="5">
        <f t="shared" si="145"/>
        <v>0</v>
      </c>
      <c r="I1540" s="5">
        <f t="shared" si="146"/>
        <v>0</v>
      </c>
    </row>
    <row r="1541" spans="1:9" x14ac:dyDescent="0.25">
      <c r="A1541">
        <v>1537</v>
      </c>
      <c r="B1541">
        <f t="shared" si="141"/>
        <v>0</v>
      </c>
      <c r="C1541" s="5">
        <f t="shared" si="144"/>
        <v>0</v>
      </c>
      <c r="D1541" s="5">
        <f t="shared" si="143"/>
        <v>0</v>
      </c>
      <c r="E1541" s="4">
        <f t="shared" si="142"/>
        <v>0</v>
      </c>
      <c r="F1541" s="5">
        <f>IF(C1541=0,0,IF(I1540+G1541&lt;=Summary!$D$20,'Loan Sch - Extra pay No Off'!I1540+G1541,Summary!$D$20))</f>
        <v>0</v>
      </c>
      <c r="G1541" s="4">
        <f>IF(E1541&lt;=0,0,E1541*Summary!$B$7/Summary!$B$10)</f>
        <v>0</v>
      </c>
      <c r="H1541" s="5">
        <f t="shared" si="145"/>
        <v>0</v>
      </c>
      <c r="I1541" s="5">
        <f t="shared" si="146"/>
        <v>0</v>
      </c>
    </row>
    <row r="1542" spans="1:9" x14ac:dyDescent="0.25">
      <c r="A1542">
        <v>1538</v>
      </c>
      <c r="B1542">
        <f t="shared" ref="B1542:B1564" si="147">IF(C1542=0,0,A1542)</f>
        <v>0</v>
      </c>
      <c r="C1542" s="5">
        <f t="shared" si="144"/>
        <v>0</v>
      </c>
      <c r="D1542" s="5">
        <f t="shared" si="143"/>
        <v>0</v>
      </c>
      <c r="E1542" s="4">
        <f t="shared" ref="E1542:E1564" si="148">C1542-D1542</f>
        <v>0</v>
      </c>
      <c r="F1542" s="5">
        <f>IF(C1542=0,0,IF(I1541+G1542&lt;=Summary!$D$20,'Loan Sch - Extra pay No Off'!I1541+G1542,Summary!$D$20))</f>
        <v>0</v>
      </c>
      <c r="G1542" s="4">
        <f>IF(E1542&lt;=0,0,E1542*Summary!$B$7/Summary!$B$10)</f>
        <v>0</v>
      </c>
      <c r="H1542" s="5">
        <f t="shared" si="145"/>
        <v>0</v>
      </c>
      <c r="I1542" s="5">
        <f t="shared" si="146"/>
        <v>0</v>
      </c>
    </row>
    <row r="1543" spans="1:9" x14ac:dyDescent="0.25">
      <c r="A1543">
        <v>1539</v>
      </c>
      <c r="B1543">
        <f t="shared" si="147"/>
        <v>0</v>
      </c>
      <c r="C1543" s="5">
        <f t="shared" si="144"/>
        <v>0</v>
      </c>
      <c r="D1543" s="5">
        <f t="shared" ref="D1543:D1564" si="149">IF(C1543=0,0,D1542)</f>
        <v>0</v>
      </c>
      <c r="E1543" s="4">
        <f t="shared" si="148"/>
        <v>0</v>
      </c>
      <c r="F1543" s="5">
        <f>IF(C1543=0,0,IF(I1542+G1543&lt;=Summary!$D$20,'Loan Sch - Extra pay No Off'!I1542+G1543,Summary!$D$20))</f>
        <v>0</v>
      </c>
      <c r="G1543" s="4">
        <f>IF(E1543&lt;=0,0,E1543*Summary!$B$7/Summary!$B$10)</f>
        <v>0</v>
      </c>
      <c r="H1543" s="5">
        <f t="shared" si="145"/>
        <v>0</v>
      </c>
      <c r="I1543" s="5">
        <f t="shared" si="146"/>
        <v>0</v>
      </c>
    </row>
    <row r="1544" spans="1:9" x14ac:dyDescent="0.25">
      <c r="A1544">
        <v>1540</v>
      </c>
      <c r="B1544">
        <f t="shared" si="147"/>
        <v>0</v>
      </c>
      <c r="C1544" s="5">
        <f t="shared" si="144"/>
        <v>0</v>
      </c>
      <c r="D1544" s="5">
        <f t="shared" si="149"/>
        <v>0</v>
      </c>
      <c r="E1544" s="4">
        <f t="shared" si="148"/>
        <v>0</v>
      </c>
      <c r="F1544" s="5">
        <f>IF(C1544=0,0,IF(I1543+G1544&lt;=Summary!$D$20,'Loan Sch - Extra pay No Off'!I1543+G1544,Summary!$D$20))</f>
        <v>0</v>
      </c>
      <c r="G1544" s="4">
        <f>IF(E1544&lt;=0,0,E1544*Summary!$B$7/Summary!$B$10)</f>
        <v>0</v>
      </c>
      <c r="H1544" s="5">
        <f t="shared" si="145"/>
        <v>0</v>
      </c>
      <c r="I1544" s="5">
        <f t="shared" si="146"/>
        <v>0</v>
      </c>
    </row>
    <row r="1545" spans="1:9" x14ac:dyDescent="0.25">
      <c r="A1545">
        <v>1541</v>
      </c>
      <c r="B1545">
        <f t="shared" si="147"/>
        <v>0</v>
      </c>
      <c r="C1545" s="5">
        <f t="shared" si="144"/>
        <v>0</v>
      </c>
      <c r="D1545" s="5">
        <f t="shared" si="149"/>
        <v>0</v>
      </c>
      <c r="E1545" s="4">
        <f t="shared" si="148"/>
        <v>0</v>
      </c>
      <c r="F1545" s="5">
        <f>IF(C1545=0,0,IF(I1544+G1545&lt;=Summary!$D$20,'Loan Sch - Extra pay No Off'!I1544+G1545,Summary!$D$20))</f>
        <v>0</v>
      </c>
      <c r="G1545" s="4">
        <f>IF(E1545&lt;=0,0,E1545*Summary!$B$7/Summary!$B$10)</f>
        <v>0</v>
      </c>
      <c r="H1545" s="5">
        <f t="shared" si="145"/>
        <v>0</v>
      </c>
      <c r="I1545" s="5">
        <f t="shared" si="146"/>
        <v>0</v>
      </c>
    </row>
    <row r="1546" spans="1:9" x14ac:dyDescent="0.25">
      <c r="A1546">
        <v>1542</v>
      </c>
      <c r="B1546">
        <f t="shared" si="147"/>
        <v>0</v>
      </c>
      <c r="C1546" s="5">
        <f t="shared" si="144"/>
        <v>0</v>
      </c>
      <c r="D1546" s="5">
        <f t="shared" si="149"/>
        <v>0</v>
      </c>
      <c r="E1546" s="4">
        <f t="shared" si="148"/>
        <v>0</v>
      </c>
      <c r="F1546" s="5">
        <f>IF(C1546=0,0,IF(I1545+G1546&lt;=Summary!$D$20,'Loan Sch - Extra pay No Off'!I1545+G1546,Summary!$D$20))</f>
        <v>0</v>
      </c>
      <c r="G1546" s="4">
        <f>IF(E1546&lt;=0,0,E1546*Summary!$B$7/Summary!$B$10)</f>
        <v>0</v>
      </c>
      <c r="H1546" s="5">
        <f t="shared" si="145"/>
        <v>0</v>
      </c>
      <c r="I1546" s="5">
        <f t="shared" si="146"/>
        <v>0</v>
      </c>
    </row>
    <row r="1547" spans="1:9" x14ac:dyDescent="0.25">
      <c r="A1547">
        <v>1543</v>
      </c>
      <c r="B1547">
        <f t="shared" si="147"/>
        <v>0</v>
      </c>
      <c r="C1547" s="5">
        <f t="shared" si="144"/>
        <v>0</v>
      </c>
      <c r="D1547" s="5">
        <f t="shared" si="149"/>
        <v>0</v>
      </c>
      <c r="E1547" s="4">
        <f t="shared" si="148"/>
        <v>0</v>
      </c>
      <c r="F1547" s="5">
        <f>IF(C1547=0,0,IF(I1546+G1547&lt;=Summary!$D$20,'Loan Sch - Extra pay No Off'!I1546+G1547,Summary!$D$20))</f>
        <v>0</v>
      </c>
      <c r="G1547" s="4">
        <f>IF(E1547&lt;=0,0,E1547*Summary!$B$7/Summary!$B$10)</f>
        <v>0</v>
      </c>
      <c r="H1547" s="5">
        <f t="shared" si="145"/>
        <v>0</v>
      </c>
      <c r="I1547" s="5">
        <f t="shared" si="146"/>
        <v>0</v>
      </c>
    </row>
    <row r="1548" spans="1:9" x14ac:dyDescent="0.25">
      <c r="A1548">
        <v>1544</v>
      </c>
      <c r="B1548">
        <f t="shared" si="147"/>
        <v>0</v>
      </c>
      <c r="C1548" s="5">
        <f t="shared" si="144"/>
        <v>0</v>
      </c>
      <c r="D1548" s="5">
        <f t="shared" si="149"/>
        <v>0</v>
      </c>
      <c r="E1548" s="4">
        <f t="shared" si="148"/>
        <v>0</v>
      </c>
      <c r="F1548" s="5">
        <f>IF(C1548=0,0,IF(I1547+G1548&lt;=Summary!$D$20,'Loan Sch - Extra pay No Off'!I1547+G1548,Summary!$D$20))</f>
        <v>0</v>
      </c>
      <c r="G1548" s="4">
        <f>IF(E1548&lt;=0,0,E1548*Summary!$B$7/Summary!$B$10)</f>
        <v>0</v>
      </c>
      <c r="H1548" s="5">
        <f t="shared" si="145"/>
        <v>0</v>
      </c>
      <c r="I1548" s="5">
        <f t="shared" si="146"/>
        <v>0</v>
      </c>
    </row>
    <row r="1549" spans="1:9" x14ac:dyDescent="0.25">
      <c r="A1549">
        <v>1545</v>
      </c>
      <c r="B1549">
        <f t="shared" si="147"/>
        <v>0</v>
      </c>
      <c r="C1549" s="5">
        <f t="shared" si="144"/>
        <v>0</v>
      </c>
      <c r="D1549" s="5">
        <f t="shared" si="149"/>
        <v>0</v>
      </c>
      <c r="E1549" s="4">
        <f t="shared" si="148"/>
        <v>0</v>
      </c>
      <c r="F1549" s="5">
        <f>IF(C1549=0,0,IF(I1548+G1549&lt;=Summary!$D$20,'Loan Sch - Extra pay No Off'!I1548+G1549,Summary!$D$20))</f>
        <v>0</v>
      </c>
      <c r="G1549" s="4">
        <f>IF(E1549&lt;=0,0,E1549*Summary!$B$7/Summary!$B$10)</f>
        <v>0</v>
      </c>
      <c r="H1549" s="5">
        <f t="shared" si="145"/>
        <v>0</v>
      </c>
      <c r="I1549" s="5">
        <f t="shared" si="146"/>
        <v>0</v>
      </c>
    </row>
    <row r="1550" spans="1:9" x14ac:dyDescent="0.25">
      <c r="A1550">
        <v>1546</v>
      </c>
      <c r="B1550">
        <f t="shared" si="147"/>
        <v>0</v>
      </c>
      <c r="C1550" s="5">
        <f t="shared" si="144"/>
        <v>0</v>
      </c>
      <c r="D1550" s="5">
        <f t="shared" si="149"/>
        <v>0</v>
      </c>
      <c r="E1550" s="4">
        <f t="shared" si="148"/>
        <v>0</v>
      </c>
      <c r="F1550" s="5">
        <f>IF(C1550=0,0,IF(I1549+G1550&lt;=Summary!$D$20,'Loan Sch - Extra pay No Off'!I1549+G1550,Summary!$D$20))</f>
        <v>0</v>
      </c>
      <c r="G1550" s="4">
        <f>IF(E1550&lt;=0,0,E1550*Summary!$B$7/Summary!$B$10)</f>
        <v>0</v>
      </c>
      <c r="H1550" s="5">
        <f t="shared" si="145"/>
        <v>0</v>
      </c>
      <c r="I1550" s="5">
        <f t="shared" si="146"/>
        <v>0</v>
      </c>
    </row>
    <row r="1551" spans="1:9" x14ac:dyDescent="0.25">
      <c r="A1551">
        <v>1547</v>
      </c>
      <c r="B1551">
        <f t="shared" si="147"/>
        <v>0</v>
      </c>
      <c r="C1551" s="5">
        <f t="shared" si="144"/>
        <v>0</v>
      </c>
      <c r="D1551" s="5">
        <f t="shared" si="149"/>
        <v>0</v>
      </c>
      <c r="E1551" s="4">
        <f t="shared" si="148"/>
        <v>0</v>
      </c>
      <c r="F1551" s="5">
        <f>IF(C1551=0,0,IF(I1550+G1551&lt;=Summary!$D$20,'Loan Sch - Extra pay No Off'!I1550+G1551,Summary!$D$20))</f>
        <v>0</v>
      </c>
      <c r="G1551" s="4">
        <f>IF(E1551&lt;=0,0,E1551*Summary!$B$7/Summary!$B$10)</f>
        <v>0</v>
      </c>
      <c r="H1551" s="5">
        <f t="shared" si="145"/>
        <v>0</v>
      </c>
      <c r="I1551" s="5">
        <f t="shared" si="146"/>
        <v>0</v>
      </c>
    </row>
    <row r="1552" spans="1:9" x14ac:dyDescent="0.25">
      <c r="A1552">
        <v>1548</v>
      </c>
      <c r="B1552">
        <f t="shared" si="147"/>
        <v>0</v>
      </c>
      <c r="C1552" s="5">
        <f t="shared" si="144"/>
        <v>0</v>
      </c>
      <c r="D1552" s="5">
        <f t="shared" si="149"/>
        <v>0</v>
      </c>
      <c r="E1552" s="4">
        <f t="shared" si="148"/>
        <v>0</v>
      </c>
      <c r="F1552" s="5">
        <f>IF(C1552=0,0,IF(I1551+G1552&lt;=Summary!$D$20,'Loan Sch - Extra pay No Off'!I1551+G1552,Summary!$D$20))</f>
        <v>0</v>
      </c>
      <c r="G1552" s="4">
        <f>IF(E1552&lt;=0,0,E1552*Summary!$B$7/Summary!$B$10)</f>
        <v>0</v>
      </c>
      <c r="H1552" s="5">
        <f t="shared" si="145"/>
        <v>0</v>
      </c>
      <c r="I1552" s="5">
        <f t="shared" si="146"/>
        <v>0</v>
      </c>
    </row>
    <row r="1553" spans="1:9" x14ac:dyDescent="0.25">
      <c r="A1553">
        <v>1549</v>
      </c>
      <c r="B1553">
        <f t="shared" si="147"/>
        <v>0</v>
      </c>
      <c r="C1553" s="5">
        <f t="shared" si="144"/>
        <v>0</v>
      </c>
      <c r="D1553" s="5">
        <f t="shared" si="149"/>
        <v>0</v>
      </c>
      <c r="E1553" s="4">
        <f t="shared" si="148"/>
        <v>0</v>
      </c>
      <c r="F1553" s="5">
        <f>IF(C1553=0,0,IF(I1552+G1553&lt;=Summary!$D$20,'Loan Sch - Extra pay No Off'!I1552+G1553,Summary!$D$20))</f>
        <v>0</v>
      </c>
      <c r="G1553" s="4">
        <f>IF(E1553&lt;=0,0,E1553*Summary!$B$7/Summary!$B$10)</f>
        <v>0</v>
      </c>
      <c r="H1553" s="5">
        <f t="shared" si="145"/>
        <v>0</v>
      </c>
      <c r="I1553" s="5">
        <f t="shared" si="146"/>
        <v>0</v>
      </c>
    </row>
    <row r="1554" spans="1:9" x14ac:dyDescent="0.25">
      <c r="A1554">
        <v>1550</v>
      </c>
      <c r="B1554">
        <f t="shared" si="147"/>
        <v>0</v>
      </c>
      <c r="C1554" s="5">
        <f t="shared" si="144"/>
        <v>0</v>
      </c>
      <c r="D1554" s="5">
        <f t="shared" si="149"/>
        <v>0</v>
      </c>
      <c r="E1554" s="4">
        <f t="shared" si="148"/>
        <v>0</v>
      </c>
      <c r="F1554" s="5">
        <f>IF(C1554=0,0,IF(I1553+G1554&lt;=Summary!$D$20,'Loan Sch - Extra pay No Off'!I1553+G1554,Summary!$D$20))</f>
        <v>0</v>
      </c>
      <c r="G1554" s="4">
        <f>IF(E1554&lt;=0,0,E1554*Summary!$B$7/Summary!$B$10)</f>
        <v>0</v>
      </c>
      <c r="H1554" s="5">
        <f t="shared" si="145"/>
        <v>0</v>
      </c>
      <c r="I1554" s="5">
        <f t="shared" si="146"/>
        <v>0</v>
      </c>
    </row>
    <row r="1555" spans="1:9" x14ac:dyDescent="0.25">
      <c r="A1555">
        <v>1551</v>
      </c>
      <c r="B1555">
        <f t="shared" si="147"/>
        <v>0</v>
      </c>
      <c r="C1555" s="5">
        <f t="shared" si="144"/>
        <v>0</v>
      </c>
      <c r="D1555" s="5">
        <f t="shared" si="149"/>
        <v>0</v>
      </c>
      <c r="E1555" s="4">
        <f t="shared" si="148"/>
        <v>0</v>
      </c>
      <c r="F1555" s="5">
        <f>IF(C1555=0,0,IF(I1554+G1555&lt;=Summary!$D$20,'Loan Sch - Extra pay No Off'!I1554+G1555,Summary!$D$20))</f>
        <v>0</v>
      </c>
      <c r="G1555" s="4">
        <f>IF(E1555&lt;=0,0,E1555*Summary!$B$7/Summary!$B$10)</f>
        <v>0</v>
      </c>
      <c r="H1555" s="5">
        <f t="shared" si="145"/>
        <v>0</v>
      </c>
      <c r="I1555" s="5">
        <f t="shared" si="146"/>
        <v>0</v>
      </c>
    </row>
    <row r="1556" spans="1:9" x14ac:dyDescent="0.25">
      <c r="A1556">
        <v>1552</v>
      </c>
      <c r="B1556">
        <f t="shared" si="147"/>
        <v>0</v>
      </c>
      <c r="C1556" s="5">
        <f t="shared" si="144"/>
        <v>0</v>
      </c>
      <c r="D1556" s="5">
        <f t="shared" si="149"/>
        <v>0</v>
      </c>
      <c r="E1556" s="4">
        <f t="shared" si="148"/>
        <v>0</v>
      </c>
      <c r="F1556" s="5">
        <f>IF(C1556=0,0,IF(I1555+G1556&lt;=Summary!$D$20,'Loan Sch - Extra pay No Off'!I1555+G1556,Summary!$D$20))</f>
        <v>0</v>
      </c>
      <c r="G1556" s="4">
        <f>IF(E1556&lt;=0,0,E1556*Summary!$B$7/Summary!$B$10)</f>
        <v>0</v>
      </c>
      <c r="H1556" s="5">
        <f t="shared" si="145"/>
        <v>0</v>
      </c>
      <c r="I1556" s="5">
        <f t="shared" si="146"/>
        <v>0</v>
      </c>
    </row>
    <row r="1557" spans="1:9" x14ac:dyDescent="0.25">
      <c r="A1557">
        <v>1553</v>
      </c>
      <c r="B1557">
        <f t="shared" si="147"/>
        <v>0</v>
      </c>
      <c r="C1557" s="5">
        <f t="shared" si="144"/>
        <v>0</v>
      </c>
      <c r="D1557" s="5">
        <f t="shared" si="149"/>
        <v>0</v>
      </c>
      <c r="E1557" s="4">
        <f t="shared" si="148"/>
        <v>0</v>
      </c>
      <c r="F1557" s="5">
        <f>IF(C1557=0,0,IF(I1556+G1557&lt;=Summary!$D$20,'Loan Sch - Extra pay No Off'!I1556+G1557,Summary!$D$20))</f>
        <v>0</v>
      </c>
      <c r="G1557" s="4">
        <f>IF(E1557&lt;=0,0,E1557*Summary!$B$7/Summary!$B$10)</f>
        <v>0</v>
      </c>
      <c r="H1557" s="5">
        <f t="shared" si="145"/>
        <v>0</v>
      </c>
      <c r="I1557" s="5">
        <f t="shared" si="146"/>
        <v>0</v>
      </c>
    </row>
    <row r="1558" spans="1:9" x14ac:dyDescent="0.25">
      <c r="A1558">
        <v>1554</v>
      </c>
      <c r="B1558">
        <f t="shared" si="147"/>
        <v>0</v>
      </c>
      <c r="C1558" s="5">
        <f t="shared" si="144"/>
        <v>0</v>
      </c>
      <c r="D1558" s="5">
        <f t="shared" si="149"/>
        <v>0</v>
      </c>
      <c r="E1558" s="4">
        <f t="shared" si="148"/>
        <v>0</v>
      </c>
      <c r="F1558" s="5">
        <f>IF(C1558=0,0,IF(I1557+G1558&lt;=Summary!$D$20,'Loan Sch - Extra pay No Off'!I1557+G1558,Summary!$D$20))</f>
        <v>0</v>
      </c>
      <c r="G1558" s="4">
        <f>IF(E1558&lt;=0,0,E1558*Summary!$B$7/Summary!$B$10)</f>
        <v>0</v>
      </c>
      <c r="H1558" s="5">
        <f t="shared" si="145"/>
        <v>0</v>
      </c>
      <c r="I1558" s="5">
        <f t="shared" si="146"/>
        <v>0</v>
      </c>
    </row>
    <row r="1559" spans="1:9" x14ac:dyDescent="0.25">
      <c r="A1559">
        <v>1555</v>
      </c>
      <c r="B1559">
        <f t="shared" si="147"/>
        <v>0</v>
      </c>
      <c r="C1559" s="5">
        <f t="shared" si="144"/>
        <v>0</v>
      </c>
      <c r="D1559" s="5">
        <f t="shared" si="149"/>
        <v>0</v>
      </c>
      <c r="E1559" s="4">
        <f t="shared" si="148"/>
        <v>0</v>
      </c>
      <c r="F1559" s="5">
        <f>IF(C1559=0,0,IF(I1558+G1559&lt;=Summary!$D$20,'Loan Sch - Extra pay No Off'!I1558+G1559,Summary!$D$20))</f>
        <v>0</v>
      </c>
      <c r="G1559" s="4">
        <f>IF(E1559&lt;=0,0,E1559*Summary!$B$7/Summary!$B$10)</f>
        <v>0</v>
      </c>
      <c r="H1559" s="5">
        <f t="shared" si="145"/>
        <v>0</v>
      </c>
      <c r="I1559" s="5">
        <f t="shared" si="146"/>
        <v>0</v>
      </c>
    </row>
    <row r="1560" spans="1:9" x14ac:dyDescent="0.25">
      <c r="A1560">
        <v>1556</v>
      </c>
      <c r="B1560">
        <f t="shared" si="147"/>
        <v>0</v>
      </c>
      <c r="C1560" s="5">
        <f t="shared" si="144"/>
        <v>0</v>
      </c>
      <c r="D1560" s="5">
        <f t="shared" si="149"/>
        <v>0</v>
      </c>
      <c r="E1560" s="4">
        <f t="shared" si="148"/>
        <v>0</v>
      </c>
      <c r="F1560" s="5">
        <f>IF(C1560=0,0,IF(I1559+G1560&lt;=Summary!$D$20,'Loan Sch - Extra pay No Off'!I1559+G1560,Summary!$D$20))</f>
        <v>0</v>
      </c>
      <c r="G1560" s="4">
        <f>IF(E1560&lt;=0,0,E1560*Summary!$B$7/Summary!$B$10)</f>
        <v>0</v>
      </c>
      <c r="H1560" s="5">
        <f t="shared" si="145"/>
        <v>0</v>
      </c>
      <c r="I1560" s="5">
        <f t="shared" si="146"/>
        <v>0</v>
      </c>
    </row>
    <row r="1561" spans="1:9" x14ac:dyDescent="0.25">
      <c r="A1561">
        <v>1557</v>
      </c>
      <c r="B1561">
        <f t="shared" si="147"/>
        <v>0</v>
      </c>
      <c r="C1561" s="5">
        <f t="shared" si="144"/>
        <v>0</v>
      </c>
      <c r="D1561" s="5">
        <f t="shared" si="149"/>
        <v>0</v>
      </c>
      <c r="E1561" s="4">
        <f t="shared" si="148"/>
        <v>0</v>
      </c>
      <c r="F1561" s="5">
        <f>IF(C1561=0,0,IF(I1560+G1561&lt;=Summary!$D$20,'Loan Sch - Extra pay No Off'!I1560+G1561,Summary!$D$20))</f>
        <v>0</v>
      </c>
      <c r="G1561" s="4">
        <f>IF(E1561&lt;=0,0,E1561*Summary!$B$7/Summary!$B$10)</f>
        <v>0</v>
      </c>
      <c r="H1561" s="5">
        <f t="shared" si="145"/>
        <v>0</v>
      </c>
      <c r="I1561" s="5">
        <f t="shared" si="146"/>
        <v>0</v>
      </c>
    </row>
    <row r="1562" spans="1:9" x14ac:dyDescent="0.25">
      <c r="A1562">
        <v>1558</v>
      </c>
      <c r="B1562">
        <f t="shared" si="147"/>
        <v>0</v>
      </c>
      <c r="C1562" s="5">
        <f t="shared" si="144"/>
        <v>0</v>
      </c>
      <c r="D1562" s="5">
        <f t="shared" si="149"/>
        <v>0</v>
      </c>
      <c r="E1562" s="4">
        <f t="shared" si="148"/>
        <v>0</v>
      </c>
      <c r="F1562" s="5">
        <f>IF(C1562=0,0,IF(I1561+G1562&lt;=Summary!$D$20,'Loan Sch - Extra pay No Off'!I1561+G1562,Summary!$D$20))</f>
        <v>0</v>
      </c>
      <c r="G1562" s="4">
        <f>IF(E1562&lt;=0,0,E1562*Summary!$B$7/Summary!$B$10)</f>
        <v>0</v>
      </c>
      <c r="H1562" s="5">
        <f t="shared" si="145"/>
        <v>0</v>
      </c>
      <c r="I1562" s="5">
        <f t="shared" si="146"/>
        <v>0</v>
      </c>
    </row>
    <row r="1563" spans="1:9" x14ac:dyDescent="0.25">
      <c r="A1563">
        <v>1559</v>
      </c>
      <c r="B1563">
        <f t="shared" si="147"/>
        <v>0</v>
      </c>
      <c r="C1563" s="5">
        <f t="shared" si="144"/>
        <v>0</v>
      </c>
      <c r="D1563" s="5">
        <f t="shared" si="149"/>
        <v>0</v>
      </c>
      <c r="E1563" s="4">
        <f t="shared" si="148"/>
        <v>0</v>
      </c>
      <c r="F1563" s="5">
        <f>IF(C1563=0,0,IF(I1562+G1563&lt;=Summary!$D$20,'Loan Sch - Extra pay No Off'!I1562+G1563,Summary!$D$20))</f>
        <v>0</v>
      </c>
      <c r="G1563" s="4">
        <f>IF(E1563&lt;=0,0,E1563*Summary!$B$7/Summary!$B$10)</f>
        <v>0</v>
      </c>
      <c r="H1563" s="5">
        <f t="shared" si="145"/>
        <v>0</v>
      </c>
      <c r="I1563" s="5">
        <f t="shared" si="146"/>
        <v>0</v>
      </c>
    </row>
    <row r="1564" spans="1:9" x14ac:dyDescent="0.25">
      <c r="A1564">
        <v>1560</v>
      </c>
      <c r="B1564">
        <f t="shared" si="147"/>
        <v>0</v>
      </c>
      <c r="C1564" s="5">
        <f t="shared" si="144"/>
        <v>0</v>
      </c>
      <c r="D1564" s="5">
        <f t="shared" si="149"/>
        <v>0</v>
      </c>
      <c r="E1564" s="4">
        <f t="shared" si="148"/>
        <v>0</v>
      </c>
      <c r="F1564" s="5">
        <f>IF(C1564=0,0,IF(I1563+G1564&lt;=Summary!$D$20,'Loan Sch - Extra pay No Off'!I1563+G1564,Summary!$D$20))</f>
        <v>0</v>
      </c>
      <c r="G1564" s="4">
        <f>IF(E1564&lt;=0,0,E1564*Summary!$B$7/Summary!$B$10)</f>
        <v>0</v>
      </c>
      <c r="H1564" s="5">
        <f t="shared" si="145"/>
        <v>0</v>
      </c>
      <c r="I1564" s="5">
        <f t="shared" si="146"/>
        <v>0</v>
      </c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34C9-9846-4780-929F-9D106CB6A974}">
  <sheetPr>
    <pageSetUpPr fitToPage="1"/>
  </sheetPr>
  <dimension ref="A1:J1564"/>
  <sheetViews>
    <sheetView topLeftCell="B1" workbookViewId="0">
      <selection activeCell="B2" sqref="B2"/>
    </sheetView>
  </sheetViews>
  <sheetFormatPr defaultRowHeight="15" x14ac:dyDescent="0.25"/>
  <cols>
    <col min="1" max="1" width="0" hidden="1" customWidth="1"/>
    <col min="2" max="2" width="13.85546875" customWidth="1"/>
    <col min="3" max="9" width="18.5703125" customWidth="1"/>
    <col min="10" max="10" width="18.5703125" hidden="1" customWidth="1"/>
  </cols>
  <sheetData>
    <row r="1" spans="1:10" x14ac:dyDescent="0.25">
      <c r="B1" s="7" t="s">
        <v>56</v>
      </c>
    </row>
    <row r="2" spans="1:10" x14ac:dyDescent="0.25">
      <c r="G2" s="6"/>
      <c r="H2" s="5"/>
    </row>
    <row r="3" spans="1:10" hidden="1" x14ac:dyDescent="0.25">
      <c r="A3">
        <f>Summary!B11</f>
        <v>1040</v>
      </c>
      <c r="B3">
        <f>MAX(B5:B1564)</f>
        <v>902</v>
      </c>
      <c r="F3" s="5">
        <f>SUM(F5:F1564)</f>
        <v>623018.22185654775</v>
      </c>
      <c r="G3" s="5">
        <f>SUM(G5:G1564)</f>
        <v>173018.22185655314</v>
      </c>
      <c r="H3" s="5"/>
    </row>
    <row r="4" spans="1:10" ht="45" x14ac:dyDescent="0.25">
      <c r="B4" s="1" t="s">
        <v>7</v>
      </c>
      <c r="C4" s="2" t="s">
        <v>8</v>
      </c>
      <c r="D4" s="2" t="s">
        <v>6</v>
      </c>
      <c r="E4" s="2" t="s">
        <v>22</v>
      </c>
      <c r="F4" s="2" t="s">
        <v>9</v>
      </c>
      <c r="G4" s="2" t="s">
        <v>10</v>
      </c>
      <c r="H4" s="2" t="s">
        <v>11</v>
      </c>
      <c r="I4" s="2" t="s">
        <v>12</v>
      </c>
      <c r="J4" s="3" t="s">
        <v>13</v>
      </c>
    </row>
    <row r="5" spans="1:10" x14ac:dyDescent="0.25">
      <c r="A5">
        <v>1</v>
      </c>
      <c r="B5">
        <f>IF(C5=0,0,A5)</f>
        <v>1</v>
      </c>
      <c r="C5" s="4">
        <f>Summary!B6</f>
        <v>450000</v>
      </c>
      <c r="D5" s="4">
        <f>Summary!$B$15</f>
        <v>1000</v>
      </c>
      <c r="E5" s="4">
        <f>C5-D5</f>
        <v>449000</v>
      </c>
      <c r="F5" s="5">
        <f>IF(C5=0,0,Summary!$E$20)</f>
        <v>690.71560806781815</v>
      </c>
      <c r="G5" s="4">
        <f>IF(E5&lt;=0,0,E5*Summary!$B$7/Summary!$B$10)</f>
        <v>344.52115384615382</v>
      </c>
      <c r="H5" s="5">
        <f>F5-G5</f>
        <v>346.19445422166433</v>
      </c>
      <c r="I5" s="5">
        <f>IF(ROUND(C5-H5,0)=0,0,C5-H5)</f>
        <v>449653.80554577836</v>
      </c>
    </row>
    <row r="6" spans="1:10" x14ac:dyDescent="0.25">
      <c r="A6">
        <v>2</v>
      </c>
      <c r="B6">
        <f t="shared" ref="B6:B69" si="0">IF(C6=0,0,A6)</f>
        <v>2</v>
      </c>
      <c r="C6" s="5">
        <f>I5</f>
        <v>449653.80554577836</v>
      </c>
      <c r="D6" s="5">
        <f>IF(C6=0,0,D5)</f>
        <v>1000</v>
      </c>
      <c r="E6" s="4">
        <f t="shared" ref="E6:E69" si="1">C6-D6</f>
        <v>448653.80554577836</v>
      </c>
      <c r="F6" s="5">
        <f>IF(C6=0,0,IF(I5+G6&lt;=Summary!$E$20,'Loan Sch - Extra pay - With Off'!I5+G6,Summary!$E$20))</f>
        <v>690.71560806781815</v>
      </c>
      <c r="G6" s="4">
        <f>IF(E6&lt;=0,0,E6*Summary!$B$7/Summary!$B$10)</f>
        <v>344.25551617839534</v>
      </c>
      <c r="H6" s="5">
        <f>F6-G6</f>
        <v>346.46009188942281</v>
      </c>
      <c r="I6" s="5">
        <f>IF(ROUND(C6-H6,0)=0,0,C6-H6)</f>
        <v>449307.34545388893</v>
      </c>
    </row>
    <row r="7" spans="1:10" x14ac:dyDescent="0.25">
      <c r="A7">
        <v>3</v>
      </c>
      <c r="B7">
        <f t="shared" si="0"/>
        <v>3</v>
      </c>
      <c r="C7" s="5">
        <f t="shared" ref="C7:C70" si="2">I6</f>
        <v>449307.34545388893</v>
      </c>
      <c r="D7" s="5">
        <f t="shared" ref="D7:D70" si="3">IF(C7=0,0,D6)</f>
        <v>1000</v>
      </c>
      <c r="E7" s="4">
        <f t="shared" si="1"/>
        <v>448307.34545388893</v>
      </c>
      <c r="F7" s="5">
        <f>IF(C7=0,0,IF(I6+G7&lt;=Summary!$E$20,'Loan Sch - Extra pay - With Off'!I6+G7,Summary!$E$20))</f>
        <v>690.71560806781815</v>
      </c>
      <c r="G7" s="4">
        <f>IF(E7&lt;=0,0,E7*Summary!$B$7/Summary!$B$10)</f>
        <v>343.98967468481089</v>
      </c>
      <c r="H7" s="5">
        <f t="shared" ref="H7:H70" si="4">F7-G7</f>
        <v>346.72593338300726</v>
      </c>
      <c r="I7" s="5">
        <f t="shared" ref="I7:I70" si="5">IF(ROUND(C7-H7,0)=0,0,C7-H7)</f>
        <v>448960.61952050595</v>
      </c>
    </row>
    <row r="8" spans="1:10" x14ac:dyDescent="0.25">
      <c r="A8">
        <v>4</v>
      </c>
      <c r="B8">
        <f t="shared" si="0"/>
        <v>4</v>
      </c>
      <c r="C8" s="5">
        <f t="shared" si="2"/>
        <v>448960.61952050595</v>
      </c>
      <c r="D8" s="5">
        <f t="shared" si="3"/>
        <v>1000</v>
      </c>
      <c r="E8" s="4">
        <f t="shared" si="1"/>
        <v>447960.61952050595</v>
      </c>
      <c r="F8" s="5">
        <f>IF(C8=0,0,IF(I7+G8&lt;=Summary!$E$20,'Loan Sch - Extra pay - With Off'!I7+G8,Summary!$E$20))</f>
        <v>690.71560806781815</v>
      </c>
      <c r="G8" s="4">
        <f>IF(E8&lt;=0,0,E8*Summary!$B$7/Summary!$B$10)</f>
        <v>343.72362920900355</v>
      </c>
      <c r="H8" s="5">
        <f t="shared" si="4"/>
        <v>346.9919788588146</v>
      </c>
      <c r="I8" s="5">
        <f t="shared" si="5"/>
        <v>448613.62754164712</v>
      </c>
    </row>
    <row r="9" spans="1:10" x14ac:dyDescent="0.25">
      <c r="A9">
        <v>5</v>
      </c>
      <c r="B9">
        <f t="shared" si="0"/>
        <v>5</v>
      </c>
      <c r="C9" s="5">
        <f t="shared" si="2"/>
        <v>448613.62754164712</v>
      </c>
      <c r="D9" s="5">
        <f t="shared" si="3"/>
        <v>1000</v>
      </c>
      <c r="E9" s="4">
        <f t="shared" si="1"/>
        <v>447613.62754164712</v>
      </c>
      <c r="F9" s="5">
        <f>IF(C9=0,0,IF(I8+G9&lt;=Summary!$E$20,'Loan Sch - Extra pay - With Off'!I8+G9,Summary!$E$20))</f>
        <v>690.71560806781815</v>
      </c>
      <c r="G9" s="4">
        <f>IF(E9&lt;=0,0,E9*Summary!$B$7/Summary!$B$10)</f>
        <v>343.45737959445614</v>
      </c>
      <c r="H9" s="5">
        <f t="shared" si="4"/>
        <v>347.25822847336201</v>
      </c>
      <c r="I9" s="5">
        <f t="shared" si="5"/>
        <v>448266.36931317375</v>
      </c>
    </row>
    <row r="10" spans="1:10" x14ac:dyDescent="0.25">
      <c r="A10">
        <v>6</v>
      </c>
      <c r="B10">
        <f t="shared" si="0"/>
        <v>6</v>
      </c>
      <c r="C10" s="5">
        <f t="shared" si="2"/>
        <v>448266.36931317375</v>
      </c>
      <c r="D10" s="5">
        <f t="shared" si="3"/>
        <v>1000</v>
      </c>
      <c r="E10" s="4">
        <f t="shared" si="1"/>
        <v>447266.36931317375</v>
      </c>
      <c r="F10" s="5">
        <f>IF(C10=0,0,IF(I9+G10&lt;=Summary!$E$20,'Loan Sch - Extra pay - With Off'!I9+G10,Summary!$E$20))</f>
        <v>690.71560806781815</v>
      </c>
      <c r="G10" s="4">
        <f>IF(E10&lt;=0,0,E10*Summary!$B$7/Summary!$B$10)</f>
        <v>343.19092568453135</v>
      </c>
      <c r="H10" s="5">
        <f t="shared" si="4"/>
        <v>347.5246823832868</v>
      </c>
      <c r="I10" s="5">
        <f t="shared" si="5"/>
        <v>447918.84463079047</v>
      </c>
    </row>
    <row r="11" spans="1:10" x14ac:dyDescent="0.25">
      <c r="A11">
        <v>7</v>
      </c>
      <c r="B11">
        <f t="shared" si="0"/>
        <v>7</v>
      </c>
      <c r="C11" s="5">
        <f t="shared" si="2"/>
        <v>447918.84463079047</v>
      </c>
      <c r="D11" s="5">
        <f t="shared" si="3"/>
        <v>1000</v>
      </c>
      <c r="E11" s="4">
        <f t="shared" si="1"/>
        <v>446918.84463079047</v>
      </c>
      <c r="F11" s="5">
        <f>IF(C11=0,0,IF(I10+G11&lt;=Summary!$E$20,'Loan Sch - Extra pay - With Off'!I10+G11,Summary!$E$20))</f>
        <v>690.71560806781815</v>
      </c>
      <c r="G11" s="4">
        <f>IF(E11&lt;=0,0,E11*Summary!$B$7/Summary!$B$10)</f>
        <v>342.92426732247191</v>
      </c>
      <c r="H11" s="5">
        <f t="shared" si="4"/>
        <v>347.79134074534625</v>
      </c>
      <c r="I11" s="5">
        <f t="shared" si="5"/>
        <v>447571.05329004512</v>
      </c>
    </row>
    <row r="12" spans="1:10" x14ac:dyDescent="0.25">
      <c r="A12">
        <v>8</v>
      </c>
      <c r="B12">
        <f t="shared" si="0"/>
        <v>8</v>
      </c>
      <c r="C12" s="5">
        <f t="shared" si="2"/>
        <v>447571.05329004512</v>
      </c>
      <c r="D12" s="5">
        <f t="shared" si="3"/>
        <v>1000</v>
      </c>
      <c r="E12" s="4">
        <f t="shared" si="1"/>
        <v>446571.05329004512</v>
      </c>
      <c r="F12" s="5">
        <f>IF(C12=0,0,IF(I11+G12&lt;=Summary!$E$20,'Loan Sch - Extra pay - With Off'!I11+G12,Summary!$E$20))</f>
        <v>690.71560806781815</v>
      </c>
      <c r="G12" s="4">
        <f>IF(E12&lt;=0,0,E12*Summary!$B$7/Summary!$B$10)</f>
        <v>342.65740435140003</v>
      </c>
      <c r="H12" s="5">
        <f t="shared" si="4"/>
        <v>348.05820371641812</v>
      </c>
      <c r="I12" s="5">
        <f t="shared" si="5"/>
        <v>447222.99508632871</v>
      </c>
    </row>
    <row r="13" spans="1:10" x14ac:dyDescent="0.25">
      <c r="A13">
        <v>9</v>
      </c>
      <c r="B13">
        <f t="shared" si="0"/>
        <v>9</v>
      </c>
      <c r="C13" s="5">
        <f t="shared" si="2"/>
        <v>447222.99508632871</v>
      </c>
      <c r="D13" s="5">
        <f t="shared" si="3"/>
        <v>1000</v>
      </c>
      <c r="E13" s="4">
        <f t="shared" si="1"/>
        <v>446222.99508632871</v>
      </c>
      <c r="F13" s="5">
        <f>IF(C13=0,0,IF(I12+G13&lt;=Summary!$E$20,'Loan Sch - Extra pay - With Off'!I12+G13,Summary!$E$20))</f>
        <v>690.71560806781815</v>
      </c>
      <c r="G13" s="4">
        <f>IF(E13&lt;=0,0,E13*Summary!$B$7/Summary!$B$10)</f>
        <v>342.39033661431762</v>
      </c>
      <c r="H13" s="5">
        <f t="shared" si="4"/>
        <v>348.32527145350053</v>
      </c>
      <c r="I13" s="5">
        <f t="shared" si="5"/>
        <v>446874.66981487523</v>
      </c>
    </row>
    <row r="14" spans="1:10" x14ac:dyDescent="0.25">
      <c r="A14">
        <v>10</v>
      </c>
      <c r="B14">
        <f t="shared" si="0"/>
        <v>10</v>
      </c>
      <c r="C14" s="5">
        <f t="shared" si="2"/>
        <v>446874.66981487523</v>
      </c>
      <c r="D14" s="5">
        <f t="shared" si="3"/>
        <v>1000</v>
      </c>
      <c r="E14" s="4">
        <f t="shared" si="1"/>
        <v>445874.66981487523</v>
      </c>
      <c r="F14" s="5">
        <f>IF(C14=0,0,IF(I13+G14&lt;=Summary!$E$20,'Loan Sch - Extra pay - With Off'!I13+G14,Summary!$E$20))</f>
        <v>690.71560806781815</v>
      </c>
      <c r="G14" s="4">
        <f>IF(E14&lt;=0,0,E14*Summary!$B$7/Summary!$B$10)</f>
        <v>342.12306395410621</v>
      </c>
      <c r="H14" s="5">
        <f t="shared" si="4"/>
        <v>348.59254411371194</v>
      </c>
      <c r="I14" s="5">
        <f t="shared" si="5"/>
        <v>446526.07727076154</v>
      </c>
    </row>
    <row r="15" spans="1:10" x14ac:dyDescent="0.25">
      <c r="A15">
        <v>11</v>
      </c>
      <c r="B15">
        <f t="shared" si="0"/>
        <v>11</v>
      </c>
      <c r="C15" s="5">
        <f t="shared" si="2"/>
        <v>446526.07727076154</v>
      </c>
      <c r="D15" s="5">
        <f t="shared" si="3"/>
        <v>1000</v>
      </c>
      <c r="E15" s="4">
        <f t="shared" si="1"/>
        <v>445526.07727076154</v>
      </c>
      <c r="F15" s="5">
        <f>IF(C15=0,0,IF(I14+G15&lt;=Summary!$E$20,'Loan Sch - Extra pay - With Off'!I14+G15,Summary!$E$20))</f>
        <v>690.71560806781815</v>
      </c>
      <c r="G15" s="4">
        <f>IF(E15&lt;=0,0,E15*Summary!$B$7/Summary!$B$10)</f>
        <v>341.85558621352664</v>
      </c>
      <c r="H15" s="5">
        <f t="shared" si="4"/>
        <v>348.86002185429152</v>
      </c>
      <c r="I15" s="5">
        <f t="shared" si="5"/>
        <v>446177.21724890725</v>
      </c>
    </row>
    <row r="16" spans="1:10" x14ac:dyDescent="0.25">
      <c r="A16">
        <v>12</v>
      </c>
      <c r="B16">
        <f t="shared" si="0"/>
        <v>12</v>
      </c>
      <c r="C16" s="5">
        <f t="shared" si="2"/>
        <v>446177.21724890725</v>
      </c>
      <c r="D16" s="5">
        <f t="shared" si="3"/>
        <v>1000</v>
      </c>
      <c r="E16" s="4">
        <f t="shared" si="1"/>
        <v>445177.21724890725</v>
      </c>
      <c r="F16" s="5">
        <f>IF(C16=0,0,IF(I15+G16&lt;=Summary!$E$20,'Loan Sch - Extra pay - With Off'!I15+G16,Summary!$E$20))</f>
        <v>690.71560806781815</v>
      </c>
      <c r="G16" s="4">
        <f>IF(E16&lt;=0,0,E16*Summary!$B$7/Summary!$B$10)</f>
        <v>341.58790323521919</v>
      </c>
      <c r="H16" s="5">
        <f t="shared" si="4"/>
        <v>349.12770483259897</v>
      </c>
      <c r="I16" s="5">
        <f t="shared" si="5"/>
        <v>445828.08954407467</v>
      </c>
    </row>
    <row r="17" spans="1:9" x14ac:dyDescent="0.25">
      <c r="A17">
        <v>13</v>
      </c>
      <c r="B17">
        <f t="shared" si="0"/>
        <v>13</v>
      </c>
      <c r="C17" s="5">
        <f t="shared" si="2"/>
        <v>445828.08954407467</v>
      </c>
      <c r="D17" s="5">
        <f t="shared" si="3"/>
        <v>1000</v>
      </c>
      <c r="E17" s="4">
        <f t="shared" si="1"/>
        <v>444828.08954407467</v>
      </c>
      <c r="F17" s="5">
        <f>IF(C17=0,0,IF(I16+G17&lt;=Summary!$E$20,'Loan Sch - Extra pay - With Off'!I16+G17,Summary!$E$20))</f>
        <v>690.71560806781815</v>
      </c>
      <c r="G17" s="4">
        <f>IF(E17&lt;=0,0,E17*Summary!$B$7/Summary!$B$10)</f>
        <v>341.32001486170344</v>
      </c>
      <c r="H17" s="5">
        <f t="shared" si="4"/>
        <v>349.39559320611471</v>
      </c>
      <c r="I17" s="5">
        <f t="shared" si="5"/>
        <v>445478.69395086856</v>
      </c>
    </row>
    <row r="18" spans="1:9" x14ac:dyDescent="0.25">
      <c r="A18">
        <v>14</v>
      </c>
      <c r="B18">
        <f t="shared" si="0"/>
        <v>14</v>
      </c>
      <c r="C18" s="5">
        <f t="shared" si="2"/>
        <v>445478.69395086856</v>
      </c>
      <c r="D18" s="5">
        <f t="shared" si="3"/>
        <v>1000</v>
      </c>
      <c r="E18" s="4">
        <f t="shared" si="1"/>
        <v>444478.69395086856</v>
      </c>
      <c r="F18" s="5">
        <f>IF(C18=0,0,IF(I17+G18&lt;=Summary!$E$20,'Loan Sch - Extra pay - With Off'!I17+G18,Summary!$E$20))</f>
        <v>690.71560806781815</v>
      </c>
      <c r="G18" s="4">
        <f>IF(E18&lt;=0,0,E18*Summary!$B$7/Summary!$B$10)</f>
        <v>341.05192093537795</v>
      </c>
      <c r="H18" s="5">
        <f t="shared" si="4"/>
        <v>349.6636871324402</v>
      </c>
      <c r="I18" s="5">
        <f t="shared" si="5"/>
        <v>445129.03026373615</v>
      </c>
    </row>
    <row r="19" spans="1:9" x14ac:dyDescent="0.25">
      <c r="A19">
        <v>15</v>
      </c>
      <c r="B19">
        <f t="shared" si="0"/>
        <v>15</v>
      </c>
      <c r="C19" s="5">
        <f t="shared" si="2"/>
        <v>445129.03026373615</v>
      </c>
      <c r="D19" s="5">
        <f t="shared" si="3"/>
        <v>1000</v>
      </c>
      <c r="E19" s="4">
        <f t="shared" si="1"/>
        <v>444129.03026373615</v>
      </c>
      <c r="F19" s="5">
        <f>IF(C19=0,0,IF(I18+G19&lt;=Summary!$E$20,'Loan Sch - Extra pay - With Off'!I18+G19,Summary!$E$20))</f>
        <v>690.71560806781815</v>
      </c>
      <c r="G19" s="4">
        <f>IF(E19&lt;=0,0,E19*Summary!$B$7/Summary!$B$10)</f>
        <v>340.78362129852059</v>
      </c>
      <c r="H19" s="5">
        <f t="shared" si="4"/>
        <v>349.93198676929757</v>
      </c>
      <c r="I19" s="5">
        <f t="shared" si="5"/>
        <v>444779.09827696683</v>
      </c>
    </row>
    <row r="20" spans="1:9" x14ac:dyDescent="0.25">
      <c r="A20">
        <v>16</v>
      </c>
      <c r="B20">
        <f t="shared" si="0"/>
        <v>16</v>
      </c>
      <c r="C20" s="5">
        <f t="shared" si="2"/>
        <v>444779.09827696683</v>
      </c>
      <c r="D20" s="5">
        <f t="shared" si="3"/>
        <v>1000</v>
      </c>
      <c r="E20" s="4">
        <f t="shared" si="1"/>
        <v>443779.09827696683</v>
      </c>
      <c r="F20" s="5">
        <f>IF(C20=0,0,IF(I19+G20&lt;=Summary!$E$20,'Loan Sch - Extra pay - With Off'!I19+G20,Summary!$E$20))</f>
        <v>690.71560806781815</v>
      </c>
      <c r="G20" s="4">
        <f>IF(E20&lt;=0,0,E20*Summary!$B$7/Summary!$B$10)</f>
        <v>340.51511579328803</v>
      </c>
      <c r="H20" s="5">
        <f t="shared" si="4"/>
        <v>350.20049227453012</v>
      </c>
      <c r="I20" s="5">
        <f t="shared" si="5"/>
        <v>444428.89778469229</v>
      </c>
    </row>
    <row r="21" spans="1:9" x14ac:dyDescent="0.25">
      <c r="A21">
        <v>17</v>
      </c>
      <c r="B21">
        <f t="shared" si="0"/>
        <v>17</v>
      </c>
      <c r="C21" s="5">
        <f t="shared" si="2"/>
        <v>444428.89778469229</v>
      </c>
      <c r="D21" s="5">
        <f t="shared" si="3"/>
        <v>1000</v>
      </c>
      <c r="E21" s="4">
        <f t="shared" si="1"/>
        <v>443428.89778469229</v>
      </c>
      <c r="F21" s="5">
        <f>IF(C21=0,0,IF(I20+G21&lt;=Summary!$E$20,'Loan Sch - Extra pay - With Off'!I20+G21,Summary!$E$20))</f>
        <v>690.71560806781815</v>
      </c>
      <c r="G21" s="4">
        <f>IF(E21&lt;=0,0,E21*Summary!$B$7/Summary!$B$10)</f>
        <v>340.24640426171578</v>
      </c>
      <c r="H21" s="5">
        <f t="shared" si="4"/>
        <v>350.46920380610237</v>
      </c>
      <c r="I21" s="5">
        <f t="shared" si="5"/>
        <v>444078.42858088622</v>
      </c>
    </row>
    <row r="22" spans="1:9" x14ac:dyDescent="0.25">
      <c r="A22">
        <v>18</v>
      </c>
      <c r="B22">
        <f t="shared" si="0"/>
        <v>18</v>
      </c>
      <c r="C22" s="5">
        <f t="shared" si="2"/>
        <v>444078.42858088622</v>
      </c>
      <c r="D22" s="5">
        <f t="shared" si="3"/>
        <v>1000</v>
      </c>
      <c r="E22" s="4">
        <f t="shared" si="1"/>
        <v>443078.42858088622</v>
      </c>
      <c r="F22" s="5">
        <f>IF(C22=0,0,IF(I21+G22&lt;=Summary!$E$20,'Loan Sch - Extra pay - With Off'!I21+G22,Summary!$E$20))</f>
        <v>690.71560806781815</v>
      </c>
      <c r="G22" s="4">
        <f>IF(E22&lt;=0,0,E22*Summary!$B$7/Summary!$B$10)</f>
        <v>339.97748654571842</v>
      </c>
      <c r="H22" s="5">
        <f t="shared" si="4"/>
        <v>350.73812152209973</v>
      </c>
      <c r="I22" s="5">
        <f t="shared" si="5"/>
        <v>443727.69045936409</v>
      </c>
    </row>
    <row r="23" spans="1:9" x14ac:dyDescent="0.25">
      <c r="A23">
        <v>19</v>
      </c>
      <c r="B23">
        <f t="shared" si="0"/>
        <v>19</v>
      </c>
      <c r="C23" s="5">
        <f t="shared" si="2"/>
        <v>443727.69045936409</v>
      </c>
      <c r="D23" s="5">
        <f t="shared" si="3"/>
        <v>1000</v>
      </c>
      <c r="E23" s="4">
        <f t="shared" si="1"/>
        <v>442727.69045936409</v>
      </c>
      <c r="F23" s="5">
        <f>IF(C23=0,0,IF(I22+G23&lt;=Summary!$E$20,'Loan Sch - Extra pay - With Off'!I22+G23,Summary!$E$20))</f>
        <v>690.71560806781815</v>
      </c>
      <c r="G23" s="4">
        <f>IF(E23&lt;=0,0,E23*Summary!$B$7/Summary!$B$10)</f>
        <v>339.70836248708895</v>
      </c>
      <c r="H23" s="5">
        <f t="shared" si="4"/>
        <v>351.0072455807292</v>
      </c>
      <c r="I23" s="5">
        <f t="shared" si="5"/>
        <v>443376.68321378337</v>
      </c>
    </row>
    <row r="24" spans="1:9" x14ac:dyDescent="0.25">
      <c r="A24">
        <v>20</v>
      </c>
      <c r="B24">
        <f t="shared" si="0"/>
        <v>20</v>
      </c>
      <c r="C24" s="5">
        <f t="shared" si="2"/>
        <v>443376.68321378337</v>
      </c>
      <c r="D24" s="5">
        <f t="shared" si="3"/>
        <v>1000</v>
      </c>
      <c r="E24" s="4">
        <f t="shared" si="1"/>
        <v>442376.68321378337</v>
      </c>
      <c r="F24" s="5">
        <f>IF(C24=0,0,IF(I23+G24&lt;=Summary!$E$20,'Loan Sch - Extra pay - With Off'!I23+G24,Summary!$E$20))</f>
        <v>690.71560806781815</v>
      </c>
      <c r="G24" s="4">
        <f>IF(E24&lt;=0,0,E24*Summary!$B$7/Summary!$B$10)</f>
        <v>339.43903192749917</v>
      </c>
      <c r="H24" s="5">
        <f t="shared" si="4"/>
        <v>351.27657614031898</v>
      </c>
      <c r="I24" s="5">
        <f t="shared" si="5"/>
        <v>443025.40663764306</v>
      </c>
    </row>
    <row r="25" spans="1:9" x14ac:dyDescent="0.25">
      <c r="A25">
        <v>21</v>
      </c>
      <c r="B25">
        <f t="shared" si="0"/>
        <v>21</v>
      </c>
      <c r="C25" s="5">
        <f t="shared" si="2"/>
        <v>443025.40663764306</v>
      </c>
      <c r="D25" s="5">
        <f t="shared" si="3"/>
        <v>1000</v>
      </c>
      <c r="E25" s="4">
        <f t="shared" si="1"/>
        <v>442025.40663764306</v>
      </c>
      <c r="F25" s="5">
        <f>IF(C25=0,0,IF(I24+G25&lt;=Summary!$E$20,'Loan Sch - Extra pay - With Off'!I24+G25,Summary!$E$20))</f>
        <v>690.71560806781815</v>
      </c>
      <c r="G25" s="4">
        <f>IF(E25&lt;=0,0,E25*Summary!$B$7/Summary!$B$10)</f>
        <v>339.16949470849914</v>
      </c>
      <c r="H25" s="5">
        <f t="shared" si="4"/>
        <v>351.54611335931901</v>
      </c>
      <c r="I25" s="5">
        <f t="shared" si="5"/>
        <v>442673.86052428372</v>
      </c>
    </row>
    <row r="26" spans="1:9" x14ac:dyDescent="0.25">
      <c r="A26">
        <v>22</v>
      </c>
      <c r="B26">
        <f t="shared" si="0"/>
        <v>22</v>
      </c>
      <c r="C26" s="5">
        <f t="shared" si="2"/>
        <v>442673.86052428372</v>
      </c>
      <c r="D26" s="5">
        <f t="shared" si="3"/>
        <v>1000</v>
      </c>
      <c r="E26" s="4">
        <f t="shared" si="1"/>
        <v>441673.86052428372</v>
      </c>
      <c r="F26" s="5">
        <f>IF(C26=0,0,IF(I25+G26&lt;=Summary!$E$20,'Loan Sch - Extra pay - With Off'!I25+G26,Summary!$E$20))</f>
        <v>690.71560806781815</v>
      </c>
      <c r="G26" s="4">
        <f>IF(E26&lt;=0,0,E26*Summary!$B$7/Summary!$B$10)</f>
        <v>338.89975067151767</v>
      </c>
      <c r="H26" s="5">
        <f t="shared" si="4"/>
        <v>351.81585739630049</v>
      </c>
      <c r="I26" s="5">
        <f t="shared" si="5"/>
        <v>442322.04466688744</v>
      </c>
    </row>
    <row r="27" spans="1:9" x14ac:dyDescent="0.25">
      <c r="A27">
        <v>23</v>
      </c>
      <c r="B27">
        <f t="shared" si="0"/>
        <v>23</v>
      </c>
      <c r="C27" s="5">
        <f t="shared" si="2"/>
        <v>442322.04466688744</v>
      </c>
      <c r="D27" s="5">
        <f t="shared" si="3"/>
        <v>1000</v>
      </c>
      <c r="E27" s="4">
        <f t="shared" si="1"/>
        <v>441322.04466688744</v>
      </c>
      <c r="F27" s="5">
        <f>IF(C27=0,0,IF(I26+G27&lt;=Summary!$E$20,'Loan Sch - Extra pay - With Off'!I26+G27,Summary!$E$20))</f>
        <v>690.71560806781815</v>
      </c>
      <c r="G27" s="4">
        <f>IF(E27&lt;=0,0,E27*Summary!$B$7/Summary!$B$10)</f>
        <v>338.62979965786172</v>
      </c>
      <c r="H27" s="5">
        <f t="shared" si="4"/>
        <v>352.08580840995643</v>
      </c>
      <c r="I27" s="5">
        <f t="shared" si="5"/>
        <v>441969.95885847748</v>
      </c>
    </row>
    <row r="28" spans="1:9" x14ac:dyDescent="0.25">
      <c r="A28">
        <v>24</v>
      </c>
      <c r="B28">
        <f t="shared" si="0"/>
        <v>24</v>
      </c>
      <c r="C28" s="5">
        <f t="shared" si="2"/>
        <v>441969.95885847748</v>
      </c>
      <c r="D28" s="5">
        <f t="shared" si="3"/>
        <v>1000</v>
      </c>
      <c r="E28" s="4">
        <f t="shared" si="1"/>
        <v>440969.95885847748</v>
      </c>
      <c r="F28" s="5">
        <f>IF(C28=0,0,IF(I27+G28&lt;=Summary!$E$20,'Loan Sch - Extra pay - With Off'!I27+G28,Summary!$E$20))</f>
        <v>690.71560806781815</v>
      </c>
      <c r="G28" s="4">
        <f>IF(E28&lt;=0,0,E28*Summary!$B$7/Summary!$B$10)</f>
        <v>338.35964150871638</v>
      </c>
      <c r="H28" s="5">
        <f t="shared" si="4"/>
        <v>352.35596655910177</v>
      </c>
      <c r="I28" s="5">
        <f t="shared" si="5"/>
        <v>441617.60289191839</v>
      </c>
    </row>
    <row r="29" spans="1:9" x14ac:dyDescent="0.25">
      <c r="A29">
        <v>25</v>
      </c>
      <c r="B29">
        <f t="shared" si="0"/>
        <v>25</v>
      </c>
      <c r="C29" s="5">
        <f t="shared" si="2"/>
        <v>441617.60289191839</v>
      </c>
      <c r="D29" s="5">
        <f t="shared" si="3"/>
        <v>1000</v>
      </c>
      <c r="E29" s="4">
        <f t="shared" si="1"/>
        <v>440617.60289191839</v>
      </c>
      <c r="F29" s="5">
        <f>IF(C29=0,0,IF(I28+G29&lt;=Summary!$E$20,'Loan Sch - Extra pay - With Off'!I28+G29,Summary!$E$20))</f>
        <v>690.71560806781815</v>
      </c>
      <c r="G29" s="4">
        <f>IF(E29&lt;=0,0,E29*Summary!$B$7/Summary!$B$10)</f>
        <v>338.08927606514504</v>
      </c>
      <c r="H29" s="5">
        <f t="shared" si="4"/>
        <v>352.62633200267311</v>
      </c>
      <c r="I29" s="5">
        <f t="shared" si="5"/>
        <v>441264.9765599157</v>
      </c>
    </row>
    <row r="30" spans="1:9" x14ac:dyDescent="0.25">
      <c r="A30">
        <v>26</v>
      </c>
      <c r="B30">
        <f t="shared" si="0"/>
        <v>26</v>
      </c>
      <c r="C30" s="5">
        <f t="shared" si="2"/>
        <v>441264.9765599157</v>
      </c>
      <c r="D30" s="5">
        <f t="shared" si="3"/>
        <v>1000</v>
      </c>
      <c r="E30" s="4">
        <f t="shared" si="1"/>
        <v>440264.9765599157</v>
      </c>
      <c r="F30" s="5">
        <f>IF(C30=0,0,IF(I29+G30&lt;=Summary!$E$20,'Loan Sch - Extra pay - With Off'!I29+G30,Summary!$E$20))</f>
        <v>690.71560806781815</v>
      </c>
      <c r="G30" s="4">
        <f>IF(E30&lt;=0,0,E30*Summary!$B$7/Summary!$B$10)</f>
        <v>337.81870316808914</v>
      </c>
      <c r="H30" s="5">
        <f t="shared" si="4"/>
        <v>352.89690489972901</v>
      </c>
      <c r="I30" s="5">
        <f t="shared" si="5"/>
        <v>440912.07965501596</v>
      </c>
    </row>
    <row r="31" spans="1:9" x14ac:dyDescent="0.25">
      <c r="A31">
        <v>27</v>
      </c>
      <c r="B31">
        <f t="shared" si="0"/>
        <v>27</v>
      </c>
      <c r="C31" s="5">
        <f t="shared" si="2"/>
        <v>440912.07965501596</v>
      </c>
      <c r="D31" s="5">
        <f t="shared" si="3"/>
        <v>1000</v>
      </c>
      <c r="E31" s="4">
        <f t="shared" si="1"/>
        <v>439912.07965501596</v>
      </c>
      <c r="F31" s="5">
        <f>IF(C31=0,0,IF(I30+G31&lt;=Summary!$E$20,'Loan Sch - Extra pay - With Off'!I30+G31,Summary!$E$20))</f>
        <v>690.71560806781815</v>
      </c>
      <c r="G31" s="4">
        <f>IF(E31&lt;=0,0,E31*Summary!$B$7/Summary!$B$10)</f>
        <v>337.54792265836801</v>
      </c>
      <c r="H31" s="5">
        <f t="shared" si="4"/>
        <v>353.16768540945014</v>
      </c>
      <c r="I31" s="5">
        <f t="shared" si="5"/>
        <v>440558.91196960653</v>
      </c>
    </row>
    <row r="32" spans="1:9" x14ac:dyDescent="0.25">
      <c r="A32">
        <v>28</v>
      </c>
      <c r="B32">
        <f t="shared" si="0"/>
        <v>28</v>
      </c>
      <c r="C32" s="5">
        <f t="shared" si="2"/>
        <v>440558.91196960653</v>
      </c>
      <c r="D32" s="5">
        <f t="shared" si="3"/>
        <v>1000</v>
      </c>
      <c r="E32" s="4">
        <f t="shared" si="1"/>
        <v>439558.91196960653</v>
      </c>
      <c r="F32" s="5">
        <f>IF(C32=0,0,IF(I31+G32&lt;=Summary!$E$20,'Loan Sch - Extra pay - With Off'!I31+G32,Summary!$E$20))</f>
        <v>690.71560806781815</v>
      </c>
      <c r="G32" s="4">
        <f>IF(E32&lt;=0,0,E32*Summary!$B$7/Summary!$B$10)</f>
        <v>337.27693437667887</v>
      </c>
      <c r="H32" s="5">
        <f t="shared" si="4"/>
        <v>353.43867369113929</v>
      </c>
      <c r="I32" s="5">
        <f t="shared" si="5"/>
        <v>440205.47329591541</v>
      </c>
    </row>
    <row r="33" spans="1:9" x14ac:dyDescent="0.25">
      <c r="A33">
        <v>29</v>
      </c>
      <c r="B33">
        <f t="shared" si="0"/>
        <v>29</v>
      </c>
      <c r="C33" s="5">
        <f t="shared" si="2"/>
        <v>440205.47329591541</v>
      </c>
      <c r="D33" s="5">
        <f t="shared" si="3"/>
        <v>1000</v>
      </c>
      <c r="E33" s="4">
        <f t="shared" si="1"/>
        <v>439205.47329591541</v>
      </c>
      <c r="F33" s="5">
        <f>IF(C33=0,0,IF(I32+G33&lt;=Summary!$E$20,'Loan Sch - Extra pay - With Off'!I32+G33,Summary!$E$20))</f>
        <v>690.71560806781815</v>
      </c>
      <c r="G33" s="4">
        <f>IF(E33&lt;=0,0,E33*Summary!$B$7/Summary!$B$10)</f>
        <v>337.00573816359662</v>
      </c>
      <c r="H33" s="5">
        <f t="shared" si="4"/>
        <v>353.70986990422153</v>
      </c>
      <c r="I33" s="5">
        <f t="shared" si="5"/>
        <v>439851.7634260112</v>
      </c>
    </row>
    <row r="34" spans="1:9" x14ac:dyDescent="0.25">
      <c r="A34">
        <v>30</v>
      </c>
      <c r="B34">
        <f t="shared" si="0"/>
        <v>30</v>
      </c>
      <c r="C34" s="5">
        <f t="shared" si="2"/>
        <v>439851.7634260112</v>
      </c>
      <c r="D34" s="5">
        <f t="shared" si="3"/>
        <v>1000</v>
      </c>
      <c r="E34" s="4">
        <f t="shared" si="1"/>
        <v>438851.7634260112</v>
      </c>
      <c r="F34" s="5">
        <f>IF(C34=0,0,IF(I33+G34&lt;=Summary!$E$20,'Loan Sch - Extra pay - With Off'!I33+G34,Summary!$E$20))</f>
        <v>690.71560806781815</v>
      </c>
      <c r="G34" s="4">
        <f>IF(E34&lt;=0,0,E34*Summary!$B$7/Summary!$B$10)</f>
        <v>336.73433385957401</v>
      </c>
      <c r="H34" s="5">
        <f t="shared" si="4"/>
        <v>353.98127420824414</v>
      </c>
      <c r="I34" s="5">
        <f t="shared" si="5"/>
        <v>439497.78215180297</v>
      </c>
    </row>
    <row r="35" spans="1:9" x14ac:dyDescent="0.25">
      <c r="A35">
        <v>31</v>
      </c>
      <c r="B35">
        <f t="shared" si="0"/>
        <v>31</v>
      </c>
      <c r="C35" s="5">
        <f t="shared" si="2"/>
        <v>439497.78215180297</v>
      </c>
      <c r="D35" s="5">
        <f t="shared" si="3"/>
        <v>1000</v>
      </c>
      <c r="E35" s="4">
        <f t="shared" si="1"/>
        <v>438497.78215180297</v>
      </c>
      <c r="F35" s="5">
        <f>IF(C35=0,0,IF(I34+G35&lt;=Summary!$E$20,'Loan Sch - Extra pay - With Off'!I34+G35,Summary!$E$20))</f>
        <v>690.71560806781815</v>
      </c>
      <c r="G35" s="4">
        <f>IF(E35&lt;=0,0,E35*Summary!$B$7/Summary!$B$10)</f>
        <v>336.46272130494111</v>
      </c>
      <c r="H35" s="5">
        <f t="shared" si="4"/>
        <v>354.25288676287704</v>
      </c>
      <c r="I35" s="5">
        <f t="shared" si="5"/>
        <v>439143.52926504007</v>
      </c>
    </row>
    <row r="36" spans="1:9" x14ac:dyDescent="0.25">
      <c r="A36">
        <v>32</v>
      </c>
      <c r="B36">
        <f t="shared" si="0"/>
        <v>32</v>
      </c>
      <c r="C36" s="5">
        <f t="shared" si="2"/>
        <v>439143.52926504007</v>
      </c>
      <c r="D36" s="5">
        <f t="shared" si="3"/>
        <v>1000</v>
      </c>
      <c r="E36" s="4">
        <f t="shared" si="1"/>
        <v>438143.52926504007</v>
      </c>
      <c r="F36" s="5">
        <f>IF(C36=0,0,IF(I35+G36&lt;=Summary!$E$20,'Loan Sch - Extra pay - With Off'!I35+G36,Summary!$E$20))</f>
        <v>690.71560806781815</v>
      </c>
      <c r="G36" s="4">
        <f>IF(E36&lt;=0,0,E36*Summary!$B$7/Summary!$B$10)</f>
        <v>336.19090033990574</v>
      </c>
      <c r="H36" s="5">
        <f t="shared" si="4"/>
        <v>354.52470772791241</v>
      </c>
      <c r="I36" s="5">
        <f t="shared" si="5"/>
        <v>438789.00455731218</v>
      </c>
    </row>
    <row r="37" spans="1:9" x14ac:dyDescent="0.25">
      <c r="A37">
        <v>33</v>
      </c>
      <c r="B37">
        <f t="shared" si="0"/>
        <v>33</v>
      </c>
      <c r="C37" s="5">
        <f t="shared" si="2"/>
        <v>438789.00455731218</v>
      </c>
      <c r="D37" s="5">
        <f t="shared" si="3"/>
        <v>1000</v>
      </c>
      <c r="E37" s="4">
        <f t="shared" si="1"/>
        <v>437789.00455731218</v>
      </c>
      <c r="F37" s="5">
        <f>IF(C37=0,0,IF(I36+G37&lt;=Summary!$E$20,'Loan Sch - Extra pay - With Off'!I36+G37,Summary!$E$20))</f>
        <v>690.71560806781815</v>
      </c>
      <c r="G37" s="4">
        <f>IF(E37&lt;=0,0,E37*Summary!$B$7/Summary!$B$10)</f>
        <v>335.91887080455302</v>
      </c>
      <c r="H37" s="5">
        <f t="shared" si="4"/>
        <v>354.79673726326513</v>
      </c>
      <c r="I37" s="5">
        <f t="shared" si="5"/>
        <v>438434.2078200489</v>
      </c>
    </row>
    <row r="38" spans="1:9" x14ac:dyDescent="0.25">
      <c r="A38">
        <v>34</v>
      </c>
      <c r="B38">
        <f t="shared" si="0"/>
        <v>34</v>
      </c>
      <c r="C38" s="5">
        <f t="shared" si="2"/>
        <v>438434.2078200489</v>
      </c>
      <c r="D38" s="5">
        <f t="shared" si="3"/>
        <v>1000</v>
      </c>
      <c r="E38" s="4">
        <f t="shared" si="1"/>
        <v>437434.2078200489</v>
      </c>
      <c r="F38" s="5">
        <f>IF(C38=0,0,IF(I37+G38&lt;=Summary!$E$20,'Loan Sch - Extra pay - With Off'!I37+G38,Summary!$E$20))</f>
        <v>690.71560806781815</v>
      </c>
      <c r="G38" s="4">
        <f>IF(E38&lt;=0,0,E38*Summary!$B$7/Summary!$B$10)</f>
        <v>335.64663253884521</v>
      </c>
      <c r="H38" s="5">
        <f t="shared" si="4"/>
        <v>355.06897552897294</v>
      </c>
      <c r="I38" s="5">
        <f t="shared" si="5"/>
        <v>438079.13884451991</v>
      </c>
    </row>
    <row r="39" spans="1:9" x14ac:dyDescent="0.25">
      <c r="A39">
        <v>35</v>
      </c>
      <c r="B39">
        <f t="shared" si="0"/>
        <v>35</v>
      </c>
      <c r="C39" s="5">
        <f t="shared" si="2"/>
        <v>438079.13884451991</v>
      </c>
      <c r="D39" s="5">
        <f t="shared" si="3"/>
        <v>1000</v>
      </c>
      <c r="E39" s="4">
        <f t="shared" si="1"/>
        <v>437079.13884451991</v>
      </c>
      <c r="F39" s="5">
        <f>IF(C39=0,0,IF(I38+G39&lt;=Summary!$E$20,'Loan Sch - Extra pay - With Off'!I38+G39,Summary!$E$20))</f>
        <v>690.71560806781815</v>
      </c>
      <c r="G39" s="4">
        <f>IF(E39&lt;=0,0,E39*Summary!$B$7/Summary!$B$10)</f>
        <v>335.37418538262199</v>
      </c>
      <c r="H39" s="5">
        <f t="shared" si="4"/>
        <v>355.34142268519616</v>
      </c>
      <c r="I39" s="5">
        <f t="shared" si="5"/>
        <v>437723.79742183472</v>
      </c>
    </row>
    <row r="40" spans="1:9" x14ac:dyDescent="0.25">
      <c r="A40">
        <v>36</v>
      </c>
      <c r="B40">
        <f t="shared" si="0"/>
        <v>36</v>
      </c>
      <c r="C40" s="5">
        <f t="shared" si="2"/>
        <v>437723.79742183472</v>
      </c>
      <c r="D40" s="5">
        <f t="shared" si="3"/>
        <v>1000</v>
      </c>
      <c r="E40" s="4">
        <f t="shared" si="1"/>
        <v>436723.79742183472</v>
      </c>
      <c r="F40" s="5">
        <f>IF(C40=0,0,IF(I39+G40&lt;=Summary!$E$20,'Loan Sch - Extra pay - With Off'!I39+G40,Summary!$E$20))</f>
        <v>690.71560806781815</v>
      </c>
      <c r="G40" s="4">
        <f>IF(E40&lt;=0,0,E40*Summary!$B$7/Summary!$B$10)</f>
        <v>335.10152917560004</v>
      </c>
      <c r="H40" s="5">
        <f t="shared" si="4"/>
        <v>355.61407889221812</v>
      </c>
      <c r="I40" s="5">
        <f t="shared" si="5"/>
        <v>437368.1833429425</v>
      </c>
    </row>
    <row r="41" spans="1:9" x14ac:dyDescent="0.25">
      <c r="A41">
        <v>37</v>
      </c>
      <c r="B41">
        <f t="shared" si="0"/>
        <v>37</v>
      </c>
      <c r="C41" s="5">
        <f t="shared" si="2"/>
        <v>437368.1833429425</v>
      </c>
      <c r="D41" s="5">
        <f t="shared" si="3"/>
        <v>1000</v>
      </c>
      <c r="E41" s="4">
        <f t="shared" si="1"/>
        <v>436368.1833429425</v>
      </c>
      <c r="F41" s="5">
        <f>IF(C41=0,0,IF(I40+G41&lt;=Summary!$E$20,'Loan Sch - Extra pay - With Off'!I40+G41,Summary!$E$20))</f>
        <v>690.71560806781815</v>
      </c>
      <c r="G41" s="4">
        <f>IF(E41&lt;=0,0,E41*Summary!$B$7/Summary!$B$10)</f>
        <v>334.82866375737319</v>
      </c>
      <c r="H41" s="5">
        <f t="shared" si="4"/>
        <v>355.88694431044496</v>
      </c>
      <c r="I41" s="5">
        <f t="shared" si="5"/>
        <v>437012.29639863205</v>
      </c>
    </row>
    <row r="42" spans="1:9" x14ac:dyDescent="0.25">
      <c r="A42">
        <v>38</v>
      </c>
      <c r="B42">
        <f t="shared" si="0"/>
        <v>38</v>
      </c>
      <c r="C42" s="5">
        <f t="shared" si="2"/>
        <v>437012.29639863205</v>
      </c>
      <c r="D42" s="5">
        <f t="shared" si="3"/>
        <v>1000</v>
      </c>
      <c r="E42" s="4">
        <f t="shared" si="1"/>
        <v>436012.29639863205</v>
      </c>
      <c r="F42" s="5">
        <f>IF(C42=0,0,IF(I41+G42&lt;=Summary!$E$20,'Loan Sch - Extra pay - With Off'!I41+G42,Summary!$E$20))</f>
        <v>690.71560806781815</v>
      </c>
      <c r="G42" s="4">
        <f>IF(E42&lt;=0,0,E42*Summary!$B$7/Summary!$B$10)</f>
        <v>334.55558896741189</v>
      </c>
      <c r="H42" s="5">
        <f t="shared" si="4"/>
        <v>356.16001910040626</v>
      </c>
      <c r="I42" s="5">
        <f t="shared" si="5"/>
        <v>436656.13637953164</v>
      </c>
    </row>
    <row r="43" spans="1:9" x14ac:dyDescent="0.25">
      <c r="A43">
        <v>39</v>
      </c>
      <c r="B43">
        <f t="shared" si="0"/>
        <v>39</v>
      </c>
      <c r="C43" s="5">
        <f t="shared" si="2"/>
        <v>436656.13637953164</v>
      </c>
      <c r="D43" s="5">
        <f t="shared" si="3"/>
        <v>1000</v>
      </c>
      <c r="E43" s="4">
        <f t="shared" si="1"/>
        <v>435656.13637953164</v>
      </c>
      <c r="F43" s="5">
        <f>IF(C43=0,0,IF(I42+G43&lt;=Summary!$E$20,'Loan Sch - Extra pay - With Off'!I42+G43,Summary!$E$20))</f>
        <v>690.71560806781815</v>
      </c>
      <c r="G43" s="4">
        <f>IF(E43&lt;=0,0,E43*Summary!$B$7/Summary!$B$10)</f>
        <v>334.28230464506368</v>
      </c>
      <c r="H43" s="5">
        <f t="shared" si="4"/>
        <v>356.43330342275448</v>
      </c>
      <c r="I43" s="5">
        <f t="shared" si="5"/>
        <v>436299.70307610888</v>
      </c>
    </row>
    <row r="44" spans="1:9" x14ac:dyDescent="0.25">
      <c r="A44">
        <v>40</v>
      </c>
      <c r="B44">
        <f t="shared" si="0"/>
        <v>40</v>
      </c>
      <c r="C44" s="5">
        <f t="shared" si="2"/>
        <v>436299.70307610888</v>
      </c>
      <c r="D44" s="5">
        <f t="shared" si="3"/>
        <v>1000</v>
      </c>
      <c r="E44" s="4">
        <f t="shared" si="1"/>
        <v>435299.70307610888</v>
      </c>
      <c r="F44" s="5">
        <f>IF(C44=0,0,IF(I43+G44&lt;=Summary!$E$20,'Loan Sch - Extra pay - With Off'!I43+G44,Summary!$E$20))</f>
        <v>690.71560806781815</v>
      </c>
      <c r="G44" s="4">
        <f>IF(E44&lt;=0,0,E44*Summary!$B$7/Summary!$B$10)</f>
        <v>334.00881062955278</v>
      </c>
      <c r="H44" s="5">
        <f t="shared" si="4"/>
        <v>356.70679743826537</v>
      </c>
      <c r="I44" s="5">
        <f t="shared" si="5"/>
        <v>435942.99627867062</v>
      </c>
    </row>
    <row r="45" spans="1:9" x14ac:dyDescent="0.25">
      <c r="A45">
        <v>41</v>
      </c>
      <c r="B45">
        <f t="shared" si="0"/>
        <v>41</v>
      </c>
      <c r="C45" s="5">
        <f t="shared" si="2"/>
        <v>435942.99627867062</v>
      </c>
      <c r="D45" s="5">
        <f t="shared" si="3"/>
        <v>1000</v>
      </c>
      <c r="E45" s="4">
        <f t="shared" si="1"/>
        <v>434942.99627867062</v>
      </c>
      <c r="F45" s="5">
        <f>IF(C45=0,0,IF(I44+G45&lt;=Summary!$E$20,'Loan Sch - Extra pay - With Off'!I44+G45,Summary!$E$20))</f>
        <v>690.71560806781815</v>
      </c>
      <c r="G45" s="4">
        <f>IF(E45&lt;=0,0,E45*Summary!$B$7/Summary!$B$10)</f>
        <v>333.73510675997994</v>
      </c>
      <c r="H45" s="5">
        <f t="shared" si="4"/>
        <v>356.98050130783821</v>
      </c>
      <c r="I45" s="5">
        <f t="shared" si="5"/>
        <v>435586.0157773628</v>
      </c>
    </row>
    <row r="46" spans="1:9" x14ac:dyDescent="0.25">
      <c r="A46">
        <v>42</v>
      </c>
      <c r="B46">
        <f t="shared" si="0"/>
        <v>42</v>
      </c>
      <c r="C46" s="5">
        <f t="shared" si="2"/>
        <v>435586.0157773628</v>
      </c>
      <c r="D46" s="5">
        <f t="shared" si="3"/>
        <v>1000</v>
      </c>
      <c r="E46" s="4">
        <f t="shared" si="1"/>
        <v>434586.0157773628</v>
      </c>
      <c r="F46" s="5">
        <f>IF(C46=0,0,IF(I45+G46&lt;=Summary!$E$20,'Loan Sch - Extra pay - With Off'!I45+G46,Summary!$E$20))</f>
        <v>690.71560806781815</v>
      </c>
      <c r="G46" s="4">
        <f>IF(E46&lt;=0,0,E46*Summary!$B$7/Summary!$B$10)</f>
        <v>333.46119287532258</v>
      </c>
      <c r="H46" s="5">
        <f t="shared" si="4"/>
        <v>357.25441519249557</v>
      </c>
      <c r="I46" s="5">
        <f t="shared" si="5"/>
        <v>435228.76136217033</v>
      </c>
    </row>
    <row r="47" spans="1:9" x14ac:dyDescent="0.25">
      <c r="A47">
        <v>43</v>
      </c>
      <c r="B47">
        <f t="shared" si="0"/>
        <v>43</v>
      </c>
      <c r="C47" s="5">
        <f t="shared" si="2"/>
        <v>435228.76136217033</v>
      </c>
      <c r="D47" s="5">
        <f t="shared" si="3"/>
        <v>1000</v>
      </c>
      <c r="E47" s="4">
        <f t="shared" si="1"/>
        <v>434228.76136217033</v>
      </c>
      <c r="F47" s="5">
        <f>IF(C47=0,0,IF(I46+G47&lt;=Summary!$E$20,'Loan Sch - Extra pay - With Off'!I46+G47,Summary!$E$20))</f>
        <v>690.71560806781815</v>
      </c>
      <c r="G47" s="4">
        <f>IF(E47&lt;=0,0,E47*Summary!$B$7/Summary!$B$10)</f>
        <v>333.1870688144345</v>
      </c>
      <c r="H47" s="5">
        <f t="shared" si="4"/>
        <v>357.52853925338366</v>
      </c>
      <c r="I47" s="5">
        <f t="shared" si="5"/>
        <v>434871.23282291694</v>
      </c>
    </row>
    <row r="48" spans="1:9" x14ac:dyDescent="0.25">
      <c r="A48">
        <v>44</v>
      </c>
      <c r="B48">
        <f t="shared" si="0"/>
        <v>44</v>
      </c>
      <c r="C48" s="5">
        <f t="shared" si="2"/>
        <v>434871.23282291694</v>
      </c>
      <c r="D48" s="5">
        <f t="shared" si="3"/>
        <v>1000</v>
      </c>
      <c r="E48" s="4">
        <f t="shared" si="1"/>
        <v>433871.23282291694</v>
      </c>
      <c r="F48" s="5">
        <f>IF(C48=0,0,IF(I47+G48&lt;=Summary!$E$20,'Loan Sch - Extra pay - With Off'!I47+G48,Summary!$E$20))</f>
        <v>690.71560806781815</v>
      </c>
      <c r="G48" s="4">
        <f>IF(E48&lt;=0,0,E48*Summary!$B$7/Summary!$B$10)</f>
        <v>332.91273441604585</v>
      </c>
      <c r="H48" s="5">
        <f t="shared" si="4"/>
        <v>357.8028736517723</v>
      </c>
      <c r="I48" s="5">
        <f t="shared" si="5"/>
        <v>434513.42994926515</v>
      </c>
    </row>
    <row r="49" spans="1:9" x14ac:dyDescent="0.25">
      <c r="A49">
        <v>45</v>
      </c>
      <c r="B49">
        <f t="shared" si="0"/>
        <v>45</v>
      </c>
      <c r="C49" s="5">
        <f t="shared" si="2"/>
        <v>434513.42994926515</v>
      </c>
      <c r="D49" s="5">
        <f t="shared" si="3"/>
        <v>1000</v>
      </c>
      <c r="E49" s="4">
        <f t="shared" si="1"/>
        <v>433513.42994926515</v>
      </c>
      <c r="F49" s="5">
        <f>IF(C49=0,0,IF(I48+G49&lt;=Summary!$E$20,'Loan Sch - Extra pay - With Off'!I48+G49,Summary!$E$20))</f>
        <v>690.71560806781815</v>
      </c>
      <c r="G49" s="4">
        <f>IF(E49&lt;=0,0,E49*Summary!$B$7/Summary!$B$10)</f>
        <v>332.63818951876306</v>
      </c>
      <c r="H49" s="5">
        <f t="shared" si="4"/>
        <v>358.0774185490551</v>
      </c>
      <c r="I49" s="5">
        <f t="shared" si="5"/>
        <v>434155.3525307161</v>
      </c>
    </row>
    <row r="50" spans="1:9" x14ac:dyDescent="0.25">
      <c r="A50">
        <v>46</v>
      </c>
      <c r="B50">
        <f t="shared" si="0"/>
        <v>46</v>
      </c>
      <c r="C50" s="5">
        <f t="shared" si="2"/>
        <v>434155.3525307161</v>
      </c>
      <c r="D50" s="5">
        <f t="shared" si="3"/>
        <v>1000</v>
      </c>
      <c r="E50" s="4">
        <f t="shared" si="1"/>
        <v>433155.3525307161</v>
      </c>
      <c r="F50" s="5">
        <f>IF(C50=0,0,IF(I49+G50&lt;=Summary!$E$20,'Loan Sch - Extra pay - With Off'!I49+G50,Summary!$E$20))</f>
        <v>690.71560806781815</v>
      </c>
      <c r="G50" s="4">
        <f>IF(E50&lt;=0,0,E50*Summary!$B$7/Summary!$B$10)</f>
        <v>332.36343396106867</v>
      </c>
      <c r="H50" s="5">
        <f t="shared" si="4"/>
        <v>358.35217410674949</v>
      </c>
      <c r="I50" s="5">
        <f t="shared" si="5"/>
        <v>433797.00035660935</v>
      </c>
    </row>
    <row r="51" spans="1:9" x14ac:dyDescent="0.25">
      <c r="A51">
        <v>47</v>
      </c>
      <c r="B51">
        <f t="shared" si="0"/>
        <v>47</v>
      </c>
      <c r="C51" s="5">
        <f t="shared" si="2"/>
        <v>433797.00035660935</v>
      </c>
      <c r="D51" s="5">
        <f t="shared" si="3"/>
        <v>1000</v>
      </c>
      <c r="E51" s="4">
        <f t="shared" si="1"/>
        <v>432797.00035660935</v>
      </c>
      <c r="F51" s="5">
        <f>IF(C51=0,0,IF(I50+G51&lt;=Summary!$E$20,'Loan Sch - Extra pay - With Off'!I50+G51,Summary!$E$20))</f>
        <v>690.71560806781815</v>
      </c>
      <c r="G51" s="4">
        <f>IF(E51&lt;=0,0,E51*Summary!$B$7/Summary!$B$10)</f>
        <v>332.08846758132137</v>
      </c>
      <c r="H51" s="5">
        <f t="shared" si="4"/>
        <v>358.62714048649678</v>
      </c>
      <c r="I51" s="5">
        <f t="shared" si="5"/>
        <v>433438.37321612285</v>
      </c>
    </row>
    <row r="52" spans="1:9" x14ac:dyDescent="0.25">
      <c r="A52">
        <v>48</v>
      </c>
      <c r="B52">
        <f t="shared" si="0"/>
        <v>48</v>
      </c>
      <c r="C52" s="5">
        <f t="shared" si="2"/>
        <v>433438.37321612285</v>
      </c>
      <c r="D52" s="5">
        <f t="shared" si="3"/>
        <v>1000</v>
      </c>
      <c r="E52" s="4">
        <f t="shared" si="1"/>
        <v>432438.37321612285</v>
      </c>
      <c r="F52" s="5">
        <f>IF(C52=0,0,IF(I51+G52&lt;=Summary!$E$20,'Loan Sch - Extra pay - With Off'!I51+G52,Summary!$E$20))</f>
        <v>690.71560806781815</v>
      </c>
      <c r="G52" s="4">
        <f>IF(E52&lt;=0,0,E52*Summary!$B$7/Summary!$B$10)</f>
        <v>331.81329021775582</v>
      </c>
      <c r="H52" s="5">
        <f t="shared" si="4"/>
        <v>358.90231785006233</v>
      </c>
      <c r="I52" s="5">
        <f t="shared" si="5"/>
        <v>433079.47089827282</v>
      </c>
    </row>
    <row r="53" spans="1:9" x14ac:dyDescent="0.25">
      <c r="A53">
        <v>49</v>
      </c>
      <c r="B53">
        <f t="shared" si="0"/>
        <v>49</v>
      </c>
      <c r="C53" s="5">
        <f t="shared" si="2"/>
        <v>433079.47089827282</v>
      </c>
      <c r="D53" s="5">
        <f t="shared" si="3"/>
        <v>1000</v>
      </c>
      <c r="E53" s="4">
        <f t="shared" si="1"/>
        <v>432079.47089827282</v>
      </c>
      <c r="F53" s="5">
        <f>IF(C53=0,0,IF(I52+G53&lt;=Summary!$E$20,'Loan Sch - Extra pay - With Off'!I52+G53,Summary!$E$20))</f>
        <v>690.71560806781815</v>
      </c>
      <c r="G53" s="4">
        <f>IF(E53&lt;=0,0,E53*Summary!$B$7/Summary!$B$10)</f>
        <v>331.53790170848242</v>
      </c>
      <c r="H53" s="5">
        <f t="shared" si="4"/>
        <v>359.17770635933573</v>
      </c>
      <c r="I53" s="5">
        <f t="shared" si="5"/>
        <v>432720.29319191346</v>
      </c>
    </row>
    <row r="54" spans="1:9" x14ac:dyDescent="0.25">
      <c r="A54">
        <v>50</v>
      </c>
      <c r="B54">
        <f t="shared" si="0"/>
        <v>50</v>
      </c>
      <c r="C54" s="5">
        <f t="shared" si="2"/>
        <v>432720.29319191346</v>
      </c>
      <c r="D54" s="5">
        <f t="shared" si="3"/>
        <v>1000</v>
      </c>
      <c r="E54" s="4">
        <f t="shared" si="1"/>
        <v>431720.29319191346</v>
      </c>
      <c r="F54" s="5">
        <f>IF(C54=0,0,IF(I53+G54&lt;=Summary!$E$20,'Loan Sch - Extra pay - With Off'!I53+G54,Summary!$E$20))</f>
        <v>690.71560806781815</v>
      </c>
      <c r="G54" s="4">
        <f>IF(E54&lt;=0,0,E54*Summary!$B$7/Summary!$B$10)</f>
        <v>331.26230189148743</v>
      </c>
      <c r="H54" s="5">
        <f t="shared" si="4"/>
        <v>359.45330617633073</v>
      </c>
      <c r="I54" s="5">
        <f t="shared" si="5"/>
        <v>432360.83988573711</v>
      </c>
    </row>
    <row r="55" spans="1:9" x14ac:dyDescent="0.25">
      <c r="A55">
        <v>51</v>
      </c>
      <c r="B55">
        <f t="shared" si="0"/>
        <v>51</v>
      </c>
      <c r="C55" s="5">
        <f t="shared" si="2"/>
        <v>432360.83988573711</v>
      </c>
      <c r="D55" s="5">
        <f t="shared" si="3"/>
        <v>1000</v>
      </c>
      <c r="E55" s="4">
        <f t="shared" si="1"/>
        <v>431360.83988573711</v>
      </c>
      <c r="F55" s="5">
        <f>IF(C55=0,0,IF(I54+G55&lt;=Summary!$E$20,'Loan Sch - Extra pay - With Off'!I54+G55,Summary!$E$20))</f>
        <v>690.71560806781815</v>
      </c>
      <c r="G55" s="4">
        <f>IF(E55&lt;=0,0,E55*Summary!$B$7/Summary!$B$10)</f>
        <v>330.98649060463288</v>
      </c>
      <c r="H55" s="5">
        <f t="shared" si="4"/>
        <v>359.72911746318528</v>
      </c>
      <c r="I55" s="5">
        <f t="shared" si="5"/>
        <v>432001.11076827394</v>
      </c>
    </row>
    <row r="56" spans="1:9" x14ac:dyDescent="0.25">
      <c r="A56">
        <v>52</v>
      </c>
      <c r="B56">
        <f t="shared" si="0"/>
        <v>52</v>
      </c>
      <c r="C56" s="5">
        <f t="shared" si="2"/>
        <v>432001.11076827394</v>
      </c>
      <c r="D56" s="5">
        <f t="shared" si="3"/>
        <v>1000</v>
      </c>
      <c r="E56" s="4">
        <f t="shared" si="1"/>
        <v>431001.11076827394</v>
      </c>
      <c r="F56" s="5">
        <f>IF(C56=0,0,IF(I55+G56&lt;=Summary!$E$20,'Loan Sch - Extra pay - With Off'!I55+G56,Summary!$E$20))</f>
        <v>690.71560806781815</v>
      </c>
      <c r="G56" s="4">
        <f>IF(E56&lt;=0,0,E56*Summary!$B$7/Summary!$B$10)</f>
        <v>330.71046768565634</v>
      </c>
      <c r="H56" s="5">
        <f t="shared" si="4"/>
        <v>360.00514038216181</v>
      </c>
      <c r="I56" s="5">
        <f t="shared" si="5"/>
        <v>431641.10562789178</v>
      </c>
    </row>
    <row r="57" spans="1:9" x14ac:dyDescent="0.25">
      <c r="A57">
        <v>53</v>
      </c>
      <c r="B57">
        <f t="shared" si="0"/>
        <v>53</v>
      </c>
      <c r="C57" s="5">
        <f t="shared" si="2"/>
        <v>431641.10562789178</v>
      </c>
      <c r="D57" s="5">
        <f t="shared" si="3"/>
        <v>1000</v>
      </c>
      <c r="E57" s="4">
        <f t="shared" si="1"/>
        <v>430641.10562789178</v>
      </c>
      <c r="F57" s="5">
        <f>IF(C57=0,0,IF(I56+G57&lt;=Summary!$E$20,'Loan Sch - Extra pay - With Off'!I56+G57,Summary!$E$20))</f>
        <v>690.71560806781815</v>
      </c>
      <c r="G57" s="4">
        <f>IF(E57&lt;=0,0,E57*Summary!$B$7/Summary!$B$10)</f>
        <v>330.43423297217083</v>
      </c>
      <c r="H57" s="5">
        <f t="shared" si="4"/>
        <v>360.28137509564732</v>
      </c>
      <c r="I57" s="5">
        <f t="shared" si="5"/>
        <v>431280.82425279613</v>
      </c>
    </row>
    <row r="58" spans="1:9" x14ac:dyDescent="0.25">
      <c r="A58">
        <v>54</v>
      </c>
      <c r="B58">
        <f t="shared" si="0"/>
        <v>54</v>
      </c>
      <c r="C58" s="5">
        <f t="shared" si="2"/>
        <v>431280.82425279613</v>
      </c>
      <c r="D58" s="5">
        <f t="shared" si="3"/>
        <v>1000</v>
      </c>
      <c r="E58" s="4">
        <f t="shared" si="1"/>
        <v>430280.82425279613</v>
      </c>
      <c r="F58" s="5">
        <f>IF(C58=0,0,IF(I57+G58&lt;=Summary!$E$20,'Loan Sch - Extra pay - With Off'!I57+G58,Summary!$E$20))</f>
        <v>690.71560806781815</v>
      </c>
      <c r="G58" s="4">
        <f>IF(E58&lt;=0,0,E58*Summary!$B$7/Summary!$B$10)</f>
        <v>330.15778630166466</v>
      </c>
      <c r="H58" s="5">
        <f t="shared" si="4"/>
        <v>360.55782176615349</v>
      </c>
      <c r="I58" s="5">
        <f t="shared" si="5"/>
        <v>430920.26643102994</v>
      </c>
    </row>
    <row r="59" spans="1:9" x14ac:dyDescent="0.25">
      <c r="A59">
        <v>55</v>
      </c>
      <c r="B59">
        <f t="shared" si="0"/>
        <v>55</v>
      </c>
      <c r="C59" s="5">
        <f t="shared" si="2"/>
        <v>430920.26643102994</v>
      </c>
      <c r="D59" s="5">
        <f t="shared" si="3"/>
        <v>1000</v>
      </c>
      <c r="E59" s="4">
        <f t="shared" si="1"/>
        <v>429920.26643102994</v>
      </c>
      <c r="F59" s="5">
        <f>IF(C59=0,0,IF(I58+G59&lt;=Summary!$E$20,'Loan Sch - Extra pay - With Off'!I58+G59,Summary!$E$20))</f>
        <v>690.71560806781815</v>
      </c>
      <c r="G59" s="4">
        <f>IF(E59&lt;=0,0,E59*Summary!$B$7/Summary!$B$10)</f>
        <v>329.8811275115018</v>
      </c>
      <c r="H59" s="5">
        <f t="shared" si="4"/>
        <v>360.83448055631635</v>
      </c>
      <c r="I59" s="5">
        <f t="shared" si="5"/>
        <v>430559.43195047363</v>
      </c>
    </row>
    <row r="60" spans="1:9" x14ac:dyDescent="0.25">
      <c r="A60">
        <v>56</v>
      </c>
      <c r="B60">
        <f t="shared" si="0"/>
        <v>56</v>
      </c>
      <c r="C60" s="5">
        <f t="shared" si="2"/>
        <v>430559.43195047363</v>
      </c>
      <c r="D60" s="5">
        <f t="shared" si="3"/>
        <v>1000</v>
      </c>
      <c r="E60" s="4">
        <f t="shared" si="1"/>
        <v>429559.43195047363</v>
      </c>
      <c r="F60" s="5">
        <f>IF(C60=0,0,IF(I59+G60&lt;=Summary!$E$20,'Loan Sch - Extra pay - With Off'!I59+G60,Summary!$E$20))</f>
        <v>690.71560806781815</v>
      </c>
      <c r="G60" s="4">
        <f>IF(E60&lt;=0,0,E60*Summary!$B$7/Summary!$B$10)</f>
        <v>329.60425643892108</v>
      </c>
      <c r="H60" s="5">
        <f t="shared" si="4"/>
        <v>361.11135162889707</v>
      </c>
      <c r="I60" s="5">
        <f t="shared" si="5"/>
        <v>430198.32059884473</v>
      </c>
    </row>
    <row r="61" spans="1:9" x14ac:dyDescent="0.25">
      <c r="A61">
        <v>57</v>
      </c>
      <c r="B61">
        <f t="shared" si="0"/>
        <v>57</v>
      </c>
      <c r="C61" s="5">
        <f t="shared" si="2"/>
        <v>430198.32059884473</v>
      </c>
      <c r="D61" s="5">
        <f t="shared" si="3"/>
        <v>1000</v>
      </c>
      <c r="E61" s="4">
        <f t="shared" si="1"/>
        <v>429198.32059884473</v>
      </c>
      <c r="F61" s="5">
        <f>IF(C61=0,0,IF(I60+G61&lt;=Summary!$E$20,'Loan Sch - Extra pay - With Off'!I60+G61,Summary!$E$20))</f>
        <v>690.71560806781815</v>
      </c>
      <c r="G61" s="4">
        <f>IF(E61&lt;=0,0,E61*Summary!$B$7/Summary!$B$10)</f>
        <v>329.32717292103666</v>
      </c>
      <c r="H61" s="5">
        <f t="shared" si="4"/>
        <v>361.38843514678149</v>
      </c>
      <c r="I61" s="5">
        <f t="shared" si="5"/>
        <v>429836.93216369796</v>
      </c>
    </row>
    <row r="62" spans="1:9" x14ac:dyDescent="0.25">
      <c r="A62">
        <v>58</v>
      </c>
      <c r="B62">
        <f t="shared" si="0"/>
        <v>58</v>
      </c>
      <c r="C62" s="5">
        <f t="shared" si="2"/>
        <v>429836.93216369796</v>
      </c>
      <c r="D62" s="5">
        <f t="shared" si="3"/>
        <v>1000</v>
      </c>
      <c r="E62" s="4">
        <f t="shared" si="1"/>
        <v>428836.93216369796</v>
      </c>
      <c r="F62" s="5">
        <f>IF(C62=0,0,IF(I61+G62&lt;=Summary!$E$20,'Loan Sch - Extra pay - With Off'!I61+G62,Summary!$E$20))</f>
        <v>690.71560806781815</v>
      </c>
      <c r="G62" s="4">
        <f>IF(E62&lt;=0,0,E62*Summary!$B$7/Summary!$B$10)</f>
        <v>329.04987679483747</v>
      </c>
      <c r="H62" s="5">
        <f t="shared" si="4"/>
        <v>361.66573127298068</v>
      </c>
      <c r="I62" s="5">
        <f t="shared" si="5"/>
        <v>429475.26643242495</v>
      </c>
    </row>
    <row r="63" spans="1:9" x14ac:dyDescent="0.25">
      <c r="A63">
        <v>59</v>
      </c>
      <c r="B63">
        <f t="shared" si="0"/>
        <v>59</v>
      </c>
      <c r="C63" s="5">
        <f t="shared" si="2"/>
        <v>429475.26643242495</v>
      </c>
      <c r="D63" s="5">
        <f t="shared" si="3"/>
        <v>1000</v>
      </c>
      <c r="E63" s="4">
        <f t="shared" si="1"/>
        <v>428475.26643242495</v>
      </c>
      <c r="F63" s="5">
        <f>IF(C63=0,0,IF(I62+G63&lt;=Summary!$E$20,'Loan Sch - Extra pay - With Off'!I62+G63,Summary!$E$20))</f>
        <v>690.71560806781815</v>
      </c>
      <c r="G63" s="4">
        <f>IF(E63&lt;=0,0,E63*Summary!$B$7/Summary!$B$10)</f>
        <v>328.77236789718756</v>
      </c>
      <c r="H63" s="5">
        <f t="shared" si="4"/>
        <v>361.94324017063059</v>
      </c>
      <c r="I63" s="5">
        <f t="shared" si="5"/>
        <v>429113.32319225429</v>
      </c>
    </row>
    <row r="64" spans="1:9" x14ac:dyDescent="0.25">
      <c r="A64">
        <v>60</v>
      </c>
      <c r="B64">
        <f t="shared" si="0"/>
        <v>60</v>
      </c>
      <c r="C64" s="5">
        <f t="shared" si="2"/>
        <v>429113.32319225429</v>
      </c>
      <c r="D64" s="5">
        <f t="shared" si="3"/>
        <v>1000</v>
      </c>
      <c r="E64" s="4">
        <f t="shared" si="1"/>
        <v>428113.32319225429</v>
      </c>
      <c r="F64" s="5">
        <f>IF(C64=0,0,IF(I63+G64&lt;=Summary!$E$20,'Loan Sch - Extra pay - With Off'!I63+G64,Summary!$E$20))</f>
        <v>690.71560806781815</v>
      </c>
      <c r="G64" s="4">
        <f>IF(E64&lt;=0,0,E64*Summary!$B$7/Summary!$B$10)</f>
        <v>328.49464606482587</v>
      </c>
      <c r="H64" s="5">
        <f t="shared" si="4"/>
        <v>362.22096200299228</v>
      </c>
      <c r="I64" s="5">
        <f t="shared" si="5"/>
        <v>428751.1022302513</v>
      </c>
    </row>
    <row r="65" spans="1:9" x14ac:dyDescent="0.25">
      <c r="A65">
        <v>61</v>
      </c>
      <c r="B65">
        <f t="shared" si="0"/>
        <v>61</v>
      </c>
      <c r="C65" s="5">
        <f t="shared" si="2"/>
        <v>428751.1022302513</v>
      </c>
      <c r="D65" s="5">
        <f t="shared" si="3"/>
        <v>1000</v>
      </c>
      <c r="E65" s="4">
        <f t="shared" si="1"/>
        <v>427751.1022302513</v>
      </c>
      <c r="F65" s="5">
        <f>IF(C65=0,0,IF(I64+G65&lt;=Summary!$E$20,'Loan Sch - Extra pay - With Off'!I64+G65,Summary!$E$20))</f>
        <v>690.71560806781815</v>
      </c>
      <c r="G65" s="4">
        <f>IF(E65&lt;=0,0,E65*Summary!$B$7/Summary!$B$10)</f>
        <v>328.21671113436594</v>
      </c>
      <c r="H65" s="5">
        <f t="shared" si="4"/>
        <v>362.49889693345222</v>
      </c>
      <c r="I65" s="5">
        <f t="shared" si="5"/>
        <v>428388.60333331785</v>
      </c>
    </row>
    <row r="66" spans="1:9" x14ac:dyDescent="0.25">
      <c r="A66">
        <v>62</v>
      </c>
      <c r="B66">
        <f t="shared" si="0"/>
        <v>62</v>
      </c>
      <c r="C66" s="5">
        <f t="shared" si="2"/>
        <v>428388.60333331785</v>
      </c>
      <c r="D66" s="5">
        <f t="shared" si="3"/>
        <v>1000</v>
      </c>
      <c r="E66" s="4">
        <f t="shared" si="1"/>
        <v>427388.60333331785</v>
      </c>
      <c r="F66" s="5">
        <f>IF(C66=0,0,IF(I65+G66&lt;=Summary!$E$20,'Loan Sch - Extra pay - With Off'!I65+G66,Summary!$E$20))</f>
        <v>690.71560806781815</v>
      </c>
      <c r="G66" s="4">
        <f>IF(E66&lt;=0,0,E66*Summary!$B$7/Summary!$B$10)</f>
        <v>327.93856294229579</v>
      </c>
      <c r="H66" s="5">
        <f t="shared" si="4"/>
        <v>362.77704512552236</v>
      </c>
      <c r="I66" s="5">
        <f t="shared" si="5"/>
        <v>428025.8262881923</v>
      </c>
    </row>
    <row r="67" spans="1:9" x14ac:dyDescent="0.25">
      <c r="A67">
        <v>63</v>
      </c>
      <c r="B67">
        <f t="shared" si="0"/>
        <v>63</v>
      </c>
      <c r="C67" s="5">
        <f t="shared" si="2"/>
        <v>428025.8262881923</v>
      </c>
      <c r="D67" s="5">
        <f t="shared" si="3"/>
        <v>1000</v>
      </c>
      <c r="E67" s="4">
        <f t="shared" si="1"/>
        <v>427025.8262881923</v>
      </c>
      <c r="F67" s="5">
        <f>IF(C67=0,0,IF(I66+G67&lt;=Summary!$E$20,'Loan Sch - Extra pay - With Off'!I66+G67,Summary!$E$20))</f>
        <v>690.71560806781815</v>
      </c>
      <c r="G67" s="4">
        <f>IF(E67&lt;=0,0,E67*Summary!$B$7/Summary!$B$10)</f>
        <v>327.66020132497829</v>
      </c>
      <c r="H67" s="5">
        <f t="shared" si="4"/>
        <v>363.05540674283986</v>
      </c>
      <c r="I67" s="5">
        <f t="shared" si="5"/>
        <v>427662.77088144945</v>
      </c>
    </row>
    <row r="68" spans="1:9" x14ac:dyDescent="0.25">
      <c r="A68">
        <v>64</v>
      </c>
      <c r="B68">
        <f t="shared" si="0"/>
        <v>64</v>
      </c>
      <c r="C68" s="5">
        <f t="shared" si="2"/>
        <v>427662.77088144945</v>
      </c>
      <c r="D68" s="5">
        <f t="shared" si="3"/>
        <v>1000</v>
      </c>
      <c r="E68" s="4">
        <f t="shared" si="1"/>
        <v>426662.77088144945</v>
      </c>
      <c r="F68" s="5">
        <f>IF(C68=0,0,IF(I67+G68&lt;=Summary!$E$20,'Loan Sch - Extra pay - With Off'!I67+G68,Summary!$E$20))</f>
        <v>690.71560806781815</v>
      </c>
      <c r="G68" s="4">
        <f>IF(E68&lt;=0,0,E68*Summary!$B$7/Summary!$B$10)</f>
        <v>327.38162611865062</v>
      </c>
      <c r="H68" s="5">
        <f t="shared" si="4"/>
        <v>363.33398194916754</v>
      </c>
      <c r="I68" s="5">
        <f t="shared" si="5"/>
        <v>427299.43689950026</v>
      </c>
    </row>
    <row r="69" spans="1:9" x14ac:dyDescent="0.25">
      <c r="A69">
        <v>65</v>
      </c>
      <c r="B69">
        <f t="shared" si="0"/>
        <v>65</v>
      </c>
      <c r="C69" s="5">
        <f t="shared" si="2"/>
        <v>427299.43689950026</v>
      </c>
      <c r="D69" s="5">
        <f t="shared" si="3"/>
        <v>1000</v>
      </c>
      <c r="E69" s="4">
        <f t="shared" si="1"/>
        <v>426299.43689950026</v>
      </c>
      <c r="F69" s="5">
        <f>IF(C69=0,0,IF(I68+G69&lt;=Summary!$E$20,'Loan Sch - Extra pay - With Off'!I68+G69,Summary!$E$20))</f>
        <v>690.71560806781815</v>
      </c>
      <c r="G69" s="4">
        <f>IF(E69&lt;=0,0,E69*Summary!$B$7/Summary!$B$10)</f>
        <v>327.10283715942421</v>
      </c>
      <c r="H69" s="5">
        <f t="shared" si="4"/>
        <v>363.61277090839394</v>
      </c>
      <c r="I69" s="5">
        <f t="shared" si="5"/>
        <v>426935.82412859186</v>
      </c>
    </row>
    <row r="70" spans="1:9" x14ac:dyDescent="0.25">
      <c r="A70">
        <v>66</v>
      </c>
      <c r="B70">
        <f t="shared" ref="B70:B133" si="6">IF(C70=0,0,A70)</f>
        <v>66</v>
      </c>
      <c r="C70" s="5">
        <f t="shared" si="2"/>
        <v>426935.82412859186</v>
      </c>
      <c r="D70" s="5">
        <f t="shared" si="3"/>
        <v>1000</v>
      </c>
      <c r="E70" s="4">
        <f t="shared" ref="E70:E133" si="7">C70-D70</f>
        <v>425935.82412859186</v>
      </c>
      <c r="F70" s="5">
        <f>IF(C70=0,0,IF(I69+G70&lt;=Summary!$E$20,'Loan Sch - Extra pay - With Off'!I69+G70,Summary!$E$20))</f>
        <v>690.71560806781815</v>
      </c>
      <c r="G70" s="4">
        <f>IF(E70&lt;=0,0,E70*Summary!$B$7/Summary!$B$10)</f>
        <v>326.8238342832849</v>
      </c>
      <c r="H70" s="5">
        <f t="shared" si="4"/>
        <v>363.89177378453326</v>
      </c>
      <c r="I70" s="5">
        <f t="shared" si="5"/>
        <v>426571.93235480733</v>
      </c>
    </row>
    <row r="71" spans="1:9" x14ac:dyDescent="0.25">
      <c r="A71">
        <v>67</v>
      </c>
      <c r="B71">
        <f t="shared" si="6"/>
        <v>67</v>
      </c>
      <c r="C71" s="5">
        <f t="shared" ref="C71:C134" si="8">I70</f>
        <v>426571.93235480733</v>
      </c>
      <c r="D71" s="5">
        <f t="shared" ref="D71:D134" si="9">IF(C71=0,0,D70)</f>
        <v>1000</v>
      </c>
      <c r="E71" s="4">
        <f t="shared" si="7"/>
        <v>425571.93235480733</v>
      </c>
      <c r="F71" s="5">
        <f>IF(C71=0,0,IF(I70+G71&lt;=Summary!$E$20,'Loan Sch - Extra pay - With Off'!I70+G71,Summary!$E$20))</f>
        <v>690.71560806781815</v>
      </c>
      <c r="G71" s="4">
        <f>IF(E71&lt;=0,0,E71*Summary!$B$7/Summary!$B$10)</f>
        <v>326.54461732609252</v>
      </c>
      <c r="H71" s="5">
        <f t="shared" ref="H71:H134" si="10">F71-G71</f>
        <v>364.17099074172563</v>
      </c>
      <c r="I71" s="5">
        <f t="shared" ref="I71:I134" si="11">IF(ROUND(C71-H71,0)=0,0,C71-H71)</f>
        <v>426207.76136406558</v>
      </c>
    </row>
    <row r="72" spans="1:9" x14ac:dyDescent="0.25">
      <c r="A72">
        <v>68</v>
      </c>
      <c r="B72">
        <f t="shared" si="6"/>
        <v>68</v>
      </c>
      <c r="C72" s="5">
        <f t="shared" si="8"/>
        <v>426207.76136406558</v>
      </c>
      <c r="D72" s="5">
        <f t="shared" si="9"/>
        <v>1000</v>
      </c>
      <c r="E72" s="4">
        <f t="shared" si="7"/>
        <v>425207.76136406558</v>
      </c>
      <c r="F72" s="5">
        <f>IF(C72=0,0,IF(I71+G72&lt;=Summary!$E$20,'Loan Sch - Extra pay - With Off'!I71+G72,Summary!$E$20))</f>
        <v>690.71560806781815</v>
      </c>
      <c r="G72" s="4">
        <f>IF(E72&lt;=0,0,E72*Summary!$B$7/Summary!$B$10)</f>
        <v>326.26518612358109</v>
      </c>
      <c r="H72" s="5">
        <f t="shared" si="10"/>
        <v>364.45042194423706</v>
      </c>
      <c r="I72" s="5">
        <f t="shared" si="11"/>
        <v>425843.31094212132</v>
      </c>
    </row>
    <row r="73" spans="1:9" x14ac:dyDescent="0.25">
      <c r="A73">
        <v>69</v>
      </c>
      <c r="B73">
        <f t="shared" si="6"/>
        <v>69</v>
      </c>
      <c r="C73" s="5">
        <f t="shared" si="8"/>
        <v>425843.31094212132</v>
      </c>
      <c r="D73" s="5">
        <f t="shared" si="9"/>
        <v>1000</v>
      </c>
      <c r="E73" s="4">
        <f t="shared" si="7"/>
        <v>424843.31094212132</v>
      </c>
      <c r="F73" s="5">
        <f>IF(C73=0,0,IF(I72+G73&lt;=Summary!$E$20,'Loan Sch - Extra pay - With Off'!I72+G73,Summary!$E$20))</f>
        <v>690.71560806781815</v>
      </c>
      <c r="G73" s="4">
        <f>IF(E73&lt;=0,0,E73*Summary!$B$7/Summary!$B$10)</f>
        <v>325.98554051135847</v>
      </c>
      <c r="H73" s="5">
        <f t="shared" si="10"/>
        <v>364.73006755645969</v>
      </c>
      <c r="I73" s="5">
        <f t="shared" si="11"/>
        <v>425478.58087456488</v>
      </c>
    </row>
    <row r="74" spans="1:9" x14ac:dyDescent="0.25">
      <c r="A74">
        <v>70</v>
      </c>
      <c r="B74">
        <f t="shared" si="6"/>
        <v>70</v>
      </c>
      <c r="C74" s="5">
        <f t="shared" si="8"/>
        <v>425478.58087456488</v>
      </c>
      <c r="D74" s="5">
        <f t="shared" si="9"/>
        <v>1000</v>
      </c>
      <c r="E74" s="4">
        <f t="shared" si="7"/>
        <v>424478.58087456488</v>
      </c>
      <c r="F74" s="5">
        <f>IF(C74=0,0,IF(I73+G74&lt;=Summary!$E$20,'Loan Sch - Extra pay - With Off'!I73+G74,Summary!$E$20))</f>
        <v>690.71560806781815</v>
      </c>
      <c r="G74" s="4">
        <f>IF(E74&lt;=0,0,E74*Summary!$B$7/Summary!$B$10)</f>
        <v>325.7056803249065</v>
      </c>
      <c r="H74" s="5">
        <f t="shared" si="10"/>
        <v>365.00992774291166</v>
      </c>
      <c r="I74" s="5">
        <f t="shared" si="11"/>
        <v>425113.57094682194</v>
      </c>
    </row>
    <row r="75" spans="1:9" x14ac:dyDescent="0.25">
      <c r="A75">
        <v>71</v>
      </c>
      <c r="B75">
        <f t="shared" si="6"/>
        <v>71</v>
      </c>
      <c r="C75" s="5">
        <f t="shared" si="8"/>
        <v>425113.57094682194</v>
      </c>
      <c r="D75" s="5">
        <f t="shared" si="9"/>
        <v>1000</v>
      </c>
      <c r="E75" s="4">
        <f t="shared" si="7"/>
        <v>424113.57094682194</v>
      </c>
      <c r="F75" s="5">
        <f>IF(C75=0,0,IF(I74+G75&lt;=Summary!$E$20,'Loan Sch - Extra pay - With Off'!I74+G75,Summary!$E$20))</f>
        <v>690.71560806781815</v>
      </c>
      <c r="G75" s="4">
        <f>IF(E75&lt;=0,0,E75*Summary!$B$7/Summary!$B$10)</f>
        <v>325.42560539958072</v>
      </c>
      <c r="H75" s="5">
        <f t="shared" si="10"/>
        <v>365.29000266823743</v>
      </c>
      <c r="I75" s="5">
        <f t="shared" si="11"/>
        <v>424748.28094415372</v>
      </c>
    </row>
    <row r="76" spans="1:9" x14ac:dyDescent="0.25">
      <c r="A76">
        <v>72</v>
      </c>
      <c r="B76">
        <f t="shared" si="6"/>
        <v>72</v>
      </c>
      <c r="C76" s="5">
        <f t="shared" si="8"/>
        <v>424748.28094415372</v>
      </c>
      <c r="D76" s="5">
        <f t="shared" si="9"/>
        <v>1000</v>
      </c>
      <c r="E76" s="4">
        <f t="shared" si="7"/>
        <v>423748.28094415372</v>
      </c>
      <c r="F76" s="5">
        <f>IF(C76=0,0,IF(I75+G76&lt;=Summary!$E$20,'Loan Sch - Extra pay - With Off'!I75+G76,Summary!$E$20))</f>
        <v>690.71560806781815</v>
      </c>
      <c r="G76" s="4">
        <f>IF(E76&lt;=0,0,E76*Summary!$B$7/Summary!$B$10)</f>
        <v>325.14531557061025</v>
      </c>
      <c r="H76" s="5">
        <f t="shared" si="10"/>
        <v>365.5702924972079</v>
      </c>
      <c r="I76" s="5">
        <f t="shared" si="11"/>
        <v>424382.7106516565</v>
      </c>
    </row>
    <row r="77" spans="1:9" x14ac:dyDescent="0.25">
      <c r="A77">
        <v>73</v>
      </c>
      <c r="B77">
        <f t="shared" si="6"/>
        <v>73</v>
      </c>
      <c r="C77" s="5">
        <f t="shared" si="8"/>
        <v>424382.7106516565</v>
      </c>
      <c r="D77" s="5">
        <f t="shared" si="9"/>
        <v>1000</v>
      </c>
      <c r="E77" s="4">
        <f t="shared" si="7"/>
        <v>423382.7106516565</v>
      </c>
      <c r="F77" s="5">
        <f>IF(C77=0,0,IF(I76+G77&lt;=Summary!$E$20,'Loan Sch - Extra pay - With Off'!I76+G77,Summary!$E$20))</f>
        <v>690.71560806781815</v>
      </c>
      <c r="G77" s="4">
        <f>IF(E77&lt;=0,0,E77*Summary!$B$7/Summary!$B$10)</f>
        <v>324.86481067309796</v>
      </c>
      <c r="H77" s="5">
        <f t="shared" si="10"/>
        <v>365.85079739472019</v>
      </c>
      <c r="I77" s="5">
        <f t="shared" si="11"/>
        <v>424016.8598542618</v>
      </c>
    </row>
    <row r="78" spans="1:9" x14ac:dyDescent="0.25">
      <c r="A78">
        <v>74</v>
      </c>
      <c r="B78">
        <f t="shared" si="6"/>
        <v>74</v>
      </c>
      <c r="C78" s="5">
        <f t="shared" si="8"/>
        <v>424016.8598542618</v>
      </c>
      <c r="D78" s="5">
        <f t="shared" si="9"/>
        <v>1000</v>
      </c>
      <c r="E78" s="4">
        <f t="shared" si="7"/>
        <v>423016.8598542618</v>
      </c>
      <c r="F78" s="5">
        <f>IF(C78=0,0,IF(I77+G78&lt;=Summary!$E$20,'Loan Sch - Extra pay - With Off'!I77+G78,Summary!$E$20))</f>
        <v>690.71560806781815</v>
      </c>
      <c r="G78" s="4">
        <f>IF(E78&lt;=0,0,E78*Summary!$B$7/Summary!$B$10)</f>
        <v>324.58409054202008</v>
      </c>
      <c r="H78" s="5">
        <f t="shared" si="10"/>
        <v>366.13151752579807</v>
      </c>
      <c r="I78" s="5">
        <f t="shared" si="11"/>
        <v>423650.72833673598</v>
      </c>
    </row>
    <row r="79" spans="1:9" x14ac:dyDescent="0.25">
      <c r="A79">
        <v>75</v>
      </c>
      <c r="B79">
        <f t="shared" si="6"/>
        <v>75</v>
      </c>
      <c r="C79" s="5">
        <f t="shared" si="8"/>
        <v>423650.72833673598</v>
      </c>
      <c r="D79" s="5">
        <f t="shared" si="9"/>
        <v>1000</v>
      </c>
      <c r="E79" s="4">
        <f t="shared" si="7"/>
        <v>422650.72833673598</v>
      </c>
      <c r="F79" s="5">
        <f>IF(C79=0,0,IF(I78+G79&lt;=Summary!$E$20,'Loan Sch - Extra pay - With Off'!I78+G79,Summary!$E$20))</f>
        <v>690.71560806781815</v>
      </c>
      <c r="G79" s="4">
        <f>IF(E79&lt;=0,0,E79*Summary!$B$7/Summary!$B$10)</f>
        <v>324.30315501222623</v>
      </c>
      <c r="H79" s="5">
        <f t="shared" si="10"/>
        <v>366.41245305559193</v>
      </c>
      <c r="I79" s="5">
        <f t="shared" si="11"/>
        <v>423284.31588368036</v>
      </c>
    </row>
    <row r="80" spans="1:9" x14ac:dyDescent="0.25">
      <c r="A80">
        <v>76</v>
      </c>
      <c r="B80">
        <f t="shared" si="6"/>
        <v>76</v>
      </c>
      <c r="C80" s="5">
        <f t="shared" si="8"/>
        <v>423284.31588368036</v>
      </c>
      <c r="D80" s="5">
        <f t="shared" si="9"/>
        <v>1000</v>
      </c>
      <c r="E80" s="4">
        <f t="shared" si="7"/>
        <v>422284.31588368036</v>
      </c>
      <c r="F80" s="5">
        <f>IF(C80=0,0,IF(I79+G80&lt;=Summary!$E$20,'Loan Sch - Extra pay - With Off'!I79+G80,Summary!$E$20))</f>
        <v>690.71560806781815</v>
      </c>
      <c r="G80" s="4">
        <f>IF(E80&lt;=0,0,E80*Summary!$B$7/Summary!$B$10)</f>
        <v>324.02200391843934</v>
      </c>
      <c r="H80" s="5">
        <f t="shared" si="10"/>
        <v>366.69360414937881</v>
      </c>
      <c r="I80" s="5">
        <f t="shared" si="11"/>
        <v>422917.62227953097</v>
      </c>
    </row>
    <row r="81" spans="1:9" x14ac:dyDescent="0.25">
      <c r="A81">
        <v>77</v>
      </c>
      <c r="B81">
        <f t="shared" si="6"/>
        <v>77</v>
      </c>
      <c r="C81" s="5">
        <f t="shared" si="8"/>
        <v>422917.62227953097</v>
      </c>
      <c r="D81" s="5">
        <f t="shared" si="9"/>
        <v>1000</v>
      </c>
      <c r="E81" s="4">
        <f t="shared" si="7"/>
        <v>421917.62227953097</v>
      </c>
      <c r="F81" s="5">
        <f>IF(C81=0,0,IF(I80+G81&lt;=Summary!$E$20,'Loan Sch - Extra pay - With Off'!I80+G81,Summary!$E$20))</f>
        <v>690.71560806781815</v>
      </c>
      <c r="G81" s="4">
        <f>IF(E81&lt;=0,0,E81*Summary!$B$7/Summary!$B$10)</f>
        <v>323.74063709525547</v>
      </c>
      <c r="H81" s="5">
        <f t="shared" si="10"/>
        <v>366.97497097256269</v>
      </c>
      <c r="I81" s="5">
        <f t="shared" si="11"/>
        <v>422550.6473085584</v>
      </c>
    </row>
    <row r="82" spans="1:9" x14ac:dyDescent="0.25">
      <c r="A82">
        <v>78</v>
      </c>
      <c r="B82">
        <f t="shared" si="6"/>
        <v>78</v>
      </c>
      <c r="C82" s="5">
        <f t="shared" si="8"/>
        <v>422550.6473085584</v>
      </c>
      <c r="D82" s="5">
        <f t="shared" si="9"/>
        <v>1000</v>
      </c>
      <c r="E82" s="4">
        <f t="shared" si="7"/>
        <v>421550.6473085584</v>
      </c>
      <c r="F82" s="5">
        <f>IF(C82=0,0,IF(I81+G82&lt;=Summary!$E$20,'Loan Sch - Extra pay - With Off'!I81+G82,Summary!$E$20))</f>
        <v>690.71560806781815</v>
      </c>
      <c r="G82" s="4">
        <f>IF(E82&lt;=0,0,E82*Summary!$B$7/Summary!$B$10)</f>
        <v>323.45905437714379</v>
      </c>
      <c r="H82" s="5">
        <f t="shared" si="10"/>
        <v>367.25655369067437</v>
      </c>
      <c r="I82" s="5">
        <f t="shared" si="11"/>
        <v>422183.39075486775</v>
      </c>
    </row>
    <row r="83" spans="1:9" x14ac:dyDescent="0.25">
      <c r="A83">
        <v>79</v>
      </c>
      <c r="B83">
        <f t="shared" si="6"/>
        <v>79</v>
      </c>
      <c r="C83" s="5">
        <f t="shared" si="8"/>
        <v>422183.39075486775</v>
      </c>
      <c r="D83" s="5">
        <f t="shared" si="9"/>
        <v>1000</v>
      </c>
      <c r="E83" s="4">
        <f t="shared" si="7"/>
        <v>421183.39075486775</v>
      </c>
      <c r="F83" s="5">
        <f>IF(C83=0,0,IF(I82+G83&lt;=Summary!$E$20,'Loan Sch - Extra pay - With Off'!I82+G83,Summary!$E$20))</f>
        <v>690.71560806781815</v>
      </c>
      <c r="G83" s="4">
        <f>IF(E83&lt;=0,0,E83*Summary!$B$7/Summary!$B$10)</f>
        <v>323.17725559844655</v>
      </c>
      <c r="H83" s="5">
        <f t="shared" si="10"/>
        <v>367.5383524693716</v>
      </c>
      <c r="I83" s="5">
        <f t="shared" si="11"/>
        <v>421815.85240239836</v>
      </c>
    </row>
    <row r="84" spans="1:9" x14ac:dyDescent="0.25">
      <c r="A84">
        <v>80</v>
      </c>
      <c r="B84">
        <f t="shared" si="6"/>
        <v>80</v>
      </c>
      <c r="C84" s="5">
        <f t="shared" si="8"/>
        <v>421815.85240239836</v>
      </c>
      <c r="D84" s="5">
        <f t="shared" si="9"/>
        <v>1000</v>
      </c>
      <c r="E84" s="4">
        <f t="shared" si="7"/>
        <v>420815.85240239836</v>
      </c>
      <c r="F84" s="5">
        <f>IF(C84=0,0,IF(I83+G84&lt;=Summary!$E$20,'Loan Sch - Extra pay - With Off'!I83+G84,Summary!$E$20))</f>
        <v>690.71560806781815</v>
      </c>
      <c r="G84" s="4">
        <f>IF(E84&lt;=0,0,E84*Summary!$B$7/Summary!$B$10)</f>
        <v>322.89524059337873</v>
      </c>
      <c r="H84" s="5">
        <f t="shared" si="10"/>
        <v>367.82036747443942</v>
      </c>
      <c r="I84" s="5">
        <f t="shared" si="11"/>
        <v>421448.0320349239</v>
      </c>
    </row>
    <row r="85" spans="1:9" x14ac:dyDescent="0.25">
      <c r="A85">
        <v>81</v>
      </c>
      <c r="B85">
        <f t="shared" si="6"/>
        <v>81</v>
      </c>
      <c r="C85" s="5">
        <f t="shared" si="8"/>
        <v>421448.0320349239</v>
      </c>
      <c r="D85" s="5">
        <f t="shared" si="9"/>
        <v>1000</v>
      </c>
      <c r="E85" s="4">
        <f t="shared" si="7"/>
        <v>420448.0320349239</v>
      </c>
      <c r="F85" s="5">
        <f>IF(C85=0,0,IF(I84+G85&lt;=Summary!$E$20,'Loan Sch - Extra pay - With Off'!I84+G85,Summary!$E$20))</f>
        <v>690.71560806781815</v>
      </c>
      <c r="G85" s="4">
        <f>IF(E85&lt;=0,0,E85*Summary!$B$7/Summary!$B$10)</f>
        <v>322.61300919602814</v>
      </c>
      <c r="H85" s="5">
        <f t="shared" si="10"/>
        <v>368.10259887179001</v>
      </c>
      <c r="I85" s="5">
        <f t="shared" si="11"/>
        <v>421079.9294360521</v>
      </c>
    </row>
    <row r="86" spans="1:9" x14ac:dyDescent="0.25">
      <c r="A86">
        <v>82</v>
      </c>
      <c r="B86">
        <f t="shared" si="6"/>
        <v>82</v>
      </c>
      <c r="C86" s="5">
        <f t="shared" si="8"/>
        <v>421079.9294360521</v>
      </c>
      <c r="D86" s="5">
        <f t="shared" si="9"/>
        <v>1000</v>
      </c>
      <c r="E86" s="4">
        <f t="shared" si="7"/>
        <v>420079.9294360521</v>
      </c>
      <c r="F86" s="5">
        <f>IF(C86=0,0,IF(I85+G86&lt;=Summary!$E$20,'Loan Sch - Extra pay - With Off'!I85+G86,Summary!$E$20))</f>
        <v>690.71560806781815</v>
      </c>
      <c r="G86" s="4">
        <f>IF(E86&lt;=0,0,E86*Summary!$B$7/Summary!$B$10)</f>
        <v>322.33056124035534</v>
      </c>
      <c r="H86" s="5">
        <f t="shared" si="10"/>
        <v>368.38504682746282</v>
      </c>
      <c r="I86" s="5">
        <f t="shared" si="11"/>
        <v>420711.54438922461</v>
      </c>
    </row>
    <row r="87" spans="1:9" x14ac:dyDescent="0.25">
      <c r="A87">
        <v>83</v>
      </c>
      <c r="B87">
        <f t="shared" si="6"/>
        <v>83</v>
      </c>
      <c r="C87" s="5">
        <f t="shared" si="8"/>
        <v>420711.54438922461</v>
      </c>
      <c r="D87" s="5">
        <f t="shared" si="9"/>
        <v>1000</v>
      </c>
      <c r="E87" s="4">
        <f t="shared" si="7"/>
        <v>419711.54438922461</v>
      </c>
      <c r="F87" s="5">
        <f>IF(C87=0,0,IF(I86+G87&lt;=Summary!$E$20,'Loan Sch - Extra pay - With Off'!I86+G87,Summary!$E$20))</f>
        <v>690.71560806781815</v>
      </c>
      <c r="G87" s="4">
        <f>IF(E87&lt;=0,0,E87*Summary!$B$7/Summary!$B$10)</f>
        <v>322.04789656019352</v>
      </c>
      <c r="H87" s="5">
        <f t="shared" si="10"/>
        <v>368.66771150762463</v>
      </c>
      <c r="I87" s="5">
        <f t="shared" si="11"/>
        <v>420342.87667771697</v>
      </c>
    </row>
    <row r="88" spans="1:9" x14ac:dyDescent="0.25">
      <c r="A88">
        <v>84</v>
      </c>
      <c r="B88">
        <f t="shared" si="6"/>
        <v>84</v>
      </c>
      <c r="C88" s="5">
        <f t="shared" si="8"/>
        <v>420342.87667771697</v>
      </c>
      <c r="D88" s="5">
        <f t="shared" si="9"/>
        <v>1000</v>
      </c>
      <c r="E88" s="4">
        <f t="shared" si="7"/>
        <v>419342.87667771697</v>
      </c>
      <c r="F88" s="5">
        <f>IF(C88=0,0,IF(I87+G88&lt;=Summary!$E$20,'Loan Sch - Extra pay - With Off'!I87+G88,Summary!$E$20))</f>
        <v>690.71560806781815</v>
      </c>
      <c r="G88" s="4">
        <f>IF(E88&lt;=0,0,E88*Summary!$B$7/Summary!$B$10)</f>
        <v>321.76501498924819</v>
      </c>
      <c r="H88" s="5">
        <f t="shared" si="10"/>
        <v>368.95059307856997</v>
      </c>
      <c r="I88" s="5">
        <f t="shared" si="11"/>
        <v>419973.9260846384</v>
      </c>
    </row>
    <row r="89" spans="1:9" x14ac:dyDescent="0.25">
      <c r="A89">
        <v>85</v>
      </c>
      <c r="B89">
        <f t="shared" si="6"/>
        <v>85</v>
      </c>
      <c r="C89" s="5">
        <f t="shared" si="8"/>
        <v>419973.9260846384</v>
      </c>
      <c r="D89" s="5">
        <f t="shared" si="9"/>
        <v>1000</v>
      </c>
      <c r="E89" s="4">
        <f t="shared" si="7"/>
        <v>418973.9260846384</v>
      </c>
      <c r="F89" s="5">
        <f>IF(C89=0,0,IF(I88+G89&lt;=Summary!$E$20,'Loan Sch - Extra pay - With Off'!I88+G89,Summary!$E$20))</f>
        <v>690.71560806781815</v>
      </c>
      <c r="G89" s="4">
        <f>IF(E89&lt;=0,0,E89*Summary!$B$7/Summary!$B$10)</f>
        <v>321.48191636109755</v>
      </c>
      <c r="H89" s="5">
        <f t="shared" si="10"/>
        <v>369.23369170672061</v>
      </c>
      <c r="I89" s="5">
        <f t="shared" si="11"/>
        <v>419604.69239293167</v>
      </c>
    </row>
    <row r="90" spans="1:9" x14ac:dyDescent="0.25">
      <c r="A90">
        <v>86</v>
      </c>
      <c r="B90">
        <f t="shared" si="6"/>
        <v>86</v>
      </c>
      <c r="C90" s="5">
        <f t="shared" si="8"/>
        <v>419604.69239293167</v>
      </c>
      <c r="D90" s="5">
        <f t="shared" si="9"/>
        <v>1000</v>
      </c>
      <c r="E90" s="4">
        <f t="shared" si="7"/>
        <v>418604.69239293167</v>
      </c>
      <c r="F90" s="5">
        <f>IF(C90=0,0,IF(I89+G90&lt;=Summary!$E$20,'Loan Sch - Extra pay - With Off'!I89+G90,Summary!$E$20))</f>
        <v>690.71560806781815</v>
      </c>
      <c r="G90" s="4">
        <f>IF(E90&lt;=0,0,E90*Summary!$B$7/Summary!$B$10)</f>
        <v>321.19860050919181</v>
      </c>
      <c r="H90" s="5">
        <f t="shared" si="10"/>
        <v>369.51700755862635</v>
      </c>
      <c r="I90" s="5">
        <f t="shared" si="11"/>
        <v>419235.17538537306</v>
      </c>
    </row>
    <row r="91" spans="1:9" x14ac:dyDescent="0.25">
      <c r="A91">
        <v>87</v>
      </c>
      <c r="B91">
        <f t="shared" si="6"/>
        <v>87</v>
      </c>
      <c r="C91" s="5">
        <f t="shared" si="8"/>
        <v>419235.17538537306</v>
      </c>
      <c r="D91" s="5">
        <f t="shared" si="9"/>
        <v>1000</v>
      </c>
      <c r="E91" s="4">
        <f t="shared" si="7"/>
        <v>418235.17538537306</v>
      </c>
      <c r="F91" s="5">
        <f>IF(C91=0,0,IF(I90+G91&lt;=Summary!$E$20,'Loan Sch - Extra pay - With Off'!I90+G91,Summary!$E$20))</f>
        <v>690.71560806781815</v>
      </c>
      <c r="G91" s="4">
        <f>IF(E91&lt;=0,0,E91*Summary!$B$7/Summary!$B$10)</f>
        <v>320.91506726685355</v>
      </c>
      <c r="H91" s="5">
        <f t="shared" si="10"/>
        <v>369.8005408009646</v>
      </c>
      <c r="I91" s="5">
        <f t="shared" si="11"/>
        <v>418865.3748445721</v>
      </c>
    </row>
    <row r="92" spans="1:9" x14ac:dyDescent="0.25">
      <c r="A92">
        <v>88</v>
      </c>
      <c r="B92">
        <f t="shared" si="6"/>
        <v>88</v>
      </c>
      <c r="C92" s="5">
        <f t="shared" si="8"/>
        <v>418865.3748445721</v>
      </c>
      <c r="D92" s="5">
        <f t="shared" si="9"/>
        <v>1000</v>
      </c>
      <c r="E92" s="4">
        <f t="shared" si="7"/>
        <v>417865.3748445721</v>
      </c>
      <c r="F92" s="5">
        <f>IF(C92=0,0,IF(I91+G92&lt;=Summary!$E$20,'Loan Sch - Extra pay - With Off'!I91+G92,Summary!$E$20))</f>
        <v>690.71560806781815</v>
      </c>
      <c r="G92" s="4">
        <f>IF(E92&lt;=0,0,E92*Summary!$B$7/Summary!$B$10)</f>
        <v>320.63131646727743</v>
      </c>
      <c r="H92" s="5">
        <f t="shared" si="10"/>
        <v>370.08429160054072</v>
      </c>
      <c r="I92" s="5">
        <f t="shared" si="11"/>
        <v>418495.29055297154</v>
      </c>
    </row>
    <row r="93" spans="1:9" x14ac:dyDescent="0.25">
      <c r="A93">
        <v>89</v>
      </c>
      <c r="B93">
        <f t="shared" si="6"/>
        <v>89</v>
      </c>
      <c r="C93" s="5">
        <f t="shared" si="8"/>
        <v>418495.29055297154</v>
      </c>
      <c r="D93" s="5">
        <f t="shared" si="9"/>
        <v>1000</v>
      </c>
      <c r="E93" s="4">
        <f t="shared" si="7"/>
        <v>417495.29055297154</v>
      </c>
      <c r="F93" s="5">
        <f>IF(C93=0,0,IF(I92+G93&lt;=Summary!$E$20,'Loan Sch - Extra pay - With Off'!I92+G93,Summary!$E$20))</f>
        <v>690.71560806781815</v>
      </c>
      <c r="G93" s="4">
        <f>IF(E93&lt;=0,0,E93*Summary!$B$7/Summary!$B$10)</f>
        <v>320.34734794353005</v>
      </c>
      <c r="H93" s="5">
        <f t="shared" si="10"/>
        <v>370.3682601242881</v>
      </c>
      <c r="I93" s="5">
        <f t="shared" si="11"/>
        <v>418124.92229284724</v>
      </c>
    </row>
    <row r="94" spans="1:9" x14ac:dyDescent="0.25">
      <c r="A94">
        <v>90</v>
      </c>
      <c r="B94">
        <f t="shared" si="6"/>
        <v>90</v>
      </c>
      <c r="C94" s="5">
        <f t="shared" si="8"/>
        <v>418124.92229284724</v>
      </c>
      <c r="D94" s="5">
        <f t="shared" si="9"/>
        <v>1000</v>
      </c>
      <c r="E94" s="4">
        <f t="shared" si="7"/>
        <v>417124.92229284724</v>
      </c>
      <c r="F94" s="5">
        <f>IF(C94=0,0,IF(I93+G94&lt;=Summary!$E$20,'Loan Sch - Extra pay - With Off'!I93+G94,Summary!$E$20))</f>
        <v>690.71560806781815</v>
      </c>
      <c r="G94" s="4">
        <f>IF(E94&lt;=0,0,E94*Summary!$B$7/Summary!$B$10)</f>
        <v>320.0631615285501</v>
      </c>
      <c r="H94" s="5">
        <f t="shared" si="10"/>
        <v>370.65244653926806</v>
      </c>
      <c r="I94" s="5">
        <f t="shared" si="11"/>
        <v>417754.26984630799</v>
      </c>
    </row>
    <row r="95" spans="1:9" x14ac:dyDescent="0.25">
      <c r="A95">
        <v>91</v>
      </c>
      <c r="B95">
        <f t="shared" si="6"/>
        <v>91</v>
      </c>
      <c r="C95" s="5">
        <f t="shared" si="8"/>
        <v>417754.26984630799</v>
      </c>
      <c r="D95" s="5">
        <f t="shared" si="9"/>
        <v>1000</v>
      </c>
      <c r="E95" s="4">
        <f t="shared" si="7"/>
        <v>416754.26984630799</v>
      </c>
      <c r="F95" s="5">
        <f>IF(C95=0,0,IF(I94+G95&lt;=Summary!$E$20,'Loan Sch - Extra pay - With Off'!I94+G95,Summary!$E$20))</f>
        <v>690.71560806781815</v>
      </c>
      <c r="G95" s="4">
        <f>IF(E95&lt;=0,0,E95*Summary!$B$7/Summary!$B$10)</f>
        <v>319.77875705514782</v>
      </c>
      <c r="H95" s="5">
        <f t="shared" si="10"/>
        <v>370.93685101267033</v>
      </c>
      <c r="I95" s="5">
        <f t="shared" si="11"/>
        <v>417383.33299529529</v>
      </c>
    </row>
    <row r="96" spans="1:9" x14ac:dyDescent="0.25">
      <c r="A96">
        <v>92</v>
      </c>
      <c r="B96">
        <f t="shared" si="6"/>
        <v>92</v>
      </c>
      <c r="C96" s="5">
        <f t="shared" si="8"/>
        <v>417383.33299529529</v>
      </c>
      <c r="D96" s="5">
        <f t="shared" si="9"/>
        <v>1000</v>
      </c>
      <c r="E96" s="4">
        <f t="shared" si="7"/>
        <v>416383.33299529529</v>
      </c>
      <c r="F96" s="5">
        <f>IF(C96=0,0,IF(I95+G96&lt;=Summary!$E$20,'Loan Sch - Extra pay - With Off'!I95+G96,Summary!$E$20))</f>
        <v>690.71560806781815</v>
      </c>
      <c r="G96" s="4">
        <f>IF(E96&lt;=0,0,E96*Summary!$B$7/Summary!$B$10)</f>
        <v>319.49413435600542</v>
      </c>
      <c r="H96" s="5">
        <f t="shared" si="10"/>
        <v>371.22147371181273</v>
      </c>
      <c r="I96" s="5">
        <f t="shared" si="11"/>
        <v>417012.11152158346</v>
      </c>
    </row>
    <row r="97" spans="1:9" x14ac:dyDescent="0.25">
      <c r="A97">
        <v>93</v>
      </c>
      <c r="B97">
        <f t="shared" si="6"/>
        <v>93</v>
      </c>
      <c r="C97" s="5">
        <f t="shared" si="8"/>
        <v>417012.11152158346</v>
      </c>
      <c r="D97" s="5">
        <f t="shared" si="9"/>
        <v>1000</v>
      </c>
      <c r="E97" s="4">
        <f t="shared" si="7"/>
        <v>416012.11152158346</v>
      </c>
      <c r="F97" s="5">
        <f>IF(C97=0,0,IF(I96+G97&lt;=Summary!$E$20,'Loan Sch - Extra pay - With Off'!I96+G97,Summary!$E$20))</f>
        <v>690.71560806781815</v>
      </c>
      <c r="G97" s="4">
        <f>IF(E97&lt;=0,0,E97*Summary!$B$7/Summary!$B$10)</f>
        <v>319.20929326367656</v>
      </c>
      <c r="H97" s="5">
        <f t="shared" si="10"/>
        <v>371.5063148041416</v>
      </c>
      <c r="I97" s="5">
        <f t="shared" si="11"/>
        <v>416640.60520677932</v>
      </c>
    </row>
    <row r="98" spans="1:9" x14ac:dyDescent="0.25">
      <c r="A98">
        <v>94</v>
      </c>
      <c r="B98">
        <f t="shared" si="6"/>
        <v>94</v>
      </c>
      <c r="C98" s="5">
        <f t="shared" si="8"/>
        <v>416640.60520677932</v>
      </c>
      <c r="D98" s="5">
        <f t="shared" si="9"/>
        <v>1000</v>
      </c>
      <c r="E98" s="4">
        <f t="shared" si="7"/>
        <v>415640.60520677932</v>
      </c>
      <c r="F98" s="5">
        <f>IF(C98=0,0,IF(I97+G98&lt;=Summary!$E$20,'Loan Sch - Extra pay - With Off'!I97+G98,Summary!$E$20))</f>
        <v>690.71560806781815</v>
      </c>
      <c r="G98" s="4">
        <f>IF(E98&lt;=0,0,E98*Summary!$B$7/Summary!$B$10)</f>
        <v>318.92423361058638</v>
      </c>
      <c r="H98" s="5">
        <f t="shared" si="10"/>
        <v>371.79137445723177</v>
      </c>
      <c r="I98" s="5">
        <f t="shared" si="11"/>
        <v>416268.81383232208</v>
      </c>
    </row>
    <row r="99" spans="1:9" x14ac:dyDescent="0.25">
      <c r="A99">
        <v>95</v>
      </c>
      <c r="B99">
        <f t="shared" si="6"/>
        <v>95</v>
      </c>
      <c r="C99" s="5">
        <f t="shared" si="8"/>
        <v>416268.81383232208</v>
      </c>
      <c r="D99" s="5">
        <f t="shared" si="9"/>
        <v>1000</v>
      </c>
      <c r="E99" s="4">
        <f t="shared" si="7"/>
        <v>415268.81383232208</v>
      </c>
      <c r="F99" s="5">
        <f>IF(C99=0,0,IF(I98+G99&lt;=Summary!$E$20,'Loan Sch - Extra pay - With Off'!I98+G99,Summary!$E$20))</f>
        <v>690.71560806781815</v>
      </c>
      <c r="G99" s="4">
        <f>IF(E99&lt;=0,0,E99*Summary!$B$7/Summary!$B$10)</f>
        <v>318.63895522903175</v>
      </c>
      <c r="H99" s="5">
        <f t="shared" si="10"/>
        <v>372.0766528387864</v>
      </c>
      <c r="I99" s="5">
        <f t="shared" si="11"/>
        <v>415896.73717948329</v>
      </c>
    </row>
    <row r="100" spans="1:9" x14ac:dyDescent="0.25">
      <c r="A100">
        <v>96</v>
      </c>
      <c r="B100">
        <f t="shared" si="6"/>
        <v>96</v>
      </c>
      <c r="C100" s="5">
        <f t="shared" si="8"/>
        <v>415896.73717948329</v>
      </c>
      <c r="D100" s="5">
        <f t="shared" si="9"/>
        <v>1000</v>
      </c>
      <c r="E100" s="4">
        <f t="shared" si="7"/>
        <v>414896.73717948329</v>
      </c>
      <c r="F100" s="5">
        <f>IF(C100=0,0,IF(I99+G100&lt;=Summary!$E$20,'Loan Sch - Extra pay - With Off'!I99+G100,Summary!$E$20))</f>
        <v>690.71560806781815</v>
      </c>
      <c r="G100" s="4">
        <f>IF(E100&lt;=0,0,E100*Summary!$B$7/Summary!$B$10)</f>
        <v>318.35345795118042</v>
      </c>
      <c r="H100" s="5">
        <f t="shared" si="10"/>
        <v>372.36215011663774</v>
      </c>
      <c r="I100" s="5">
        <f t="shared" si="11"/>
        <v>415524.37502936664</v>
      </c>
    </row>
    <row r="101" spans="1:9" x14ac:dyDescent="0.25">
      <c r="A101">
        <v>97</v>
      </c>
      <c r="B101">
        <f t="shared" si="6"/>
        <v>97</v>
      </c>
      <c r="C101" s="5">
        <f t="shared" si="8"/>
        <v>415524.37502936664</v>
      </c>
      <c r="D101" s="5">
        <f t="shared" si="9"/>
        <v>1000</v>
      </c>
      <c r="E101" s="4">
        <f t="shared" si="7"/>
        <v>414524.37502936664</v>
      </c>
      <c r="F101" s="5">
        <f>IF(C101=0,0,IF(I100+G101&lt;=Summary!$E$20,'Loan Sch - Extra pay - With Off'!I100+G101,Summary!$E$20))</f>
        <v>690.71560806781815</v>
      </c>
      <c r="G101" s="4">
        <f>IF(E101&lt;=0,0,E101*Summary!$B$7/Summary!$B$10)</f>
        <v>318.06774160907173</v>
      </c>
      <c r="H101" s="5">
        <f t="shared" si="10"/>
        <v>372.64786645874642</v>
      </c>
      <c r="I101" s="5">
        <f t="shared" si="11"/>
        <v>415151.72716290789</v>
      </c>
    </row>
    <row r="102" spans="1:9" x14ac:dyDescent="0.25">
      <c r="A102">
        <v>98</v>
      </c>
      <c r="B102">
        <f t="shared" si="6"/>
        <v>98</v>
      </c>
      <c r="C102" s="5">
        <f t="shared" si="8"/>
        <v>415151.72716290789</v>
      </c>
      <c r="D102" s="5">
        <f t="shared" si="9"/>
        <v>1000</v>
      </c>
      <c r="E102" s="4">
        <f t="shared" si="7"/>
        <v>414151.72716290789</v>
      </c>
      <c r="F102" s="5">
        <f>IF(C102=0,0,IF(I101+G102&lt;=Summary!$E$20,'Loan Sch - Extra pay - With Off'!I101+G102,Summary!$E$20))</f>
        <v>690.71560806781815</v>
      </c>
      <c r="G102" s="4">
        <f>IF(E102&lt;=0,0,E102*Summary!$B$7/Summary!$B$10)</f>
        <v>317.78180603461584</v>
      </c>
      <c r="H102" s="5">
        <f t="shared" si="10"/>
        <v>372.93380203320231</v>
      </c>
      <c r="I102" s="5">
        <f t="shared" si="11"/>
        <v>414778.7933608747</v>
      </c>
    </row>
    <row r="103" spans="1:9" x14ac:dyDescent="0.25">
      <c r="A103">
        <v>99</v>
      </c>
      <c r="B103">
        <f t="shared" si="6"/>
        <v>99</v>
      </c>
      <c r="C103" s="5">
        <f t="shared" si="8"/>
        <v>414778.7933608747</v>
      </c>
      <c r="D103" s="5">
        <f t="shared" si="9"/>
        <v>1000</v>
      </c>
      <c r="E103" s="4">
        <f t="shared" si="7"/>
        <v>413778.7933608747</v>
      </c>
      <c r="F103" s="5">
        <f>IF(C103=0,0,IF(I102+G103&lt;=Summary!$E$20,'Loan Sch - Extra pay - With Off'!I102+G103,Summary!$E$20))</f>
        <v>690.71560806781815</v>
      </c>
      <c r="G103" s="4">
        <f>IF(E103&lt;=0,0,E103*Summary!$B$7/Summary!$B$10)</f>
        <v>317.49565105959419</v>
      </c>
      <c r="H103" s="5">
        <f t="shared" si="10"/>
        <v>373.21995700822396</v>
      </c>
      <c r="I103" s="5">
        <f t="shared" si="11"/>
        <v>414405.5734038665</v>
      </c>
    </row>
    <row r="104" spans="1:9" x14ac:dyDescent="0.25">
      <c r="A104">
        <v>100</v>
      </c>
      <c r="B104">
        <f t="shared" si="6"/>
        <v>100</v>
      </c>
      <c r="C104" s="5">
        <f t="shared" si="8"/>
        <v>414405.5734038665</v>
      </c>
      <c r="D104" s="5">
        <f t="shared" si="9"/>
        <v>1000</v>
      </c>
      <c r="E104" s="4">
        <f t="shared" si="7"/>
        <v>413405.5734038665</v>
      </c>
      <c r="F104" s="5">
        <f>IF(C104=0,0,IF(I103+G104&lt;=Summary!$E$20,'Loan Sch - Extra pay - With Off'!I103+G104,Summary!$E$20))</f>
        <v>690.71560806781815</v>
      </c>
      <c r="G104" s="4">
        <f>IF(E104&lt;=0,0,E104*Summary!$B$7/Summary!$B$10)</f>
        <v>317.2092765156591</v>
      </c>
      <c r="H104" s="5">
        <f t="shared" si="10"/>
        <v>373.50633155215905</v>
      </c>
      <c r="I104" s="5">
        <f t="shared" si="11"/>
        <v>414032.06707231433</v>
      </c>
    </row>
    <row r="105" spans="1:9" x14ac:dyDescent="0.25">
      <c r="A105">
        <v>101</v>
      </c>
      <c r="B105">
        <f t="shared" si="6"/>
        <v>101</v>
      </c>
      <c r="C105" s="5">
        <f t="shared" si="8"/>
        <v>414032.06707231433</v>
      </c>
      <c r="D105" s="5">
        <f t="shared" si="9"/>
        <v>1000</v>
      </c>
      <c r="E105" s="4">
        <f t="shared" si="7"/>
        <v>413032.06707231433</v>
      </c>
      <c r="F105" s="5">
        <f>IF(C105=0,0,IF(I104+G105&lt;=Summary!$E$20,'Loan Sch - Extra pay - With Off'!I104+G105,Summary!$E$20))</f>
        <v>690.71560806781815</v>
      </c>
      <c r="G105" s="4">
        <f>IF(E105&lt;=0,0,E105*Summary!$B$7/Summary!$B$10)</f>
        <v>316.92268223433348</v>
      </c>
      <c r="H105" s="5">
        <f t="shared" si="10"/>
        <v>373.79292583348467</v>
      </c>
      <c r="I105" s="5">
        <f t="shared" si="11"/>
        <v>413658.27414648084</v>
      </c>
    </row>
    <row r="106" spans="1:9" x14ac:dyDescent="0.25">
      <c r="A106">
        <v>102</v>
      </c>
      <c r="B106">
        <f t="shared" si="6"/>
        <v>102</v>
      </c>
      <c r="C106" s="5">
        <f t="shared" si="8"/>
        <v>413658.27414648084</v>
      </c>
      <c r="D106" s="5">
        <f t="shared" si="9"/>
        <v>1000</v>
      </c>
      <c r="E106" s="4">
        <f t="shared" si="7"/>
        <v>412658.27414648084</v>
      </c>
      <c r="F106" s="5">
        <f>IF(C106=0,0,IF(I105+G106&lt;=Summary!$E$20,'Loan Sch - Extra pay - With Off'!I105+G106,Summary!$E$20))</f>
        <v>690.71560806781815</v>
      </c>
      <c r="G106" s="4">
        <f>IF(E106&lt;=0,0,E106*Summary!$B$7/Summary!$B$10)</f>
        <v>316.63586804701123</v>
      </c>
      <c r="H106" s="5">
        <f t="shared" si="10"/>
        <v>374.07974002080692</v>
      </c>
      <c r="I106" s="5">
        <f t="shared" si="11"/>
        <v>413284.19440646004</v>
      </c>
    </row>
    <row r="107" spans="1:9" x14ac:dyDescent="0.25">
      <c r="A107">
        <v>103</v>
      </c>
      <c r="B107">
        <f t="shared" si="6"/>
        <v>103</v>
      </c>
      <c r="C107" s="5">
        <f t="shared" si="8"/>
        <v>413284.19440646004</v>
      </c>
      <c r="D107" s="5">
        <f t="shared" si="9"/>
        <v>1000</v>
      </c>
      <c r="E107" s="4">
        <f t="shared" si="7"/>
        <v>412284.19440646004</v>
      </c>
      <c r="F107" s="5">
        <f>IF(C107=0,0,IF(I106+G107&lt;=Summary!$E$20,'Loan Sch - Extra pay - With Off'!I106+G107,Summary!$E$20))</f>
        <v>690.71560806781815</v>
      </c>
      <c r="G107" s="4">
        <f>IF(E107&lt;=0,0,E107*Summary!$B$7/Summary!$B$10)</f>
        <v>316.34883378495681</v>
      </c>
      <c r="H107" s="5">
        <f t="shared" si="10"/>
        <v>374.36677428286134</v>
      </c>
      <c r="I107" s="5">
        <f t="shared" si="11"/>
        <v>412909.82763217716</v>
      </c>
    </row>
    <row r="108" spans="1:9" x14ac:dyDescent="0.25">
      <c r="A108">
        <v>104</v>
      </c>
      <c r="B108">
        <f t="shared" si="6"/>
        <v>104</v>
      </c>
      <c r="C108" s="5">
        <f t="shared" si="8"/>
        <v>412909.82763217716</v>
      </c>
      <c r="D108" s="5">
        <f t="shared" si="9"/>
        <v>1000</v>
      </c>
      <c r="E108" s="4">
        <f t="shared" si="7"/>
        <v>411909.82763217716</v>
      </c>
      <c r="F108" s="5">
        <f>IF(C108=0,0,IF(I107+G108&lt;=Summary!$E$20,'Loan Sch - Extra pay - With Off'!I107+G108,Summary!$E$20))</f>
        <v>690.71560806781815</v>
      </c>
      <c r="G108" s="4">
        <f>IF(E108&lt;=0,0,E108*Summary!$B$7/Summary!$B$10)</f>
        <v>316.06157927930514</v>
      </c>
      <c r="H108" s="5">
        <f t="shared" si="10"/>
        <v>374.65402878851302</v>
      </c>
      <c r="I108" s="5">
        <f t="shared" si="11"/>
        <v>412535.17360338866</v>
      </c>
    </row>
    <row r="109" spans="1:9" x14ac:dyDescent="0.25">
      <c r="A109">
        <v>105</v>
      </c>
      <c r="B109">
        <f t="shared" si="6"/>
        <v>105</v>
      </c>
      <c r="C109" s="5">
        <f t="shared" si="8"/>
        <v>412535.17360338866</v>
      </c>
      <c r="D109" s="5">
        <f t="shared" si="9"/>
        <v>1000</v>
      </c>
      <c r="E109" s="4">
        <f t="shared" si="7"/>
        <v>411535.17360338866</v>
      </c>
      <c r="F109" s="5">
        <f>IF(C109=0,0,IF(I108+G109&lt;=Summary!$E$20,'Loan Sch - Extra pay - With Off'!I108+G109,Summary!$E$20))</f>
        <v>690.71560806781815</v>
      </c>
      <c r="G109" s="4">
        <f>IF(E109&lt;=0,0,E109*Summary!$B$7/Summary!$B$10)</f>
        <v>315.77410436106163</v>
      </c>
      <c r="H109" s="5">
        <f t="shared" si="10"/>
        <v>374.94150370675652</v>
      </c>
      <c r="I109" s="5">
        <f t="shared" si="11"/>
        <v>412160.23209968192</v>
      </c>
    </row>
    <row r="110" spans="1:9" x14ac:dyDescent="0.25">
      <c r="A110">
        <v>106</v>
      </c>
      <c r="B110">
        <f t="shared" si="6"/>
        <v>106</v>
      </c>
      <c r="C110" s="5">
        <f t="shared" si="8"/>
        <v>412160.23209968192</v>
      </c>
      <c r="D110" s="5">
        <f t="shared" si="9"/>
        <v>1000</v>
      </c>
      <c r="E110" s="4">
        <f t="shared" si="7"/>
        <v>411160.23209968192</v>
      </c>
      <c r="F110" s="5">
        <f>IF(C110=0,0,IF(I109+G110&lt;=Summary!$E$20,'Loan Sch - Extra pay - With Off'!I109+G110,Summary!$E$20))</f>
        <v>690.71560806781815</v>
      </c>
      <c r="G110" s="4">
        <f>IF(E110&lt;=0,0,E110*Summary!$B$7/Summary!$B$10)</f>
        <v>315.48640886110206</v>
      </c>
      <c r="H110" s="5">
        <f t="shared" si="10"/>
        <v>375.22919920671609</v>
      </c>
      <c r="I110" s="5">
        <f t="shared" si="11"/>
        <v>411785.00290047523</v>
      </c>
    </row>
    <row r="111" spans="1:9" x14ac:dyDescent="0.25">
      <c r="A111">
        <v>107</v>
      </c>
      <c r="B111">
        <f t="shared" si="6"/>
        <v>107</v>
      </c>
      <c r="C111" s="5">
        <f t="shared" si="8"/>
        <v>411785.00290047523</v>
      </c>
      <c r="D111" s="5">
        <f t="shared" si="9"/>
        <v>1000</v>
      </c>
      <c r="E111" s="4">
        <f t="shared" si="7"/>
        <v>410785.00290047523</v>
      </c>
      <c r="F111" s="5">
        <f>IF(C111=0,0,IF(I110+G111&lt;=Summary!$E$20,'Loan Sch - Extra pay - With Off'!I110+G111,Summary!$E$20))</f>
        <v>690.71560806781815</v>
      </c>
      <c r="G111" s="4">
        <f>IF(E111&lt;=0,0,E111*Summary!$B$7/Summary!$B$10)</f>
        <v>315.19849261017231</v>
      </c>
      <c r="H111" s="5">
        <f t="shared" si="10"/>
        <v>375.51711545764584</v>
      </c>
      <c r="I111" s="5">
        <f t="shared" si="11"/>
        <v>411409.4857850176</v>
      </c>
    </row>
    <row r="112" spans="1:9" x14ac:dyDescent="0.25">
      <c r="A112">
        <v>108</v>
      </c>
      <c r="B112">
        <f t="shared" si="6"/>
        <v>108</v>
      </c>
      <c r="C112" s="5">
        <f t="shared" si="8"/>
        <v>411409.4857850176</v>
      </c>
      <c r="D112" s="5">
        <f t="shared" si="9"/>
        <v>1000</v>
      </c>
      <c r="E112" s="4">
        <f t="shared" si="7"/>
        <v>410409.4857850176</v>
      </c>
      <c r="F112" s="5">
        <f>IF(C112=0,0,IF(I111+G112&lt;=Summary!$E$20,'Loan Sch - Extra pay - With Off'!I111+G112,Summary!$E$20))</f>
        <v>690.71560806781815</v>
      </c>
      <c r="G112" s="4">
        <f>IF(E112&lt;=0,0,E112*Summary!$B$7/Summary!$B$10)</f>
        <v>314.91035543888853</v>
      </c>
      <c r="H112" s="5">
        <f t="shared" si="10"/>
        <v>375.80525262892962</v>
      </c>
      <c r="I112" s="5">
        <f t="shared" si="11"/>
        <v>411033.68053238868</v>
      </c>
    </row>
    <row r="113" spans="1:9" x14ac:dyDescent="0.25">
      <c r="A113">
        <v>109</v>
      </c>
      <c r="B113">
        <f t="shared" si="6"/>
        <v>109</v>
      </c>
      <c r="C113" s="5">
        <f t="shared" si="8"/>
        <v>411033.68053238868</v>
      </c>
      <c r="D113" s="5">
        <f t="shared" si="9"/>
        <v>1000</v>
      </c>
      <c r="E113" s="4">
        <f t="shared" si="7"/>
        <v>410033.68053238868</v>
      </c>
      <c r="F113" s="5">
        <f>IF(C113=0,0,IF(I112+G113&lt;=Summary!$E$20,'Loan Sch - Extra pay - With Off'!I112+G113,Summary!$E$20))</f>
        <v>690.71560806781815</v>
      </c>
      <c r="G113" s="4">
        <f>IF(E113&lt;=0,0,E113*Summary!$B$7/Summary!$B$10)</f>
        <v>314.62199717773672</v>
      </c>
      <c r="H113" s="5">
        <f t="shared" si="10"/>
        <v>376.09361089008144</v>
      </c>
      <c r="I113" s="5">
        <f t="shared" si="11"/>
        <v>410657.58692149859</v>
      </c>
    </row>
    <row r="114" spans="1:9" x14ac:dyDescent="0.25">
      <c r="A114">
        <v>110</v>
      </c>
      <c r="B114">
        <f t="shared" si="6"/>
        <v>110</v>
      </c>
      <c r="C114" s="5">
        <f t="shared" si="8"/>
        <v>410657.58692149859</v>
      </c>
      <c r="D114" s="5">
        <f t="shared" si="9"/>
        <v>1000</v>
      </c>
      <c r="E114" s="4">
        <f t="shared" si="7"/>
        <v>409657.58692149859</v>
      </c>
      <c r="F114" s="5">
        <f>IF(C114=0,0,IF(I113+G114&lt;=Summary!$E$20,'Loan Sch - Extra pay - With Off'!I113+G114,Summary!$E$20))</f>
        <v>690.71560806781815</v>
      </c>
      <c r="G114" s="4">
        <f>IF(E114&lt;=0,0,E114*Summary!$B$7/Summary!$B$10)</f>
        <v>314.33341765707297</v>
      </c>
      <c r="H114" s="5">
        <f t="shared" si="10"/>
        <v>376.38219041074518</v>
      </c>
      <c r="I114" s="5">
        <f t="shared" si="11"/>
        <v>410281.20473108784</v>
      </c>
    </row>
    <row r="115" spans="1:9" x14ac:dyDescent="0.25">
      <c r="A115">
        <v>111</v>
      </c>
      <c r="B115">
        <f t="shared" si="6"/>
        <v>111</v>
      </c>
      <c r="C115" s="5">
        <f t="shared" si="8"/>
        <v>410281.20473108784</v>
      </c>
      <c r="D115" s="5">
        <f t="shared" si="9"/>
        <v>1000</v>
      </c>
      <c r="E115" s="4">
        <f t="shared" si="7"/>
        <v>409281.20473108784</v>
      </c>
      <c r="F115" s="5">
        <f>IF(C115=0,0,IF(I114+G115&lt;=Summary!$E$20,'Loan Sch - Extra pay - With Off'!I114+G115,Summary!$E$20))</f>
        <v>690.71560806781815</v>
      </c>
      <c r="G115" s="4">
        <f>IF(E115&lt;=0,0,E115*Summary!$B$7/Summary!$B$10)</f>
        <v>314.04461670712317</v>
      </c>
      <c r="H115" s="5">
        <f t="shared" si="10"/>
        <v>376.67099136069498</v>
      </c>
      <c r="I115" s="5">
        <f t="shared" si="11"/>
        <v>409904.53373972717</v>
      </c>
    </row>
    <row r="116" spans="1:9" x14ac:dyDescent="0.25">
      <c r="A116">
        <v>112</v>
      </c>
      <c r="B116">
        <f t="shared" si="6"/>
        <v>112</v>
      </c>
      <c r="C116" s="5">
        <f t="shared" si="8"/>
        <v>409904.53373972717</v>
      </c>
      <c r="D116" s="5">
        <f t="shared" si="9"/>
        <v>1000</v>
      </c>
      <c r="E116" s="4">
        <f t="shared" si="7"/>
        <v>408904.53373972717</v>
      </c>
      <c r="F116" s="5">
        <f>IF(C116=0,0,IF(I115+G116&lt;=Summary!$E$20,'Loan Sch - Extra pay - With Off'!I115+G116,Summary!$E$20))</f>
        <v>690.71560806781815</v>
      </c>
      <c r="G116" s="4">
        <f>IF(E116&lt;=0,0,E116*Summary!$B$7/Summary!$B$10)</f>
        <v>313.75559415798296</v>
      </c>
      <c r="H116" s="5">
        <f t="shared" si="10"/>
        <v>376.9600139098352</v>
      </c>
      <c r="I116" s="5">
        <f t="shared" si="11"/>
        <v>409527.57372581732</v>
      </c>
    </row>
    <row r="117" spans="1:9" x14ac:dyDescent="0.25">
      <c r="A117">
        <v>113</v>
      </c>
      <c r="B117">
        <f t="shared" si="6"/>
        <v>113</v>
      </c>
      <c r="C117" s="5">
        <f t="shared" si="8"/>
        <v>409527.57372581732</v>
      </c>
      <c r="D117" s="5">
        <f t="shared" si="9"/>
        <v>1000</v>
      </c>
      <c r="E117" s="4">
        <f t="shared" si="7"/>
        <v>408527.57372581732</v>
      </c>
      <c r="F117" s="5">
        <f>IF(C117=0,0,IF(I116+G117&lt;=Summary!$E$20,'Loan Sch - Extra pay - With Off'!I116+G117,Summary!$E$20))</f>
        <v>690.71560806781815</v>
      </c>
      <c r="G117" s="4">
        <f>IF(E117&lt;=0,0,E117*Summary!$B$7/Summary!$B$10)</f>
        <v>313.46634983961752</v>
      </c>
      <c r="H117" s="5">
        <f t="shared" si="10"/>
        <v>377.24925822820063</v>
      </c>
      <c r="I117" s="5">
        <f t="shared" si="11"/>
        <v>409150.32446758909</v>
      </c>
    </row>
    <row r="118" spans="1:9" x14ac:dyDescent="0.25">
      <c r="A118">
        <v>114</v>
      </c>
      <c r="B118">
        <f t="shared" si="6"/>
        <v>114</v>
      </c>
      <c r="C118" s="5">
        <f t="shared" si="8"/>
        <v>409150.32446758909</v>
      </c>
      <c r="D118" s="5">
        <f t="shared" si="9"/>
        <v>1000</v>
      </c>
      <c r="E118" s="4">
        <f t="shared" si="7"/>
        <v>408150.32446758909</v>
      </c>
      <c r="F118" s="5">
        <f>IF(C118=0,0,IF(I117+G118&lt;=Summary!$E$20,'Loan Sch - Extra pay - With Off'!I117+G118,Summary!$E$20))</f>
        <v>690.71560806781815</v>
      </c>
      <c r="G118" s="4">
        <f>IF(E118&lt;=0,0,E118*Summary!$B$7/Summary!$B$10)</f>
        <v>313.1768835818616</v>
      </c>
      <c r="H118" s="5">
        <f t="shared" si="10"/>
        <v>377.53872448595655</v>
      </c>
      <c r="I118" s="5">
        <f t="shared" si="11"/>
        <v>408772.78574310313</v>
      </c>
    </row>
    <row r="119" spans="1:9" x14ac:dyDescent="0.25">
      <c r="A119">
        <v>115</v>
      </c>
      <c r="B119">
        <f t="shared" si="6"/>
        <v>115</v>
      </c>
      <c r="C119" s="5">
        <f t="shared" si="8"/>
        <v>408772.78574310313</v>
      </c>
      <c r="D119" s="5">
        <f t="shared" si="9"/>
        <v>1000</v>
      </c>
      <c r="E119" s="4">
        <f t="shared" si="7"/>
        <v>407772.78574310313</v>
      </c>
      <c r="F119" s="5">
        <f>IF(C119=0,0,IF(I118+G119&lt;=Summary!$E$20,'Loan Sch - Extra pay - With Off'!I118+G119,Summary!$E$20))</f>
        <v>690.71560806781815</v>
      </c>
      <c r="G119" s="4">
        <f>IF(E119&lt;=0,0,E119*Summary!$B$7/Summary!$B$10)</f>
        <v>312.88719521441948</v>
      </c>
      <c r="H119" s="5">
        <f t="shared" si="10"/>
        <v>377.82841285339867</v>
      </c>
      <c r="I119" s="5">
        <f t="shared" si="11"/>
        <v>408394.95733024972</v>
      </c>
    </row>
    <row r="120" spans="1:9" x14ac:dyDescent="0.25">
      <c r="A120">
        <v>116</v>
      </c>
      <c r="B120">
        <f t="shared" si="6"/>
        <v>116</v>
      </c>
      <c r="C120" s="5">
        <f t="shared" si="8"/>
        <v>408394.95733024972</v>
      </c>
      <c r="D120" s="5">
        <f t="shared" si="9"/>
        <v>1000</v>
      </c>
      <c r="E120" s="4">
        <f t="shared" si="7"/>
        <v>407394.95733024972</v>
      </c>
      <c r="F120" s="5">
        <f>IF(C120=0,0,IF(I119+G120&lt;=Summary!$E$20,'Loan Sch - Extra pay - With Off'!I119+G120,Summary!$E$20))</f>
        <v>690.71560806781815</v>
      </c>
      <c r="G120" s="4">
        <f>IF(E120&lt;=0,0,E120*Summary!$B$7/Summary!$B$10)</f>
        <v>312.59728456686469</v>
      </c>
      <c r="H120" s="5">
        <f t="shared" si="10"/>
        <v>378.11832350095347</v>
      </c>
      <c r="I120" s="5">
        <f t="shared" si="11"/>
        <v>408016.83900674875</v>
      </c>
    </row>
    <row r="121" spans="1:9" x14ac:dyDescent="0.25">
      <c r="A121">
        <v>117</v>
      </c>
      <c r="B121">
        <f t="shared" si="6"/>
        <v>117</v>
      </c>
      <c r="C121" s="5">
        <f t="shared" si="8"/>
        <v>408016.83900674875</v>
      </c>
      <c r="D121" s="5">
        <f t="shared" si="9"/>
        <v>1000</v>
      </c>
      <c r="E121" s="4">
        <f t="shared" si="7"/>
        <v>407016.83900674875</v>
      </c>
      <c r="F121" s="5">
        <f>IF(C121=0,0,IF(I120+G121&lt;=Summary!$E$20,'Loan Sch - Extra pay - With Off'!I120+G121,Summary!$E$20))</f>
        <v>690.71560806781815</v>
      </c>
      <c r="G121" s="4">
        <f>IF(E121&lt;=0,0,E121*Summary!$B$7/Summary!$B$10)</f>
        <v>312.30715146863992</v>
      </c>
      <c r="H121" s="5">
        <f t="shared" si="10"/>
        <v>378.40845659917824</v>
      </c>
      <c r="I121" s="5">
        <f t="shared" si="11"/>
        <v>407638.43055014958</v>
      </c>
    </row>
    <row r="122" spans="1:9" x14ac:dyDescent="0.25">
      <c r="A122">
        <v>118</v>
      </c>
      <c r="B122">
        <f t="shared" si="6"/>
        <v>118</v>
      </c>
      <c r="C122" s="5">
        <f t="shared" si="8"/>
        <v>407638.43055014958</v>
      </c>
      <c r="D122" s="5">
        <f t="shared" si="9"/>
        <v>1000</v>
      </c>
      <c r="E122" s="4">
        <f t="shared" si="7"/>
        <v>406638.43055014958</v>
      </c>
      <c r="F122" s="5">
        <f>IF(C122=0,0,IF(I121+G122&lt;=Summary!$E$20,'Loan Sch - Extra pay - With Off'!I121+G122,Summary!$E$20))</f>
        <v>690.71560806781815</v>
      </c>
      <c r="G122" s="4">
        <f>IF(E122&lt;=0,0,E122*Summary!$B$7/Summary!$B$10)</f>
        <v>312.01679574905705</v>
      </c>
      <c r="H122" s="5">
        <f t="shared" si="10"/>
        <v>378.6988123187611</v>
      </c>
      <c r="I122" s="5">
        <f t="shared" si="11"/>
        <v>407259.73173783085</v>
      </c>
    </row>
    <row r="123" spans="1:9" x14ac:dyDescent="0.25">
      <c r="A123">
        <v>119</v>
      </c>
      <c r="B123">
        <f t="shared" si="6"/>
        <v>119</v>
      </c>
      <c r="C123" s="5">
        <f t="shared" si="8"/>
        <v>407259.73173783085</v>
      </c>
      <c r="D123" s="5">
        <f t="shared" si="9"/>
        <v>1000</v>
      </c>
      <c r="E123" s="4">
        <f t="shared" si="7"/>
        <v>406259.73173783085</v>
      </c>
      <c r="F123" s="5">
        <f>IF(C123=0,0,IF(I122+G123&lt;=Summary!$E$20,'Loan Sch - Extra pay - With Off'!I122+G123,Summary!$E$20))</f>
        <v>690.71560806781815</v>
      </c>
      <c r="G123" s="4">
        <f>IF(E123&lt;=0,0,E123*Summary!$B$7/Summary!$B$10)</f>
        <v>311.72621723729713</v>
      </c>
      <c r="H123" s="5">
        <f t="shared" si="10"/>
        <v>378.98939083052102</v>
      </c>
      <c r="I123" s="5">
        <f t="shared" si="11"/>
        <v>406880.74234700034</v>
      </c>
    </row>
    <row r="124" spans="1:9" x14ac:dyDescent="0.25">
      <c r="A124">
        <v>120</v>
      </c>
      <c r="B124">
        <f t="shared" si="6"/>
        <v>120</v>
      </c>
      <c r="C124" s="5">
        <f t="shared" si="8"/>
        <v>406880.74234700034</v>
      </c>
      <c r="D124" s="5">
        <f t="shared" si="9"/>
        <v>1000</v>
      </c>
      <c r="E124" s="4">
        <f t="shared" si="7"/>
        <v>405880.74234700034</v>
      </c>
      <c r="F124" s="5">
        <f>IF(C124=0,0,IF(I123+G124&lt;=Summary!$E$20,'Loan Sch - Extra pay - With Off'!I123+G124,Summary!$E$20))</f>
        <v>690.71560806781815</v>
      </c>
      <c r="G124" s="4">
        <f>IF(E124&lt;=0,0,E124*Summary!$B$7/Summary!$B$10)</f>
        <v>311.43541576240983</v>
      </c>
      <c r="H124" s="5">
        <f t="shared" si="10"/>
        <v>379.28019230540832</v>
      </c>
      <c r="I124" s="5">
        <f t="shared" si="11"/>
        <v>406501.46215469495</v>
      </c>
    </row>
    <row r="125" spans="1:9" x14ac:dyDescent="0.25">
      <c r="A125">
        <v>121</v>
      </c>
      <c r="B125">
        <f t="shared" si="6"/>
        <v>121</v>
      </c>
      <c r="C125" s="5">
        <f t="shared" si="8"/>
        <v>406501.46215469495</v>
      </c>
      <c r="D125" s="5">
        <f t="shared" si="9"/>
        <v>1000</v>
      </c>
      <c r="E125" s="4">
        <f t="shared" si="7"/>
        <v>405501.46215469495</v>
      </c>
      <c r="F125" s="5">
        <f>IF(C125=0,0,IF(I124+G125&lt;=Summary!$E$20,'Loan Sch - Extra pay - With Off'!I124+G125,Summary!$E$20))</f>
        <v>690.71560806781815</v>
      </c>
      <c r="G125" s="4">
        <f>IF(E125&lt;=0,0,E125*Summary!$B$7/Summary!$B$10)</f>
        <v>311.14439115331402</v>
      </c>
      <c r="H125" s="5">
        <f t="shared" si="10"/>
        <v>379.57121691450413</v>
      </c>
      <c r="I125" s="5">
        <f t="shared" si="11"/>
        <v>406121.89093778044</v>
      </c>
    </row>
    <row r="126" spans="1:9" x14ac:dyDescent="0.25">
      <c r="A126">
        <v>122</v>
      </c>
      <c r="B126">
        <f t="shared" si="6"/>
        <v>122</v>
      </c>
      <c r="C126" s="5">
        <f t="shared" si="8"/>
        <v>406121.89093778044</v>
      </c>
      <c r="D126" s="5">
        <f t="shared" si="9"/>
        <v>1000</v>
      </c>
      <c r="E126" s="4">
        <f t="shared" si="7"/>
        <v>405121.89093778044</v>
      </c>
      <c r="F126" s="5">
        <f>IF(C126=0,0,IF(I125+G126&lt;=Summary!$E$20,'Loan Sch - Extra pay - With Off'!I125+G126,Summary!$E$20))</f>
        <v>690.71560806781815</v>
      </c>
      <c r="G126" s="4">
        <f>IF(E126&lt;=0,0,E126*Summary!$B$7/Summary!$B$10)</f>
        <v>310.85314323879686</v>
      </c>
      <c r="H126" s="5">
        <f t="shared" si="10"/>
        <v>379.86246482902129</v>
      </c>
      <c r="I126" s="5">
        <f t="shared" si="11"/>
        <v>405742.02847295144</v>
      </c>
    </row>
    <row r="127" spans="1:9" x14ac:dyDescent="0.25">
      <c r="A127">
        <v>123</v>
      </c>
      <c r="B127">
        <f t="shared" si="6"/>
        <v>123</v>
      </c>
      <c r="C127" s="5">
        <f t="shared" si="8"/>
        <v>405742.02847295144</v>
      </c>
      <c r="D127" s="5">
        <f t="shared" si="9"/>
        <v>1000</v>
      </c>
      <c r="E127" s="4">
        <f t="shared" si="7"/>
        <v>404742.02847295144</v>
      </c>
      <c r="F127" s="5">
        <f>IF(C127=0,0,IF(I126+G127&lt;=Summary!$E$20,'Loan Sch - Extra pay - With Off'!I126+G127,Summary!$E$20))</f>
        <v>690.71560806781815</v>
      </c>
      <c r="G127" s="4">
        <f>IF(E127&lt;=0,0,E127*Summary!$B$7/Summary!$B$10)</f>
        <v>310.56167184751462</v>
      </c>
      <c r="H127" s="5">
        <f t="shared" si="10"/>
        <v>380.15393622030354</v>
      </c>
      <c r="I127" s="5">
        <f t="shared" si="11"/>
        <v>405361.87453673116</v>
      </c>
    </row>
    <row r="128" spans="1:9" x14ac:dyDescent="0.25">
      <c r="A128">
        <v>124</v>
      </c>
      <c r="B128">
        <f t="shared" si="6"/>
        <v>124</v>
      </c>
      <c r="C128" s="5">
        <f t="shared" si="8"/>
        <v>405361.87453673116</v>
      </c>
      <c r="D128" s="5">
        <f t="shared" si="9"/>
        <v>1000</v>
      </c>
      <c r="E128" s="4">
        <f t="shared" si="7"/>
        <v>404361.87453673116</v>
      </c>
      <c r="F128" s="5">
        <f>IF(C128=0,0,IF(I127+G128&lt;=Summary!$E$20,'Loan Sch - Extra pay - With Off'!I127+G128,Summary!$E$20))</f>
        <v>690.71560806781815</v>
      </c>
      <c r="G128" s="4">
        <f>IF(E128&lt;=0,0,E128*Summary!$B$7/Summary!$B$10)</f>
        <v>310.26997680799178</v>
      </c>
      <c r="H128" s="5">
        <f t="shared" si="10"/>
        <v>380.44563125982637</v>
      </c>
      <c r="I128" s="5">
        <f t="shared" si="11"/>
        <v>404981.42890547134</v>
      </c>
    </row>
    <row r="129" spans="1:9" x14ac:dyDescent="0.25">
      <c r="A129">
        <v>125</v>
      </c>
      <c r="B129">
        <f t="shared" si="6"/>
        <v>125</v>
      </c>
      <c r="C129" s="5">
        <f t="shared" si="8"/>
        <v>404981.42890547134</v>
      </c>
      <c r="D129" s="5">
        <f t="shared" si="9"/>
        <v>1000</v>
      </c>
      <c r="E129" s="4">
        <f t="shared" si="7"/>
        <v>403981.42890547134</v>
      </c>
      <c r="F129" s="5">
        <f>IF(C129=0,0,IF(I128+G129&lt;=Summary!$E$20,'Loan Sch - Extra pay - With Off'!I128+G129,Summary!$E$20))</f>
        <v>690.71560806781815</v>
      </c>
      <c r="G129" s="4">
        <f>IF(E129&lt;=0,0,E129*Summary!$B$7/Summary!$B$10)</f>
        <v>309.97805794862126</v>
      </c>
      <c r="H129" s="5">
        <f t="shared" si="10"/>
        <v>380.7375501191969</v>
      </c>
      <c r="I129" s="5">
        <f t="shared" si="11"/>
        <v>404600.69135535217</v>
      </c>
    </row>
    <row r="130" spans="1:9" x14ac:dyDescent="0.25">
      <c r="A130">
        <v>126</v>
      </c>
      <c r="B130">
        <f t="shared" si="6"/>
        <v>126</v>
      </c>
      <c r="C130" s="5">
        <f t="shared" si="8"/>
        <v>404600.69135535217</v>
      </c>
      <c r="D130" s="5">
        <f t="shared" si="9"/>
        <v>1000</v>
      </c>
      <c r="E130" s="4">
        <f t="shared" si="7"/>
        <v>403600.69135535217</v>
      </c>
      <c r="F130" s="5">
        <f>IF(C130=0,0,IF(I129+G130&lt;=Summary!$E$20,'Loan Sch - Extra pay - With Off'!I129+G130,Summary!$E$20))</f>
        <v>690.71560806781815</v>
      </c>
      <c r="G130" s="4">
        <f>IF(E130&lt;=0,0,E130*Summary!$B$7/Summary!$B$10)</f>
        <v>309.68591509766441</v>
      </c>
      <c r="H130" s="5">
        <f t="shared" si="10"/>
        <v>381.02969297015375</v>
      </c>
      <c r="I130" s="5">
        <f t="shared" si="11"/>
        <v>404219.66166238202</v>
      </c>
    </row>
    <row r="131" spans="1:9" x14ac:dyDescent="0.25">
      <c r="A131">
        <v>127</v>
      </c>
      <c r="B131">
        <f t="shared" si="6"/>
        <v>127</v>
      </c>
      <c r="C131" s="5">
        <f t="shared" si="8"/>
        <v>404219.66166238202</v>
      </c>
      <c r="D131" s="5">
        <f t="shared" si="9"/>
        <v>1000</v>
      </c>
      <c r="E131" s="4">
        <f t="shared" si="7"/>
        <v>403219.66166238202</v>
      </c>
      <c r="F131" s="5">
        <f>IF(C131=0,0,IF(I130+G131&lt;=Summary!$E$20,'Loan Sch - Extra pay - With Off'!I130+G131,Summary!$E$20))</f>
        <v>690.71560806781815</v>
      </c>
      <c r="G131" s="4">
        <f>IF(E131&lt;=0,0,E131*Summary!$B$7/Summary!$B$10)</f>
        <v>309.39354808325083</v>
      </c>
      <c r="H131" s="5">
        <f t="shared" si="10"/>
        <v>381.32205998456732</v>
      </c>
      <c r="I131" s="5">
        <f t="shared" si="11"/>
        <v>403838.33960239746</v>
      </c>
    </row>
    <row r="132" spans="1:9" x14ac:dyDescent="0.25">
      <c r="A132">
        <v>128</v>
      </c>
      <c r="B132">
        <f t="shared" si="6"/>
        <v>128</v>
      </c>
      <c r="C132" s="5">
        <f t="shared" si="8"/>
        <v>403838.33960239746</v>
      </c>
      <c r="D132" s="5">
        <f t="shared" si="9"/>
        <v>1000</v>
      </c>
      <c r="E132" s="4">
        <f t="shared" si="7"/>
        <v>402838.33960239746</v>
      </c>
      <c r="F132" s="5">
        <f>IF(C132=0,0,IF(I131+G132&lt;=Summary!$E$20,'Loan Sch - Extra pay - With Off'!I131+G132,Summary!$E$20))</f>
        <v>690.71560806781815</v>
      </c>
      <c r="G132" s="4">
        <f>IF(E132&lt;=0,0,E132*Summary!$B$7/Summary!$B$10)</f>
        <v>309.10095673337804</v>
      </c>
      <c r="H132" s="5">
        <f t="shared" si="10"/>
        <v>381.61465133444011</v>
      </c>
      <c r="I132" s="5">
        <f t="shared" si="11"/>
        <v>403456.72495106305</v>
      </c>
    </row>
    <row r="133" spans="1:9" x14ac:dyDescent="0.25">
      <c r="A133">
        <v>129</v>
      </c>
      <c r="B133">
        <f t="shared" si="6"/>
        <v>129</v>
      </c>
      <c r="C133" s="5">
        <f t="shared" si="8"/>
        <v>403456.72495106305</v>
      </c>
      <c r="D133" s="5">
        <f t="shared" si="9"/>
        <v>1000</v>
      </c>
      <c r="E133" s="4">
        <f t="shared" si="7"/>
        <v>402456.72495106305</v>
      </c>
      <c r="F133" s="5">
        <f>IF(C133=0,0,IF(I132+G133&lt;=Summary!$E$20,'Loan Sch - Extra pay - With Off'!I132+G133,Summary!$E$20))</f>
        <v>690.71560806781815</v>
      </c>
      <c r="G133" s="4">
        <f>IF(E133&lt;=0,0,E133*Summary!$B$7/Summary!$B$10)</f>
        <v>308.80814087591182</v>
      </c>
      <c r="H133" s="5">
        <f t="shared" si="10"/>
        <v>381.90746719190633</v>
      </c>
      <c r="I133" s="5">
        <f t="shared" si="11"/>
        <v>403074.81748387113</v>
      </c>
    </row>
    <row r="134" spans="1:9" x14ac:dyDescent="0.25">
      <c r="A134">
        <v>130</v>
      </c>
      <c r="B134">
        <f t="shared" ref="B134:B197" si="12">IF(C134=0,0,A134)</f>
        <v>130</v>
      </c>
      <c r="C134" s="5">
        <f t="shared" si="8"/>
        <v>403074.81748387113</v>
      </c>
      <c r="D134" s="5">
        <f t="shared" si="9"/>
        <v>1000</v>
      </c>
      <c r="E134" s="4">
        <f t="shared" ref="E134:E197" si="13">C134-D134</f>
        <v>402074.81748387113</v>
      </c>
      <c r="F134" s="5">
        <f>IF(C134=0,0,IF(I133+G134&lt;=Summary!$E$20,'Loan Sch - Extra pay - With Off'!I133+G134,Summary!$E$20))</f>
        <v>690.71560806781815</v>
      </c>
      <c r="G134" s="4">
        <f>IF(E134&lt;=0,0,E134*Summary!$B$7/Summary!$B$10)</f>
        <v>308.51510033858574</v>
      </c>
      <c r="H134" s="5">
        <f t="shared" si="10"/>
        <v>382.20050772923241</v>
      </c>
      <c r="I134" s="5">
        <f t="shared" si="11"/>
        <v>402692.61697614187</v>
      </c>
    </row>
    <row r="135" spans="1:9" x14ac:dyDescent="0.25">
      <c r="A135">
        <v>131</v>
      </c>
      <c r="B135">
        <f t="shared" si="12"/>
        <v>131</v>
      </c>
      <c r="C135" s="5">
        <f t="shared" ref="C135:C198" si="14">I134</f>
        <v>402692.61697614187</v>
      </c>
      <c r="D135" s="5">
        <f t="shared" ref="D135:D198" si="15">IF(C135=0,0,D134)</f>
        <v>1000</v>
      </c>
      <c r="E135" s="4">
        <f t="shared" si="13"/>
        <v>401692.61697614187</v>
      </c>
      <c r="F135" s="5">
        <f>IF(C135=0,0,IF(I134+G135&lt;=Summary!$E$20,'Loan Sch - Extra pay - With Off'!I134+G135,Summary!$E$20))</f>
        <v>690.71560806781815</v>
      </c>
      <c r="G135" s="4">
        <f>IF(E135&lt;=0,0,E135*Summary!$B$7/Summary!$B$10)</f>
        <v>308.22183494900116</v>
      </c>
      <c r="H135" s="5">
        <f t="shared" ref="H135:H198" si="16">F135-G135</f>
        <v>382.49377311881699</v>
      </c>
      <c r="I135" s="5">
        <f t="shared" ref="I135:I198" si="17">IF(ROUND(C135-H135,0)=0,0,C135-H135)</f>
        <v>402310.12320302305</v>
      </c>
    </row>
    <row r="136" spans="1:9" x14ac:dyDescent="0.25">
      <c r="A136">
        <v>132</v>
      </c>
      <c r="B136">
        <f t="shared" si="12"/>
        <v>132</v>
      </c>
      <c r="C136" s="5">
        <f t="shared" si="14"/>
        <v>402310.12320302305</v>
      </c>
      <c r="D136" s="5">
        <f t="shared" si="15"/>
        <v>1000</v>
      </c>
      <c r="E136" s="4">
        <f t="shared" si="13"/>
        <v>401310.12320302305</v>
      </c>
      <c r="F136" s="5">
        <f>IF(C136=0,0,IF(I135+G136&lt;=Summary!$E$20,'Loan Sch - Extra pay - With Off'!I135+G136,Summary!$E$20))</f>
        <v>690.71560806781815</v>
      </c>
      <c r="G136" s="4">
        <f>IF(E136&lt;=0,0,E136*Summary!$B$7/Summary!$B$10)</f>
        <v>307.92834453462729</v>
      </c>
      <c r="H136" s="5">
        <f t="shared" si="16"/>
        <v>382.78726353319087</v>
      </c>
      <c r="I136" s="5">
        <f t="shared" si="17"/>
        <v>401927.33593948983</v>
      </c>
    </row>
    <row r="137" spans="1:9" x14ac:dyDescent="0.25">
      <c r="A137">
        <v>133</v>
      </c>
      <c r="B137">
        <f t="shared" si="12"/>
        <v>133</v>
      </c>
      <c r="C137" s="5">
        <f t="shared" si="14"/>
        <v>401927.33593948983</v>
      </c>
      <c r="D137" s="5">
        <f t="shared" si="15"/>
        <v>1000</v>
      </c>
      <c r="E137" s="4">
        <f t="shared" si="13"/>
        <v>400927.33593948983</v>
      </c>
      <c r="F137" s="5">
        <f>IF(C137=0,0,IF(I136+G137&lt;=Summary!$E$20,'Loan Sch - Extra pay - With Off'!I136+G137,Summary!$E$20))</f>
        <v>690.71560806781815</v>
      </c>
      <c r="G137" s="4">
        <f>IF(E137&lt;=0,0,E137*Summary!$B$7/Summary!$B$10)</f>
        <v>307.6346289228008</v>
      </c>
      <c r="H137" s="5">
        <f t="shared" si="16"/>
        <v>383.08097914501735</v>
      </c>
      <c r="I137" s="5">
        <f t="shared" si="17"/>
        <v>401544.25496034481</v>
      </c>
    </row>
    <row r="138" spans="1:9" x14ac:dyDescent="0.25">
      <c r="A138">
        <v>134</v>
      </c>
      <c r="B138">
        <f t="shared" si="12"/>
        <v>134</v>
      </c>
      <c r="C138" s="5">
        <f t="shared" si="14"/>
        <v>401544.25496034481</v>
      </c>
      <c r="D138" s="5">
        <f t="shared" si="15"/>
        <v>1000</v>
      </c>
      <c r="E138" s="4">
        <f t="shared" si="13"/>
        <v>400544.25496034481</v>
      </c>
      <c r="F138" s="5">
        <f>IF(C138=0,0,IF(I137+G138&lt;=Summary!$E$20,'Loan Sch - Extra pay - With Off'!I137+G138,Summary!$E$20))</f>
        <v>690.71560806781815</v>
      </c>
      <c r="G138" s="4">
        <f>IF(E138&lt;=0,0,E138*Summary!$B$7/Summary!$B$10)</f>
        <v>307.34068794072613</v>
      </c>
      <c r="H138" s="5">
        <f t="shared" si="16"/>
        <v>383.37492012709203</v>
      </c>
      <c r="I138" s="5">
        <f t="shared" si="17"/>
        <v>401160.88004021771</v>
      </c>
    </row>
    <row r="139" spans="1:9" x14ac:dyDescent="0.25">
      <c r="A139">
        <v>135</v>
      </c>
      <c r="B139">
        <f t="shared" si="12"/>
        <v>135</v>
      </c>
      <c r="C139" s="5">
        <f t="shared" si="14"/>
        <v>401160.88004021771</v>
      </c>
      <c r="D139" s="5">
        <f t="shared" si="15"/>
        <v>1000</v>
      </c>
      <c r="E139" s="4">
        <f t="shared" si="13"/>
        <v>400160.88004021771</v>
      </c>
      <c r="F139" s="5">
        <f>IF(C139=0,0,IF(I138+G139&lt;=Summary!$E$20,'Loan Sch - Extra pay - With Off'!I138+G139,Summary!$E$20))</f>
        <v>690.71560806781815</v>
      </c>
      <c r="G139" s="4">
        <f>IF(E139&lt;=0,0,E139*Summary!$B$7/Summary!$B$10)</f>
        <v>307.04652141547473</v>
      </c>
      <c r="H139" s="5">
        <f t="shared" si="16"/>
        <v>383.66908665234342</v>
      </c>
      <c r="I139" s="5">
        <f t="shared" si="17"/>
        <v>400777.21095356537</v>
      </c>
    </row>
    <row r="140" spans="1:9" x14ac:dyDescent="0.25">
      <c r="A140">
        <v>136</v>
      </c>
      <c r="B140">
        <f t="shared" si="12"/>
        <v>136</v>
      </c>
      <c r="C140" s="5">
        <f t="shared" si="14"/>
        <v>400777.21095356537</v>
      </c>
      <c r="D140" s="5">
        <f t="shared" si="15"/>
        <v>1000</v>
      </c>
      <c r="E140" s="4">
        <f t="shared" si="13"/>
        <v>399777.21095356537</v>
      </c>
      <c r="F140" s="5">
        <f>IF(C140=0,0,IF(I139+G140&lt;=Summary!$E$20,'Loan Sch - Extra pay - With Off'!I139+G140,Summary!$E$20))</f>
        <v>690.71560806781815</v>
      </c>
      <c r="G140" s="4">
        <f>IF(E140&lt;=0,0,E140*Summary!$B$7/Summary!$B$10)</f>
        <v>306.75212917398574</v>
      </c>
      <c r="H140" s="5">
        <f t="shared" si="16"/>
        <v>383.96347889383242</v>
      </c>
      <c r="I140" s="5">
        <f t="shared" si="17"/>
        <v>400393.24747467152</v>
      </c>
    </row>
    <row r="141" spans="1:9" x14ac:dyDescent="0.25">
      <c r="A141">
        <v>137</v>
      </c>
      <c r="B141">
        <f t="shared" si="12"/>
        <v>137</v>
      </c>
      <c r="C141" s="5">
        <f t="shared" si="14"/>
        <v>400393.24747467152</v>
      </c>
      <c r="D141" s="5">
        <f t="shared" si="15"/>
        <v>1000</v>
      </c>
      <c r="E141" s="4">
        <f t="shared" si="13"/>
        <v>399393.24747467152</v>
      </c>
      <c r="F141" s="5">
        <f>IF(C141=0,0,IF(I140+G141&lt;=Summary!$E$20,'Loan Sch - Extra pay - With Off'!I140+G141,Summary!$E$20))</f>
        <v>690.71560806781815</v>
      </c>
      <c r="G141" s="4">
        <f>IF(E141&lt;=0,0,E141*Summary!$B$7/Summary!$B$10)</f>
        <v>306.45751104306521</v>
      </c>
      <c r="H141" s="5">
        <f t="shared" si="16"/>
        <v>384.25809702475294</v>
      </c>
      <c r="I141" s="5">
        <f t="shared" si="17"/>
        <v>400008.98937764677</v>
      </c>
    </row>
    <row r="142" spans="1:9" x14ac:dyDescent="0.25">
      <c r="A142">
        <v>138</v>
      </c>
      <c r="B142">
        <f t="shared" si="12"/>
        <v>138</v>
      </c>
      <c r="C142" s="5">
        <f t="shared" si="14"/>
        <v>400008.98937764677</v>
      </c>
      <c r="D142" s="5">
        <f t="shared" si="15"/>
        <v>1000</v>
      </c>
      <c r="E142" s="4">
        <f t="shared" si="13"/>
        <v>399008.98937764677</v>
      </c>
      <c r="F142" s="5">
        <f>IF(C142=0,0,IF(I141+G142&lt;=Summary!$E$20,'Loan Sch - Extra pay - With Off'!I141+G142,Summary!$E$20))</f>
        <v>690.71560806781815</v>
      </c>
      <c r="G142" s="4">
        <f>IF(E142&lt;=0,0,E142*Summary!$B$7/Summary!$B$10)</f>
        <v>306.16266684938665</v>
      </c>
      <c r="H142" s="5">
        <f t="shared" si="16"/>
        <v>384.5529412184315</v>
      </c>
      <c r="I142" s="5">
        <f t="shared" si="17"/>
        <v>399624.43643642834</v>
      </c>
    </row>
    <row r="143" spans="1:9" x14ac:dyDescent="0.25">
      <c r="A143">
        <v>139</v>
      </c>
      <c r="B143">
        <f t="shared" si="12"/>
        <v>139</v>
      </c>
      <c r="C143" s="5">
        <f t="shared" si="14"/>
        <v>399624.43643642834</v>
      </c>
      <c r="D143" s="5">
        <f t="shared" si="15"/>
        <v>1000</v>
      </c>
      <c r="E143" s="4">
        <f t="shared" si="13"/>
        <v>398624.43643642834</v>
      </c>
      <c r="F143" s="5">
        <f>IF(C143=0,0,IF(I142+G143&lt;=Summary!$E$20,'Loan Sch - Extra pay - With Off'!I142+G143,Summary!$E$20))</f>
        <v>690.71560806781815</v>
      </c>
      <c r="G143" s="4">
        <f>IF(E143&lt;=0,0,E143*Summary!$B$7/Summary!$B$10)</f>
        <v>305.86759641949021</v>
      </c>
      <c r="H143" s="5">
        <f t="shared" si="16"/>
        <v>384.84801164832794</v>
      </c>
      <c r="I143" s="5">
        <f t="shared" si="17"/>
        <v>399239.58842478</v>
      </c>
    </row>
    <row r="144" spans="1:9" x14ac:dyDescent="0.25">
      <c r="A144">
        <v>140</v>
      </c>
      <c r="B144">
        <f t="shared" si="12"/>
        <v>140</v>
      </c>
      <c r="C144" s="5">
        <f t="shared" si="14"/>
        <v>399239.58842478</v>
      </c>
      <c r="D144" s="5">
        <f t="shared" si="15"/>
        <v>1000</v>
      </c>
      <c r="E144" s="4">
        <f t="shared" si="13"/>
        <v>398239.58842478</v>
      </c>
      <c r="F144" s="5">
        <f>IF(C144=0,0,IF(I143+G144&lt;=Summary!$E$20,'Loan Sch - Extra pay - With Off'!I143+G144,Summary!$E$20))</f>
        <v>690.71560806781815</v>
      </c>
      <c r="G144" s="4">
        <f>IF(E144&lt;=0,0,E144*Summary!$B$7/Summary!$B$10)</f>
        <v>305.57229957978313</v>
      </c>
      <c r="H144" s="5">
        <f t="shared" si="16"/>
        <v>385.14330848803502</v>
      </c>
      <c r="I144" s="5">
        <f t="shared" si="17"/>
        <v>398854.44511629199</v>
      </c>
    </row>
    <row r="145" spans="1:9" x14ac:dyDescent="0.25">
      <c r="A145">
        <v>141</v>
      </c>
      <c r="B145">
        <f t="shared" si="12"/>
        <v>141</v>
      </c>
      <c r="C145" s="5">
        <f t="shared" si="14"/>
        <v>398854.44511629199</v>
      </c>
      <c r="D145" s="5">
        <f t="shared" si="15"/>
        <v>1000</v>
      </c>
      <c r="E145" s="4">
        <f t="shared" si="13"/>
        <v>397854.44511629199</v>
      </c>
      <c r="F145" s="5">
        <f>IF(C145=0,0,IF(I144+G145&lt;=Summary!$E$20,'Loan Sch - Extra pay - With Off'!I144+G145,Summary!$E$20))</f>
        <v>690.71560806781815</v>
      </c>
      <c r="G145" s="4">
        <f>IF(E145&lt;=0,0,E145*Summary!$B$7/Summary!$B$10)</f>
        <v>305.27677615653943</v>
      </c>
      <c r="H145" s="5">
        <f t="shared" si="16"/>
        <v>385.43883191127873</v>
      </c>
      <c r="I145" s="5">
        <f t="shared" si="17"/>
        <v>398469.00628438068</v>
      </c>
    </row>
    <row r="146" spans="1:9" x14ac:dyDescent="0.25">
      <c r="A146">
        <v>142</v>
      </c>
      <c r="B146">
        <f t="shared" si="12"/>
        <v>142</v>
      </c>
      <c r="C146" s="5">
        <f t="shared" si="14"/>
        <v>398469.00628438068</v>
      </c>
      <c r="D146" s="5">
        <f t="shared" si="15"/>
        <v>1000</v>
      </c>
      <c r="E146" s="4">
        <f t="shared" si="13"/>
        <v>397469.00628438068</v>
      </c>
      <c r="F146" s="5">
        <f>IF(C146=0,0,IF(I145+G146&lt;=Summary!$E$20,'Loan Sch - Extra pay - With Off'!I145+G146,Summary!$E$20))</f>
        <v>690.71560806781815</v>
      </c>
      <c r="G146" s="4">
        <f>IF(E146&lt;=0,0,E146*Summary!$B$7/Summary!$B$10)</f>
        <v>304.9810259758998</v>
      </c>
      <c r="H146" s="5">
        <f t="shared" si="16"/>
        <v>385.73458209191836</v>
      </c>
      <c r="I146" s="5">
        <f t="shared" si="17"/>
        <v>398083.27170228877</v>
      </c>
    </row>
    <row r="147" spans="1:9" x14ac:dyDescent="0.25">
      <c r="A147">
        <v>143</v>
      </c>
      <c r="B147">
        <f t="shared" si="12"/>
        <v>143</v>
      </c>
      <c r="C147" s="5">
        <f t="shared" si="14"/>
        <v>398083.27170228877</v>
      </c>
      <c r="D147" s="5">
        <f t="shared" si="15"/>
        <v>1000</v>
      </c>
      <c r="E147" s="4">
        <f t="shared" si="13"/>
        <v>397083.27170228877</v>
      </c>
      <c r="F147" s="5">
        <f>IF(C147=0,0,IF(I146+G147&lt;=Summary!$E$20,'Loan Sch - Extra pay - With Off'!I146+G147,Summary!$E$20))</f>
        <v>690.71560806781815</v>
      </c>
      <c r="G147" s="4">
        <f>IF(E147&lt;=0,0,E147*Summary!$B$7/Summary!$B$10)</f>
        <v>304.68504886387154</v>
      </c>
      <c r="H147" s="5">
        <f t="shared" si="16"/>
        <v>386.03055920394661</v>
      </c>
      <c r="I147" s="5">
        <f t="shared" si="17"/>
        <v>397697.24114308483</v>
      </c>
    </row>
    <row r="148" spans="1:9" x14ac:dyDescent="0.25">
      <c r="A148">
        <v>144</v>
      </c>
      <c r="B148">
        <f t="shared" si="12"/>
        <v>144</v>
      </c>
      <c r="C148" s="5">
        <f t="shared" si="14"/>
        <v>397697.24114308483</v>
      </c>
      <c r="D148" s="5">
        <f t="shared" si="15"/>
        <v>1000</v>
      </c>
      <c r="E148" s="4">
        <f t="shared" si="13"/>
        <v>396697.24114308483</v>
      </c>
      <c r="F148" s="5">
        <f>IF(C148=0,0,IF(I147+G148&lt;=Summary!$E$20,'Loan Sch - Extra pay - With Off'!I147+G148,Summary!$E$20))</f>
        <v>690.71560806781815</v>
      </c>
      <c r="G148" s="4">
        <f>IF(E148&lt;=0,0,E148*Summary!$B$7/Summary!$B$10)</f>
        <v>304.38884464632849</v>
      </c>
      <c r="H148" s="5">
        <f t="shared" si="16"/>
        <v>386.32676342148966</v>
      </c>
      <c r="I148" s="5">
        <f t="shared" si="17"/>
        <v>397310.91437966336</v>
      </c>
    </row>
    <row r="149" spans="1:9" x14ac:dyDescent="0.25">
      <c r="A149">
        <v>145</v>
      </c>
      <c r="B149">
        <f t="shared" si="12"/>
        <v>145</v>
      </c>
      <c r="C149" s="5">
        <f t="shared" si="14"/>
        <v>397310.91437966336</v>
      </c>
      <c r="D149" s="5">
        <f t="shared" si="15"/>
        <v>1000</v>
      </c>
      <c r="E149" s="4">
        <f t="shared" si="13"/>
        <v>396310.91437966336</v>
      </c>
      <c r="F149" s="5">
        <f>IF(C149=0,0,IF(I148+G149&lt;=Summary!$E$20,'Loan Sch - Extra pay - With Off'!I148+G149,Summary!$E$20))</f>
        <v>690.71560806781815</v>
      </c>
      <c r="G149" s="4">
        <f>IF(E149&lt;=0,0,E149*Summary!$B$7/Summary!$B$10)</f>
        <v>304.09241314901089</v>
      </c>
      <c r="H149" s="5">
        <f t="shared" si="16"/>
        <v>386.62319491880726</v>
      </c>
      <c r="I149" s="5">
        <f t="shared" si="17"/>
        <v>396924.29118474456</v>
      </c>
    </row>
    <row r="150" spans="1:9" x14ac:dyDescent="0.25">
      <c r="A150">
        <v>146</v>
      </c>
      <c r="B150">
        <f t="shared" si="12"/>
        <v>146</v>
      </c>
      <c r="C150" s="5">
        <f t="shared" si="14"/>
        <v>396924.29118474456</v>
      </c>
      <c r="D150" s="5">
        <f t="shared" si="15"/>
        <v>1000</v>
      </c>
      <c r="E150" s="4">
        <f t="shared" si="13"/>
        <v>395924.29118474456</v>
      </c>
      <c r="F150" s="5">
        <f>IF(C150=0,0,IF(I149+G150&lt;=Summary!$E$20,'Loan Sch - Extra pay - With Off'!I149+G150,Summary!$E$20))</f>
        <v>690.71560806781815</v>
      </c>
      <c r="G150" s="4">
        <f>IF(E150&lt;=0,0,E150*Summary!$B$7/Summary!$B$10)</f>
        <v>303.79575419752513</v>
      </c>
      <c r="H150" s="5">
        <f t="shared" si="16"/>
        <v>386.91985387029303</v>
      </c>
      <c r="I150" s="5">
        <f t="shared" si="17"/>
        <v>396537.37133087427</v>
      </c>
    </row>
    <row r="151" spans="1:9" x14ac:dyDescent="0.25">
      <c r="A151">
        <v>147</v>
      </c>
      <c r="B151">
        <f t="shared" si="12"/>
        <v>147</v>
      </c>
      <c r="C151" s="5">
        <f t="shared" si="14"/>
        <v>396537.37133087427</v>
      </c>
      <c r="D151" s="5">
        <f t="shared" si="15"/>
        <v>1000</v>
      </c>
      <c r="E151" s="4">
        <f t="shared" si="13"/>
        <v>395537.37133087427</v>
      </c>
      <c r="F151" s="5">
        <f>IF(C151=0,0,IF(I150+G151&lt;=Summary!$E$20,'Loan Sch - Extra pay - With Off'!I150+G151,Summary!$E$20))</f>
        <v>690.71560806781815</v>
      </c>
      <c r="G151" s="4">
        <f>IF(E151&lt;=0,0,E151*Summary!$B$7/Summary!$B$10)</f>
        <v>303.49886761734393</v>
      </c>
      <c r="H151" s="5">
        <f t="shared" si="16"/>
        <v>387.21674045047422</v>
      </c>
      <c r="I151" s="5">
        <f t="shared" si="17"/>
        <v>396150.1545904238</v>
      </c>
    </row>
    <row r="152" spans="1:9" x14ac:dyDescent="0.25">
      <c r="A152">
        <v>148</v>
      </c>
      <c r="B152">
        <f t="shared" si="12"/>
        <v>148</v>
      </c>
      <c r="C152" s="5">
        <f t="shared" si="14"/>
        <v>396150.1545904238</v>
      </c>
      <c r="D152" s="5">
        <f t="shared" si="15"/>
        <v>1000</v>
      </c>
      <c r="E152" s="4">
        <f t="shared" si="13"/>
        <v>395150.1545904238</v>
      </c>
      <c r="F152" s="5">
        <f>IF(C152=0,0,IF(I151+G152&lt;=Summary!$E$20,'Loan Sch - Extra pay - With Off'!I151+G152,Summary!$E$20))</f>
        <v>690.71560806781815</v>
      </c>
      <c r="G152" s="4">
        <f>IF(E152&lt;=0,0,E152*Summary!$B$7/Summary!$B$10)</f>
        <v>303.20175323380596</v>
      </c>
      <c r="H152" s="5">
        <f t="shared" si="16"/>
        <v>387.51385483401219</v>
      </c>
      <c r="I152" s="5">
        <f t="shared" si="17"/>
        <v>395762.64073558978</v>
      </c>
    </row>
    <row r="153" spans="1:9" x14ac:dyDescent="0.25">
      <c r="A153">
        <v>149</v>
      </c>
      <c r="B153">
        <f t="shared" si="12"/>
        <v>149</v>
      </c>
      <c r="C153" s="5">
        <f t="shared" si="14"/>
        <v>395762.64073558978</v>
      </c>
      <c r="D153" s="5">
        <f t="shared" si="15"/>
        <v>1000</v>
      </c>
      <c r="E153" s="4">
        <f t="shared" si="13"/>
        <v>394762.64073558978</v>
      </c>
      <c r="F153" s="5">
        <f>IF(C153=0,0,IF(I152+G153&lt;=Summary!$E$20,'Loan Sch - Extra pay - With Off'!I152+G153,Summary!$E$20))</f>
        <v>690.71560806781815</v>
      </c>
      <c r="G153" s="4">
        <f>IF(E153&lt;=0,0,E153*Summary!$B$7/Summary!$B$10)</f>
        <v>302.90441087211599</v>
      </c>
      <c r="H153" s="5">
        <f t="shared" si="16"/>
        <v>387.81119719570216</v>
      </c>
      <c r="I153" s="5">
        <f t="shared" si="17"/>
        <v>395374.82953839406</v>
      </c>
    </row>
    <row r="154" spans="1:9" x14ac:dyDescent="0.25">
      <c r="A154">
        <v>150</v>
      </c>
      <c r="B154">
        <f t="shared" si="12"/>
        <v>150</v>
      </c>
      <c r="C154" s="5">
        <f t="shared" si="14"/>
        <v>395374.82953839406</v>
      </c>
      <c r="D154" s="5">
        <f t="shared" si="15"/>
        <v>1000</v>
      </c>
      <c r="E154" s="4">
        <f t="shared" si="13"/>
        <v>394374.82953839406</v>
      </c>
      <c r="F154" s="5">
        <f>IF(C154=0,0,IF(I153+G154&lt;=Summary!$E$20,'Loan Sch - Extra pay - With Off'!I153+G154,Summary!$E$20))</f>
        <v>690.71560806781815</v>
      </c>
      <c r="G154" s="4">
        <f>IF(E154&lt;=0,0,E154*Summary!$B$7/Summary!$B$10)</f>
        <v>302.60684035734465</v>
      </c>
      <c r="H154" s="5">
        <f t="shared" si="16"/>
        <v>388.1087677104735</v>
      </c>
      <c r="I154" s="5">
        <f t="shared" si="17"/>
        <v>394986.72077068361</v>
      </c>
    </row>
    <row r="155" spans="1:9" x14ac:dyDescent="0.25">
      <c r="A155">
        <v>151</v>
      </c>
      <c r="B155">
        <f t="shared" si="12"/>
        <v>151</v>
      </c>
      <c r="C155" s="5">
        <f t="shared" si="14"/>
        <v>394986.72077068361</v>
      </c>
      <c r="D155" s="5">
        <f t="shared" si="15"/>
        <v>1000</v>
      </c>
      <c r="E155" s="4">
        <f t="shared" si="13"/>
        <v>393986.72077068361</v>
      </c>
      <c r="F155" s="5">
        <f>IF(C155=0,0,IF(I154+G155&lt;=Summary!$E$20,'Loan Sch - Extra pay - With Off'!I154+G155,Summary!$E$20))</f>
        <v>690.71560806781815</v>
      </c>
      <c r="G155" s="4">
        <f>IF(E155&lt;=0,0,E155*Summary!$B$7/Summary!$B$10)</f>
        <v>302.30904151442837</v>
      </c>
      <c r="H155" s="5">
        <f t="shared" si="16"/>
        <v>388.40656655338978</v>
      </c>
      <c r="I155" s="5">
        <f t="shared" si="17"/>
        <v>394598.31420413021</v>
      </c>
    </row>
    <row r="156" spans="1:9" x14ac:dyDescent="0.25">
      <c r="A156">
        <v>152</v>
      </c>
      <c r="B156">
        <f t="shared" si="12"/>
        <v>152</v>
      </c>
      <c r="C156" s="5">
        <f t="shared" si="14"/>
        <v>394598.31420413021</v>
      </c>
      <c r="D156" s="5">
        <f t="shared" si="15"/>
        <v>1000</v>
      </c>
      <c r="E156" s="4">
        <f t="shared" si="13"/>
        <v>393598.31420413021</v>
      </c>
      <c r="F156" s="5">
        <f>IF(C156=0,0,IF(I155+G156&lt;=Summary!$E$20,'Loan Sch - Extra pay - With Off'!I155+G156,Summary!$E$20))</f>
        <v>690.71560806781815</v>
      </c>
      <c r="G156" s="4">
        <f>IF(E156&lt;=0,0,E156*Summary!$B$7/Summary!$B$10)</f>
        <v>302.01101416816914</v>
      </c>
      <c r="H156" s="5">
        <f t="shared" si="16"/>
        <v>388.70459389964901</v>
      </c>
      <c r="I156" s="5">
        <f t="shared" si="17"/>
        <v>394209.60961023055</v>
      </c>
    </row>
    <row r="157" spans="1:9" x14ac:dyDescent="0.25">
      <c r="A157">
        <v>153</v>
      </c>
      <c r="B157">
        <f t="shared" si="12"/>
        <v>153</v>
      </c>
      <c r="C157" s="5">
        <f t="shared" si="14"/>
        <v>394209.60961023055</v>
      </c>
      <c r="D157" s="5">
        <f t="shared" si="15"/>
        <v>1000</v>
      </c>
      <c r="E157" s="4">
        <f t="shared" si="13"/>
        <v>393209.60961023055</v>
      </c>
      <c r="F157" s="5">
        <f>IF(C157=0,0,IF(I156+G157&lt;=Summary!$E$20,'Loan Sch - Extra pay - With Off'!I156+G157,Summary!$E$20))</f>
        <v>690.71560806781815</v>
      </c>
      <c r="G157" s="4">
        <f>IF(E157&lt;=0,0,E157*Summary!$B$7/Summary!$B$10)</f>
        <v>301.71275814323457</v>
      </c>
      <c r="H157" s="5">
        <f t="shared" si="16"/>
        <v>389.00284992458359</v>
      </c>
      <c r="I157" s="5">
        <f t="shared" si="17"/>
        <v>393820.60676030593</v>
      </c>
    </row>
    <row r="158" spans="1:9" x14ac:dyDescent="0.25">
      <c r="A158">
        <v>154</v>
      </c>
      <c r="B158">
        <f t="shared" si="12"/>
        <v>154</v>
      </c>
      <c r="C158" s="5">
        <f t="shared" si="14"/>
        <v>393820.60676030593</v>
      </c>
      <c r="D158" s="5">
        <f t="shared" si="15"/>
        <v>1000</v>
      </c>
      <c r="E158" s="4">
        <f t="shared" si="13"/>
        <v>392820.60676030593</v>
      </c>
      <c r="F158" s="5">
        <f>IF(C158=0,0,IF(I157+G158&lt;=Summary!$E$20,'Loan Sch - Extra pay - With Off'!I157+G158,Summary!$E$20))</f>
        <v>690.71560806781815</v>
      </c>
      <c r="G158" s="4">
        <f>IF(E158&lt;=0,0,E158*Summary!$B$7/Summary!$B$10)</f>
        <v>301.41427326415783</v>
      </c>
      <c r="H158" s="5">
        <f t="shared" si="16"/>
        <v>389.30133480366032</v>
      </c>
      <c r="I158" s="5">
        <f t="shared" si="17"/>
        <v>393431.3054255023</v>
      </c>
    </row>
    <row r="159" spans="1:9" x14ac:dyDescent="0.25">
      <c r="A159">
        <v>155</v>
      </c>
      <c r="B159">
        <f t="shared" si="12"/>
        <v>155</v>
      </c>
      <c r="C159" s="5">
        <f t="shared" si="14"/>
        <v>393431.3054255023</v>
      </c>
      <c r="D159" s="5">
        <f t="shared" si="15"/>
        <v>1000</v>
      </c>
      <c r="E159" s="4">
        <f t="shared" si="13"/>
        <v>392431.3054255023</v>
      </c>
      <c r="F159" s="5">
        <f>IF(C159=0,0,IF(I158+G159&lt;=Summary!$E$20,'Loan Sch - Extra pay - With Off'!I158+G159,Summary!$E$20))</f>
        <v>690.71560806781815</v>
      </c>
      <c r="G159" s="4">
        <f>IF(E159&lt;=0,0,E159*Summary!$B$7/Summary!$B$10)</f>
        <v>301.11555935533733</v>
      </c>
      <c r="H159" s="5">
        <f t="shared" si="16"/>
        <v>389.60004871248083</v>
      </c>
      <c r="I159" s="5">
        <f t="shared" si="17"/>
        <v>393041.70537678985</v>
      </c>
    </row>
    <row r="160" spans="1:9" x14ac:dyDescent="0.25">
      <c r="A160">
        <v>156</v>
      </c>
      <c r="B160">
        <f t="shared" si="12"/>
        <v>156</v>
      </c>
      <c r="C160" s="5">
        <f t="shared" si="14"/>
        <v>393041.70537678985</v>
      </c>
      <c r="D160" s="5">
        <f t="shared" si="15"/>
        <v>1000</v>
      </c>
      <c r="E160" s="4">
        <f t="shared" si="13"/>
        <v>392041.70537678985</v>
      </c>
      <c r="F160" s="5">
        <f>IF(C160=0,0,IF(I159+G160&lt;=Summary!$E$20,'Loan Sch - Extra pay - With Off'!I159+G160,Summary!$E$20))</f>
        <v>690.71560806781815</v>
      </c>
      <c r="G160" s="4">
        <f>IF(E160&lt;=0,0,E160*Summary!$B$7/Summary!$B$10)</f>
        <v>300.8166162410368</v>
      </c>
      <c r="H160" s="5">
        <f t="shared" si="16"/>
        <v>389.89899182678136</v>
      </c>
      <c r="I160" s="5">
        <f t="shared" si="17"/>
        <v>392651.80638496304</v>
      </c>
    </row>
    <row r="161" spans="1:9" x14ac:dyDescent="0.25">
      <c r="A161">
        <v>157</v>
      </c>
      <c r="B161">
        <f t="shared" si="12"/>
        <v>157</v>
      </c>
      <c r="C161" s="5">
        <f t="shared" si="14"/>
        <v>392651.80638496304</v>
      </c>
      <c r="D161" s="5">
        <f t="shared" si="15"/>
        <v>1000</v>
      </c>
      <c r="E161" s="4">
        <f t="shared" si="13"/>
        <v>391651.80638496304</v>
      </c>
      <c r="F161" s="5">
        <f>IF(C161=0,0,IF(I160+G161&lt;=Summary!$E$20,'Loan Sch - Extra pay - With Off'!I160+G161,Summary!$E$20))</f>
        <v>690.71560806781815</v>
      </c>
      <c r="G161" s="4">
        <f>IF(E161&lt;=0,0,E161*Summary!$B$7/Summary!$B$10)</f>
        <v>300.51744374538509</v>
      </c>
      <c r="H161" s="5">
        <f t="shared" si="16"/>
        <v>390.19816432243306</v>
      </c>
      <c r="I161" s="5">
        <f t="shared" si="17"/>
        <v>392261.60822064063</v>
      </c>
    </row>
    <row r="162" spans="1:9" x14ac:dyDescent="0.25">
      <c r="A162">
        <v>158</v>
      </c>
      <c r="B162">
        <f t="shared" si="12"/>
        <v>158</v>
      </c>
      <c r="C162" s="5">
        <f t="shared" si="14"/>
        <v>392261.60822064063</v>
      </c>
      <c r="D162" s="5">
        <f t="shared" si="15"/>
        <v>1000</v>
      </c>
      <c r="E162" s="4">
        <f t="shared" si="13"/>
        <v>391261.60822064063</v>
      </c>
      <c r="F162" s="5">
        <f>IF(C162=0,0,IF(I161+G162&lt;=Summary!$E$20,'Loan Sch - Extra pay - With Off'!I161+G162,Summary!$E$20))</f>
        <v>690.71560806781815</v>
      </c>
      <c r="G162" s="4">
        <f>IF(E162&lt;=0,0,E162*Summary!$B$7/Summary!$B$10)</f>
        <v>300.21804169237618</v>
      </c>
      <c r="H162" s="5">
        <f t="shared" si="16"/>
        <v>390.49756637544198</v>
      </c>
      <c r="I162" s="5">
        <f t="shared" si="17"/>
        <v>391871.11065426521</v>
      </c>
    </row>
    <row r="163" spans="1:9" x14ac:dyDescent="0.25">
      <c r="A163">
        <v>159</v>
      </c>
      <c r="B163">
        <f t="shared" si="12"/>
        <v>159</v>
      </c>
      <c r="C163" s="5">
        <f t="shared" si="14"/>
        <v>391871.11065426521</v>
      </c>
      <c r="D163" s="5">
        <f t="shared" si="15"/>
        <v>1000</v>
      </c>
      <c r="E163" s="4">
        <f t="shared" si="13"/>
        <v>390871.11065426521</v>
      </c>
      <c r="F163" s="5">
        <f>IF(C163=0,0,IF(I162+G163&lt;=Summary!$E$20,'Loan Sch - Extra pay - With Off'!I162+G163,Summary!$E$20))</f>
        <v>690.71560806781815</v>
      </c>
      <c r="G163" s="4">
        <f>IF(E163&lt;=0,0,E163*Summary!$B$7/Summary!$B$10)</f>
        <v>299.91840990586888</v>
      </c>
      <c r="H163" s="5">
        <f t="shared" si="16"/>
        <v>390.79719816194927</v>
      </c>
      <c r="I163" s="5">
        <f t="shared" si="17"/>
        <v>391480.31345610326</v>
      </c>
    </row>
    <row r="164" spans="1:9" x14ac:dyDescent="0.25">
      <c r="A164">
        <v>160</v>
      </c>
      <c r="B164">
        <f t="shared" si="12"/>
        <v>160</v>
      </c>
      <c r="C164" s="5">
        <f t="shared" si="14"/>
        <v>391480.31345610326</v>
      </c>
      <c r="D164" s="5">
        <f t="shared" si="15"/>
        <v>1000</v>
      </c>
      <c r="E164" s="4">
        <f t="shared" si="13"/>
        <v>390480.31345610326</v>
      </c>
      <c r="F164" s="5">
        <f>IF(C164=0,0,IF(I163+G164&lt;=Summary!$E$20,'Loan Sch - Extra pay - With Off'!I163+G164,Summary!$E$20))</f>
        <v>690.71560806781815</v>
      </c>
      <c r="G164" s="4">
        <f>IF(E164&lt;=0,0,E164*Summary!$B$7/Summary!$B$10)</f>
        <v>299.61854820958695</v>
      </c>
      <c r="H164" s="5">
        <f t="shared" si="16"/>
        <v>391.0970598582312</v>
      </c>
      <c r="I164" s="5">
        <f t="shared" si="17"/>
        <v>391089.21639624506</v>
      </c>
    </row>
    <row r="165" spans="1:9" x14ac:dyDescent="0.25">
      <c r="A165">
        <v>161</v>
      </c>
      <c r="B165">
        <f t="shared" si="12"/>
        <v>161</v>
      </c>
      <c r="C165" s="5">
        <f t="shared" si="14"/>
        <v>391089.21639624506</v>
      </c>
      <c r="D165" s="5">
        <f t="shared" si="15"/>
        <v>1000</v>
      </c>
      <c r="E165" s="4">
        <f t="shared" si="13"/>
        <v>390089.21639624506</v>
      </c>
      <c r="F165" s="5">
        <f>IF(C165=0,0,IF(I164+G165&lt;=Summary!$E$20,'Loan Sch - Extra pay - With Off'!I164+G165,Summary!$E$20))</f>
        <v>690.71560806781815</v>
      </c>
      <c r="G165" s="4">
        <f>IF(E165&lt;=0,0,E165*Summary!$B$7/Summary!$B$10)</f>
        <v>299.3184564271188</v>
      </c>
      <c r="H165" s="5">
        <f t="shared" si="16"/>
        <v>391.39715164069935</v>
      </c>
      <c r="I165" s="5">
        <f t="shared" si="17"/>
        <v>390697.81924460438</v>
      </c>
    </row>
    <row r="166" spans="1:9" x14ac:dyDescent="0.25">
      <c r="A166">
        <v>162</v>
      </c>
      <c r="B166">
        <f t="shared" si="12"/>
        <v>162</v>
      </c>
      <c r="C166" s="5">
        <f t="shared" si="14"/>
        <v>390697.81924460438</v>
      </c>
      <c r="D166" s="5">
        <f t="shared" si="15"/>
        <v>1000</v>
      </c>
      <c r="E166" s="4">
        <f t="shared" si="13"/>
        <v>389697.81924460438</v>
      </c>
      <c r="F166" s="5">
        <f>IF(C166=0,0,IF(I165+G166&lt;=Summary!$E$20,'Loan Sch - Extra pay - With Off'!I165+G166,Summary!$E$20))</f>
        <v>690.71560806781815</v>
      </c>
      <c r="G166" s="4">
        <f>IF(E166&lt;=0,0,E166*Summary!$B$7/Summary!$B$10)</f>
        <v>299.0181343819176</v>
      </c>
      <c r="H166" s="5">
        <f t="shared" si="16"/>
        <v>391.69747368590055</v>
      </c>
      <c r="I166" s="5">
        <f t="shared" si="17"/>
        <v>390306.12177091849</v>
      </c>
    </row>
    <row r="167" spans="1:9" x14ac:dyDescent="0.25">
      <c r="A167">
        <v>163</v>
      </c>
      <c r="B167">
        <f t="shared" si="12"/>
        <v>163</v>
      </c>
      <c r="C167" s="5">
        <f t="shared" si="14"/>
        <v>390306.12177091849</v>
      </c>
      <c r="D167" s="5">
        <f t="shared" si="15"/>
        <v>1000</v>
      </c>
      <c r="E167" s="4">
        <f t="shared" si="13"/>
        <v>389306.12177091849</v>
      </c>
      <c r="F167" s="5">
        <f>IF(C167=0,0,IF(I166+G167&lt;=Summary!$E$20,'Loan Sch - Extra pay - With Off'!I166+G167,Summary!$E$20))</f>
        <v>690.71560806781815</v>
      </c>
      <c r="G167" s="4">
        <f>IF(E167&lt;=0,0,E167*Summary!$B$7/Summary!$B$10)</f>
        <v>298.71758189730087</v>
      </c>
      <c r="H167" s="5">
        <f t="shared" si="16"/>
        <v>391.99802617051728</v>
      </c>
      <c r="I167" s="5">
        <f t="shared" si="17"/>
        <v>389914.12374474795</v>
      </c>
    </row>
    <row r="168" spans="1:9" x14ac:dyDescent="0.25">
      <c r="A168">
        <v>164</v>
      </c>
      <c r="B168">
        <f t="shared" si="12"/>
        <v>164</v>
      </c>
      <c r="C168" s="5">
        <f t="shared" si="14"/>
        <v>389914.12374474795</v>
      </c>
      <c r="D168" s="5">
        <f t="shared" si="15"/>
        <v>1000</v>
      </c>
      <c r="E168" s="4">
        <f t="shared" si="13"/>
        <v>388914.12374474795</v>
      </c>
      <c r="F168" s="5">
        <f>IF(C168=0,0,IF(I167+G168&lt;=Summary!$E$20,'Loan Sch - Extra pay - With Off'!I167+G168,Summary!$E$20))</f>
        <v>690.71560806781815</v>
      </c>
      <c r="G168" s="4">
        <f>IF(E168&lt;=0,0,E168*Summary!$B$7/Summary!$B$10)</f>
        <v>298.41679879645085</v>
      </c>
      <c r="H168" s="5">
        <f t="shared" si="16"/>
        <v>392.2988092713673</v>
      </c>
      <c r="I168" s="5">
        <f t="shared" si="17"/>
        <v>389521.82493547659</v>
      </c>
    </row>
    <row r="169" spans="1:9" x14ac:dyDescent="0.25">
      <c r="A169">
        <v>165</v>
      </c>
      <c r="B169">
        <f t="shared" si="12"/>
        <v>165</v>
      </c>
      <c r="C169" s="5">
        <f t="shared" si="14"/>
        <v>389521.82493547659</v>
      </c>
      <c r="D169" s="5">
        <f t="shared" si="15"/>
        <v>1000</v>
      </c>
      <c r="E169" s="4">
        <f t="shared" si="13"/>
        <v>388521.82493547659</v>
      </c>
      <c r="F169" s="5">
        <f>IF(C169=0,0,IF(I168+G169&lt;=Summary!$E$20,'Loan Sch - Extra pay - With Off'!I168+G169,Summary!$E$20))</f>
        <v>690.71560806781815</v>
      </c>
      <c r="G169" s="4">
        <f>IF(E169&lt;=0,0,E169*Summary!$B$7/Summary!$B$10)</f>
        <v>298.11578490241379</v>
      </c>
      <c r="H169" s="5">
        <f t="shared" si="16"/>
        <v>392.59982316540436</v>
      </c>
      <c r="I169" s="5">
        <f t="shared" si="17"/>
        <v>389129.22511231119</v>
      </c>
    </row>
    <row r="170" spans="1:9" x14ac:dyDescent="0.25">
      <c r="A170">
        <v>166</v>
      </c>
      <c r="B170">
        <f t="shared" si="12"/>
        <v>166</v>
      </c>
      <c r="C170" s="5">
        <f t="shared" si="14"/>
        <v>389129.22511231119</v>
      </c>
      <c r="D170" s="5">
        <f t="shared" si="15"/>
        <v>1000</v>
      </c>
      <c r="E170" s="4">
        <f t="shared" si="13"/>
        <v>388129.22511231119</v>
      </c>
      <c r="F170" s="5">
        <f>IF(C170=0,0,IF(I169+G170&lt;=Summary!$E$20,'Loan Sch - Extra pay - With Off'!I169+G170,Summary!$E$20))</f>
        <v>690.71560806781815</v>
      </c>
      <c r="G170" s="4">
        <f>IF(E170&lt;=0,0,E170*Summary!$B$7/Summary!$B$10)</f>
        <v>297.81454003810029</v>
      </c>
      <c r="H170" s="5">
        <f t="shared" si="16"/>
        <v>392.90106802971786</v>
      </c>
      <c r="I170" s="5">
        <f t="shared" si="17"/>
        <v>388736.3240442815</v>
      </c>
    </row>
    <row r="171" spans="1:9" x14ac:dyDescent="0.25">
      <c r="A171">
        <v>167</v>
      </c>
      <c r="B171">
        <f t="shared" si="12"/>
        <v>167</v>
      </c>
      <c r="C171" s="5">
        <f t="shared" si="14"/>
        <v>388736.3240442815</v>
      </c>
      <c r="D171" s="5">
        <f t="shared" si="15"/>
        <v>1000</v>
      </c>
      <c r="E171" s="4">
        <f t="shared" si="13"/>
        <v>387736.3240442815</v>
      </c>
      <c r="F171" s="5">
        <f>IF(C171=0,0,IF(I170+G171&lt;=Summary!$E$20,'Loan Sch - Extra pay - With Off'!I170+G171,Summary!$E$20))</f>
        <v>690.71560806781815</v>
      </c>
      <c r="G171" s="4">
        <f>IF(E171&lt;=0,0,E171*Summary!$B$7/Summary!$B$10)</f>
        <v>297.51306402628518</v>
      </c>
      <c r="H171" s="5">
        <f t="shared" si="16"/>
        <v>393.20254404153297</v>
      </c>
      <c r="I171" s="5">
        <f t="shared" si="17"/>
        <v>388343.12150023994</v>
      </c>
    </row>
    <row r="172" spans="1:9" x14ac:dyDescent="0.25">
      <c r="A172">
        <v>168</v>
      </c>
      <c r="B172">
        <f t="shared" si="12"/>
        <v>168</v>
      </c>
      <c r="C172" s="5">
        <f t="shared" si="14"/>
        <v>388343.12150023994</v>
      </c>
      <c r="D172" s="5">
        <f t="shared" si="15"/>
        <v>1000</v>
      </c>
      <c r="E172" s="4">
        <f t="shared" si="13"/>
        <v>387343.12150023994</v>
      </c>
      <c r="F172" s="5">
        <f>IF(C172=0,0,IF(I171+G172&lt;=Summary!$E$20,'Loan Sch - Extra pay - With Off'!I171+G172,Summary!$E$20))</f>
        <v>690.71560806781815</v>
      </c>
      <c r="G172" s="4">
        <f>IF(E172&lt;=0,0,E172*Summary!$B$7/Summary!$B$10)</f>
        <v>297.21135668960716</v>
      </c>
      <c r="H172" s="5">
        <f t="shared" si="16"/>
        <v>393.50425137821099</v>
      </c>
      <c r="I172" s="5">
        <f t="shared" si="17"/>
        <v>387949.6172488617</v>
      </c>
    </row>
    <row r="173" spans="1:9" x14ac:dyDescent="0.25">
      <c r="A173">
        <v>169</v>
      </c>
      <c r="B173">
        <f t="shared" si="12"/>
        <v>169</v>
      </c>
      <c r="C173" s="5">
        <f t="shared" si="14"/>
        <v>387949.6172488617</v>
      </c>
      <c r="D173" s="5">
        <f t="shared" si="15"/>
        <v>1000</v>
      </c>
      <c r="E173" s="4">
        <f t="shared" si="13"/>
        <v>386949.6172488617</v>
      </c>
      <c r="F173" s="5">
        <f>IF(C173=0,0,IF(I172+G173&lt;=Summary!$E$20,'Loan Sch - Extra pay - With Off'!I172+G173,Summary!$E$20))</f>
        <v>690.71560806781815</v>
      </c>
      <c r="G173" s="4">
        <f>IF(E173&lt;=0,0,E173*Summary!$B$7/Summary!$B$10)</f>
        <v>296.9094178505689</v>
      </c>
      <c r="H173" s="5">
        <f t="shared" si="16"/>
        <v>393.80619021724925</v>
      </c>
      <c r="I173" s="5">
        <f t="shared" si="17"/>
        <v>387555.81105864444</v>
      </c>
    </row>
    <row r="174" spans="1:9" x14ac:dyDescent="0.25">
      <c r="A174">
        <v>170</v>
      </c>
      <c r="B174">
        <f t="shared" si="12"/>
        <v>170</v>
      </c>
      <c r="C174" s="5">
        <f t="shared" si="14"/>
        <v>387555.81105864444</v>
      </c>
      <c r="D174" s="5">
        <f t="shared" si="15"/>
        <v>1000</v>
      </c>
      <c r="E174" s="4">
        <f t="shared" si="13"/>
        <v>386555.81105864444</v>
      </c>
      <c r="F174" s="5">
        <f>IF(C174=0,0,IF(I173+G174&lt;=Summary!$E$20,'Loan Sch - Extra pay - With Off'!I173+G174,Summary!$E$20))</f>
        <v>690.71560806781815</v>
      </c>
      <c r="G174" s="4">
        <f>IF(E174&lt;=0,0,E174*Summary!$B$7/Summary!$B$10)</f>
        <v>296.60724733153677</v>
      </c>
      <c r="H174" s="5">
        <f t="shared" si="16"/>
        <v>394.10836073628138</v>
      </c>
      <c r="I174" s="5">
        <f t="shared" si="17"/>
        <v>387161.70269790816</v>
      </c>
    </row>
    <row r="175" spans="1:9" x14ac:dyDescent="0.25">
      <c r="A175">
        <v>171</v>
      </c>
      <c r="B175">
        <f t="shared" si="12"/>
        <v>171</v>
      </c>
      <c r="C175" s="5">
        <f t="shared" si="14"/>
        <v>387161.70269790816</v>
      </c>
      <c r="D175" s="5">
        <f t="shared" si="15"/>
        <v>1000</v>
      </c>
      <c r="E175" s="4">
        <f t="shared" si="13"/>
        <v>386161.70269790816</v>
      </c>
      <c r="F175" s="5">
        <f>IF(C175=0,0,IF(I174+G175&lt;=Summary!$E$20,'Loan Sch - Extra pay - With Off'!I174+G175,Summary!$E$20))</f>
        <v>690.71560806781815</v>
      </c>
      <c r="G175" s="4">
        <f>IF(E175&lt;=0,0,E175*Summary!$B$7/Summary!$B$10)</f>
        <v>296.30484495474104</v>
      </c>
      <c r="H175" s="5">
        <f t="shared" si="16"/>
        <v>394.41076311307711</v>
      </c>
      <c r="I175" s="5">
        <f t="shared" si="17"/>
        <v>386767.2919347951</v>
      </c>
    </row>
    <row r="176" spans="1:9" x14ac:dyDescent="0.25">
      <c r="A176">
        <v>172</v>
      </c>
      <c r="B176">
        <f t="shared" si="12"/>
        <v>172</v>
      </c>
      <c r="C176" s="5">
        <f t="shared" si="14"/>
        <v>386767.2919347951</v>
      </c>
      <c r="D176" s="5">
        <f t="shared" si="15"/>
        <v>1000</v>
      </c>
      <c r="E176" s="4">
        <f t="shared" si="13"/>
        <v>385767.2919347951</v>
      </c>
      <c r="F176" s="5">
        <f>IF(C176=0,0,IF(I175+G176&lt;=Summary!$E$20,'Loan Sch - Extra pay - With Off'!I175+G176,Summary!$E$20))</f>
        <v>690.71560806781815</v>
      </c>
      <c r="G176" s="4">
        <f>IF(E176&lt;=0,0,E176*Summary!$B$7/Summary!$B$10)</f>
        <v>296.00221054227546</v>
      </c>
      <c r="H176" s="5">
        <f t="shared" si="16"/>
        <v>394.71339752554269</v>
      </c>
      <c r="I176" s="5">
        <f t="shared" si="17"/>
        <v>386372.57853726955</v>
      </c>
    </row>
    <row r="177" spans="1:9" x14ac:dyDescent="0.25">
      <c r="A177">
        <v>173</v>
      </c>
      <c r="B177">
        <f t="shared" si="12"/>
        <v>173</v>
      </c>
      <c r="C177" s="5">
        <f t="shared" si="14"/>
        <v>386372.57853726955</v>
      </c>
      <c r="D177" s="5">
        <f t="shared" si="15"/>
        <v>1000</v>
      </c>
      <c r="E177" s="4">
        <f t="shared" si="13"/>
        <v>385372.57853726955</v>
      </c>
      <c r="F177" s="5">
        <f>IF(C177=0,0,IF(I176+G177&lt;=Summary!$E$20,'Loan Sch - Extra pay - With Off'!I176+G177,Summary!$E$20))</f>
        <v>690.71560806781815</v>
      </c>
      <c r="G177" s="4">
        <f>IF(E177&lt;=0,0,E177*Summary!$B$7/Summary!$B$10)</f>
        <v>295.69934391609718</v>
      </c>
      <c r="H177" s="5">
        <f t="shared" si="16"/>
        <v>395.01626415172097</v>
      </c>
      <c r="I177" s="5">
        <f t="shared" si="17"/>
        <v>385977.56227311783</v>
      </c>
    </row>
    <row r="178" spans="1:9" x14ac:dyDescent="0.25">
      <c r="A178">
        <v>174</v>
      </c>
      <c r="B178">
        <f t="shared" si="12"/>
        <v>174</v>
      </c>
      <c r="C178" s="5">
        <f t="shared" si="14"/>
        <v>385977.56227311783</v>
      </c>
      <c r="D178" s="5">
        <f t="shared" si="15"/>
        <v>1000</v>
      </c>
      <c r="E178" s="4">
        <f t="shared" si="13"/>
        <v>384977.56227311783</v>
      </c>
      <c r="F178" s="5">
        <f>IF(C178=0,0,IF(I177+G178&lt;=Summary!$E$20,'Loan Sch - Extra pay - With Off'!I177+G178,Summary!$E$20))</f>
        <v>690.71560806781815</v>
      </c>
      <c r="G178" s="4">
        <f>IF(E178&lt;=0,0,E178*Summary!$B$7/Summary!$B$10)</f>
        <v>295.39624489802696</v>
      </c>
      <c r="H178" s="5">
        <f t="shared" si="16"/>
        <v>395.31936316979119</v>
      </c>
      <c r="I178" s="5">
        <f t="shared" si="17"/>
        <v>385582.24290994805</v>
      </c>
    </row>
    <row r="179" spans="1:9" x14ac:dyDescent="0.25">
      <c r="A179">
        <v>175</v>
      </c>
      <c r="B179">
        <f t="shared" si="12"/>
        <v>175</v>
      </c>
      <c r="C179" s="5">
        <f t="shared" si="14"/>
        <v>385582.24290994805</v>
      </c>
      <c r="D179" s="5">
        <f t="shared" si="15"/>
        <v>1000</v>
      </c>
      <c r="E179" s="4">
        <f t="shared" si="13"/>
        <v>384582.24290994805</v>
      </c>
      <c r="F179" s="5">
        <f>IF(C179=0,0,IF(I178+G179&lt;=Summary!$E$20,'Loan Sch - Extra pay - With Off'!I178+G179,Summary!$E$20))</f>
        <v>690.71560806781815</v>
      </c>
      <c r="G179" s="4">
        <f>IF(E179&lt;=0,0,E179*Summary!$B$7/Summary!$B$10)</f>
        <v>295.09291330974861</v>
      </c>
      <c r="H179" s="5">
        <f t="shared" si="16"/>
        <v>395.62269475806954</v>
      </c>
      <c r="I179" s="5">
        <f t="shared" si="17"/>
        <v>385186.62021518999</v>
      </c>
    </row>
    <row r="180" spans="1:9" x14ac:dyDescent="0.25">
      <c r="A180">
        <v>176</v>
      </c>
      <c r="B180">
        <f t="shared" si="12"/>
        <v>176</v>
      </c>
      <c r="C180" s="5">
        <f t="shared" si="14"/>
        <v>385186.62021518999</v>
      </c>
      <c r="D180" s="5">
        <f t="shared" si="15"/>
        <v>1000</v>
      </c>
      <c r="E180" s="4">
        <f t="shared" si="13"/>
        <v>384186.62021518999</v>
      </c>
      <c r="F180" s="5">
        <f>IF(C180=0,0,IF(I179+G180&lt;=Summary!$E$20,'Loan Sch - Extra pay - With Off'!I179+G180,Summary!$E$20))</f>
        <v>690.71560806781815</v>
      </c>
      <c r="G180" s="4">
        <f>IF(E180&lt;=0,0,E180*Summary!$B$7/Summary!$B$10)</f>
        <v>294.78934897280925</v>
      </c>
      <c r="H180" s="5">
        <f t="shared" si="16"/>
        <v>395.9262590950089</v>
      </c>
      <c r="I180" s="5">
        <f t="shared" si="17"/>
        <v>384790.69395609497</v>
      </c>
    </row>
    <row r="181" spans="1:9" x14ac:dyDescent="0.25">
      <c r="A181">
        <v>177</v>
      </c>
      <c r="B181">
        <f t="shared" si="12"/>
        <v>177</v>
      </c>
      <c r="C181" s="5">
        <f t="shared" si="14"/>
        <v>384790.69395609497</v>
      </c>
      <c r="D181" s="5">
        <f t="shared" si="15"/>
        <v>1000</v>
      </c>
      <c r="E181" s="4">
        <f t="shared" si="13"/>
        <v>383790.69395609497</v>
      </c>
      <c r="F181" s="5">
        <f>IF(C181=0,0,IF(I180+G181&lt;=Summary!$E$20,'Loan Sch - Extra pay - With Off'!I180+G181,Summary!$E$20))</f>
        <v>690.71560806781815</v>
      </c>
      <c r="G181" s="4">
        <f>IF(E181&lt;=0,0,E181*Summary!$B$7/Summary!$B$10)</f>
        <v>294.48555170861903</v>
      </c>
      <c r="H181" s="5">
        <f t="shared" si="16"/>
        <v>396.23005635919912</v>
      </c>
      <c r="I181" s="5">
        <f t="shared" si="17"/>
        <v>384394.46389973577</v>
      </c>
    </row>
    <row r="182" spans="1:9" x14ac:dyDescent="0.25">
      <c r="A182">
        <v>178</v>
      </c>
      <c r="B182">
        <f t="shared" si="12"/>
        <v>178</v>
      </c>
      <c r="C182" s="5">
        <f t="shared" si="14"/>
        <v>384394.46389973577</v>
      </c>
      <c r="D182" s="5">
        <f t="shared" si="15"/>
        <v>1000</v>
      </c>
      <c r="E182" s="4">
        <f t="shared" si="13"/>
        <v>383394.46389973577</v>
      </c>
      <c r="F182" s="5">
        <f>IF(C182=0,0,IF(I181+G182&lt;=Summary!$E$20,'Loan Sch - Extra pay - With Off'!I181+G182,Summary!$E$20))</f>
        <v>690.71560806781815</v>
      </c>
      <c r="G182" s="4">
        <f>IF(E182&lt;=0,0,E182*Summary!$B$7/Summary!$B$10)</f>
        <v>294.18152133845109</v>
      </c>
      <c r="H182" s="5">
        <f t="shared" si="16"/>
        <v>396.53408672936706</v>
      </c>
      <c r="I182" s="5">
        <f t="shared" si="17"/>
        <v>383997.92981300643</v>
      </c>
    </row>
    <row r="183" spans="1:9" x14ac:dyDescent="0.25">
      <c r="A183">
        <v>179</v>
      </c>
      <c r="B183">
        <f t="shared" si="12"/>
        <v>179</v>
      </c>
      <c r="C183" s="5">
        <f t="shared" si="14"/>
        <v>383997.92981300643</v>
      </c>
      <c r="D183" s="5">
        <f t="shared" si="15"/>
        <v>1000</v>
      </c>
      <c r="E183" s="4">
        <f t="shared" si="13"/>
        <v>382997.92981300643</v>
      </c>
      <c r="F183" s="5">
        <f>IF(C183=0,0,IF(I182+G183&lt;=Summary!$E$20,'Loan Sch - Extra pay - With Off'!I182+G183,Summary!$E$20))</f>
        <v>690.71560806781815</v>
      </c>
      <c r="G183" s="4">
        <f>IF(E183&lt;=0,0,E183*Summary!$B$7/Summary!$B$10)</f>
        <v>293.87725768344148</v>
      </c>
      <c r="H183" s="5">
        <f t="shared" si="16"/>
        <v>396.83835038437667</v>
      </c>
      <c r="I183" s="5">
        <f t="shared" si="17"/>
        <v>383601.09146262205</v>
      </c>
    </row>
    <row r="184" spans="1:9" x14ac:dyDescent="0.25">
      <c r="A184">
        <v>180</v>
      </c>
      <c r="B184">
        <f t="shared" si="12"/>
        <v>180</v>
      </c>
      <c r="C184" s="5">
        <f t="shared" si="14"/>
        <v>383601.09146262205</v>
      </c>
      <c r="D184" s="5">
        <f t="shared" si="15"/>
        <v>1000</v>
      </c>
      <c r="E184" s="4">
        <f t="shared" si="13"/>
        <v>382601.09146262205</v>
      </c>
      <c r="F184" s="5">
        <f>IF(C184=0,0,IF(I183+G184&lt;=Summary!$E$20,'Loan Sch - Extra pay - With Off'!I183+G184,Summary!$E$20))</f>
        <v>690.71560806781815</v>
      </c>
      <c r="G184" s="4">
        <f>IF(E184&lt;=0,0,E184*Summary!$B$7/Summary!$B$10)</f>
        <v>293.5727605645888</v>
      </c>
      <c r="H184" s="5">
        <f t="shared" si="16"/>
        <v>397.14284750322935</v>
      </c>
      <c r="I184" s="5">
        <f t="shared" si="17"/>
        <v>383203.9486151188</v>
      </c>
    </row>
    <row r="185" spans="1:9" x14ac:dyDescent="0.25">
      <c r="A185">
        <v>181</v>
      </c>
      <c r="B185">
        <f t="shared" si="12"/>
        <v>181</v>
      </c>
      <c r="C185" s="5">
        <f t="shared" si="14"/>
        <v>383203.9486151188</v>
      </c>
      <c r="D185" s="5">
        <f t="shared" si="15"/>
        <v>1000</v>
      </c>
      <c r="E185" s="4">
        <f t="shared" si="13"/>
        <v>382203.9486151188</v>
      </c>
      <c r="F185" s="5">
        <f>IF(C185=0,0,IF(I184+G185&lt;=Summary!$E$20,'Loan Sch - Extra pay - With Off'!I184+G185,Summary!$E$20))</f>
        <v>690.71560806781815</v>
      </c>
      <c r="G185" s="4">
        <f>IF(E185&lt;=0,0,E185*Summary!$B$7/Summary!$B$10)</f>
        <v>293.2680298027546</v>
      </c>
      <c r="H185" s="5">
        <f t="shared" si="16"/>
        <v>397.44757826506356</v>
      </c>
      <c r="I185" s="5">
        <f t="shared" si="17"/>
        <v>382806.50103685376</v>
      </c>
    </row>
    <row r="186" spans="1:9" x14ac:dyDescent="0.25">
      <c r="A186">
        <v>182</v>
      </c>
      <c r="B186">
        <f t="shared" si="12"/>
        <v>182</v>
      </c>
      <c r="C186" s="5">
        <f t="shared" si="14"/>
        <v>382806.50103685376</v>
      </c>
      <c r="D186" s="5">
        <f t="shared" si="15"/>
        <v>1000</v>
      </c>
      <c r="E186" s="4">
        <f t="shared" si="13"/>
        <v>381806.50103685376</v>
      </c>
      <c r="F186" s="5">
        <f>IF(C186=0,0,IF(I185+G186&lt;=Summary!$E$20,'Loan Sch - Extra pay - With Off'!I185+G186,Summary!$E$20))</f>
        <v>690.71560806781815</v>
      </c>
      <c r="G186" s="4">
        <f>IF(E186&lt;=0,0,E186*Summary!$B$7/Summary!$B$10)</f>
        <v>292.96306521866279</v>
      </c>
      <c r="H186" s="5">
        <f t="shared" si="16"/>
        <v>397.75254284915536</v>
      </c>
      <c r="I186" s="5">
        <f t="shared" si="17"/>
        <v>382408.7484940046</v>
      </c>
    </row>
    <row r="187" spans="1:9" x14ac:dyDescent="0.25">
      <c r="A187">
        <v>183</v>
      </c>
      <c r="B187">
        <f t="shared" si="12"/>
        <v>183</v>
      </c>
      <c r="C187" s="5">
        <f t="shared" si="14"/>
        <v>382408.7484940046</v>
      </c>
      <c r="D187" s="5">
        <f t="shared" si="15"/>
        <v>1000</v>
      </c>
      <c r="E187" s="4">
        <f t="shared" si="13"/>
        <v>381408.7484940046</v>
      </c>
      <c r="F187" s="5">
        <f>IF(C187=0,0,IF(I186+G187&lt;=Summary!$E$20,'Loan Sch - Extra pay - With Off'!I186+G187,Summary!$E$20))</f>
        <v>690.71560806781815</v>
      </c>
      <c r="G187" s="4">
        <f>IF(E187&lt;=0,0,E187*Summary!$B$7/Summary!$B$10)</f>
        <v>292.6578666328997</v>
      </c>
      <c r="H187" s="5">
        <f t="shared" si="16"/>
        <v>398.05774143491846</v>
      </c>
      <c r="I187" s="5">
        <f t="shared" si="17"/>
        <v>382010.6907525697</v>
      </c>
    </row>
    <row r="188" spans="1:9" x14ac:dyDescent="0.25">
      <c r="A188">
        <v>184</v>
      </c>
      <c r="B188">
        <f t="shared" si="12"/>
        <v>184</v>
      </c>
      <c r="C188" s="5">
        <f t="shared" si="14"/>
        <v>382010.6907525697</v>
      </c>
      <c r="D188" s="5">
        <f t="shared" si="15"/>
        <v>1000</v>
      </c>
      <c r="E188" s="4">
        <f t="shared" si="13"/>
        <v>381010.6907525697</v>
      </c>
      <c r="F188" s="5">
        <f>IF(C188=0,0,IF(I187+G188&lt;=Summary!$E$20,'Loan Sch - Extra pay - With Off'!I187+G188,Summary!$E$20))</f>
        <v>690.71560806781815</v>
      </c>
      <c r="G188" s="4">
        <f>IF(E188&lt;=0,0,E188*Summary!$B$7/Summary!$B$10)</f>
        <v>292.35243386591407</v>
      </c>
      <c r="H188" s="5">
        <f t="shared" si="16"/>
        <v>398.36317420190409</v>
      </c>
      <c r="I188" s="5">
        <f t="shared" si="17"/>
        <v>381612.32757836778</v>
      </c>
    </row>
    <row r="189" spans="1:9" x14ac:dyDescent="0.25">
      <c r="A189">
        <v>185</v>
      </c>
      <c r="B189">
        <f t="shared" si="12"/>
        <v>185</v>
      </c>
      <c r="C189" s="5">
        <f t="shared" si="14"/>
        <v>381612.32757836778</v>
      </c>
      <c r="D189" s="5">
        <f t="shared" si="15"/>
        <v>1000</v>
      </c>
      <c r="E189" s="4">
        <f t="shared" si="13"/>
        <v>380612.32757836778</v>
      </c>
      <c r="F189" s="5">
        <f>IF(C189=0,0,IF(I188+G189&lt;=Summary!$E$20,'Loan Sch - Extra pay - With Off'!I188+G189,Summary!$E$20))</f>
        <v>690.71560806781815</v>
      </c>
      <c r="G189" s="4">
        <f>IF(E189&lt;=0,0,E189*Summary!$B$7/Summary!$B$10)</f>
        <v>292.0467667380168</v>
      </c>
      <c r="H189" s="5">
        <f t="shared" si="16"/>
        <v>398.66884132980135</v>
      </c>
      <c r="I189" s="5">
        <f t="shared" si="17"/>
        <v>381213.65873703797</v>
      </c>
    </row>
    <row r="190" spans="1:9" x14ac:dyDescent="0.25">
      <c r="A190">
        <v>186</v>
      </c>
      <c r="B190">
        <f t="shared" si="12"/>
        <v>186</v>
      </c>
      <c r="C190" s="5">
        <f t="shared" si="14"/>
        <v>381213.65873703797</v>
      </c>
      <c r="D190" s="5">
        <f t="shared" si="15"/>
        <v>1000</v>
      </c>
      <c r="E190" s="4">
        <f t="shared" si="13"/>
        <v>380213.65873703797</v>
      </c>
      <c r="F190" s="5">
        <f>IF(C190=0,0,IF(I189+G190&lt;=Summary!$E$20,'Loan Sch - Extra pay - With Off'!I189+G190,Summary!$E$20))</f>
        <v>690.71560806781815</v>
      </c>
      <c r="G190" s="4">
        <f>IF(E190&lt;=0,0,E190*Summary!$B$7/Summary!$B$10)</f>
        <v>291.74086506938107</v>
      </c>
      <c r="H190" s="5">
        <f t="shared" si="16"/>
        <v>398.97474299843708</v>
      </c>
      <c r="I190" s="5">
        <f t="shared" si="17"/>
        <v>380814.68399403954</v>
      </c>
    </row>
    <row r="191" spans="1:9" x14ac:dyDescent="0.25">
      <c r="A191">
        <v>187</v>
      </c>
      <c r="B191">
        <f t="shared" si="12"/>
        <v>187</v>
      </c>
      <c r="C191" s="5">
        <f t="shared" si="14"/>
        <v>380814.68399403954</v>
      </c>
      <c r="D191" s="5">
        <f t="shared" si="15"/>
        <v>1000</v>
      </c>
      <c r="E191" s="4">
        <f t="shared" si="13"/>
        <v>379814.68399403954</v>
      </c>
      <c r="F191" s="5">
        <f>IF(C191=0,0,IF(I190+G191&lt;=Summary!$E$20,'Loan Sch - Extra pay - With Off'!I190+G191,Summary!$E$20))</f>
        <v>690.71560806781815</v>
      </c>
      <c r="G191" s="4">
        <f>IF(E191&lt;=0,0,E191*Summary!$B$7/Summary!$B$10)</f>
        <v>291.43472868004187</v>
      </c>
      <c r="H191" s="5">
        <f t="shared" si="16"/>
        <v>399.28087938777628</v>
      </c>
      <c r="I191" s="5">
        <f t="shared" si="17"/>
        <v>380415.4031146518</v>
      </c>
    </row>
    <row r="192" spans="1:9" x14ac:dyDescent="0.25">
      <c r="A192">
        <v>188</v>
      </c>
      <c r="B192">
        <f t="shared" si="12"/>
        <v>188</v>
      </c>
      <c r="C192" s="5">
        <f t="shared" si="14"/>
        <v>380415.4031146518</v>
      </c>
      <c r="D192" s="5">
        <f t="shared" si="15"/>
        <v>1000</v>
      </c>
      <c r="E192" s="4">
        <f t="shared" si="13"/>
        <v>379415.4031146518</v>
      </c>
      <c r="F192" s="5">
        <f>IF(C192=0,0,IF(I191+G192&lt;=Summary!$E$20,'Loan Sch - Extra pay - With Off'!I191+G192,Summary!$E$20))</f>
        <v>690.71560806781815</v>
      </c>
      <c r="G192" s="4">
        <f>IF(E192&lt;=0,0,E192*Summary!$B$7/Summary!$B$10)</f>
        <v>291.12835738989628</v>
      </c>
      <c r="H192" s="5">
        <f t="shared" si="16"/>
        <v>399.58725067792187</v>
      </c>
      <c r="I192" s="5">
        <f t="shared" si="17"/>
        <v>380015.81586397387</v>
      </c>
    </row>
    <row r="193" spans="1:9" x14ac:dyDescent="0.25">
      <c r="A193">
        <v>189</v>
      </c>
      <c r="B193">
        <f t="shared" si="12"/>
        <v>189</v>
      </c>
      <c r="C193" s="5">
        <f t="shared" si="14"/>
        <v>380015.81586397387</v>
      </c>
      <c r="D193" s="5">
        <f t="shared" si="15"/>
        <v>1000</v>
      </c>
      <c r="E193" s="4">
        <f t="shared" si="13"/>
        <v>379015.81586397387</v>
      </c>
      <c r="F193" s="5">
        <f>IF(C193=0,0,IF(I192+G193&lt;=Summary!$E$20,'Loan Sch - Extra pay - With Off'!I192+G193,Summary!$E$20))</f>
        <v>690.71560806781815</v>
      </c>
      <c r="G193" s="4">
        <f>IF(E193&lt;=0,0,E193*Summary!$B$7/Summary!$B$10)</f>
        <v>290.82175101870303</v>
      </c>
      <c r="H193" s="5">
        <f t="shared" si="16"/>
        <v>399.89385704911513</v>
      </c>
      <c r="I193" s="5">
        <f t="shared" si="17"/>
        <v>379615.92200692475</v>
      </c>
    </row>
    <row r="194" spans="1:9" x14ac:dyDescent="0.25">
      <c r="A194">
        <v>190</v>
      </c>
      <c r="B194">
        <f t="shared" si="12"/>
        <v>190</v>
      </c>
      <c r="C194" s="5">
        <f t="shared" si="14"/>
        <v>379615.92200692475</v>
      </c>
      <c r="D194" s="5">
        <f t="shared" si="15"/>
        <v>1000</v>
      </c>
      <c r="E194" s="4">
        <f t="shared" si="13"/>
        <v>378615.92200692475</v>
      </c>
      <c r="F194" s="5">
        <f>IF(C194=0,0,IF(I193+G194&lt;=Summary!$E$20,'Loan Sch - Extra pay - With Off'!I193+G194,Summary!$E$20))</f>
        <v>690.71560806781815</v>
      </c>
      <c r="G194" s="4">
        <f>IF(E194&lt;=0,0,E194*Summary!$B$7/Summary!$B$10)</f>
        <v>290.51490938608265</v>
      </c>
      <c r="H194" s="5">
        <f t="shared" si="16"/>
        <v>400.2006986817355</v>
      </c>
      <c r="I194" s="5">
        <f t="shared" si="17"/>
        <v>379215.721308243</v>
      </c>
    </row>
    <row r="195" spans="1:9" x14ac:dyDescent="0.25">
      <c r="A195">
        <v>191</v>
      </c>
      <c r="B195">
        <f t="shared" si="12"/>
        <v>191</v>
      </c>
      <c r="C195" s="5">
        <f t="shared" si="14"/>
        <v>379215.721308243</v>
      </c>
      <c r="D195" s="5">
        <f t="shared" si="15"/>
        <v>1000</v>
      </c>
      <c r="E195" s="4">
        <f t="shared" si="13"/>
        <v>378215.721308243</v>
      </c>
      <c r="F195" s="5">
        <f>IF(C195=0,0,IF(I194+G195&lt;=Summary!$E$20,'Loan Sch - Extra pay - With Off'!I194+G195,Summary!$E$20))</f>
        <v>690.71560806781815</v>
      </c>
      <c r="G195" s="4">
        <f>IF(E195&lt;=0,0,E195*Summary!$B$7/Summary!$B$10)</f>
        <v>290.20783231151722</v>
      </c>
      <c r="H195" s="5">
        <f t="shared" si="16"/>
        <v>400.50777575630093</v>
      </c>
      <c r="I195" s="5">
        <f t="shared" si="17"/>
        <v>378815.2135324867</v>
      </c>
    </row>
    <row r="196" spans="1:9" x14ac:dyDescent="0.25">
      <c r="A196">
        <v>192</v>
      </c>
      <c r="B196">
        <f t="shared" si="12"/>
        <v>192</v>
      </c>
      <c r="C196" s="5">
        <f t="shared" si="14"/>
        <v>378815.2135324867</v>
      </c>
      <c r="D196" s="5">
        <f t="shared" si="15"/>
        <v>1000</v>
      </c>
      <c r="E196" s="4">
        <f t="shared" si="13"/>
        <v>377815.2135324867</v>
      </c>
      <c r="F196" s="5">
        <f>IF(C196=0,0,IF(I195+G196&lt;=Summary!$E$20,'Loan Sch - Extra pay - With Off'!I195+G196,Summary!$E$20))</f>
        <v>690.71560806781815</v>
      </c>
      <c r="G196" s="4">
        <f>IF(E196&lt;=0,0,E196*Summary!$B$7/Summary!$B$10)</f>
        <v>289.90051961435034</v>
      </c>
      <c r="H196" s="5">
        <f t="shared" si="16"/>
        <v>400.81508845346781</v>
      </c>
      <c r="I196" s="5">
        <f t="shared" si="17"/>
        <v>378414.39844403323</v>
      </c>
    </row>
    <row r="197" spans="1:9" x14ac:dyDescent="0.25">
      <c r="A197">
        <v>193</v>
      </c>
      <c r="B197">
        <f t="shared" si="12"/>
        <v>193</v>
      </c>
      <c r="C197" s="5">
        <f t="shared" si="14"/>
        <v>378414.39844403323</v>
      </c>
      <c r="D197" s="5">
        <f t="shared" si="15"/>
        <v>1000</v>
      </c>
      <c r="E197" s="4">
        <f t="shared" si="13"/>
        <v>377414.39844403323</v>
      </c>
      <c r="F197" s="5">
        <f>IF(C197=0,0,IF(I196+G197&lt;=Summary!$E$20,'Loan Sch - Extra pay - With Off'!I196+G197,Summary!$E$20))</f>
        <v>690.71560806781815</v>
      </c>
      <c r="G197" s="4">
        <f>IF(E197&lt;=0,0,E197*Summary!$B$7/Summary!$B$10)</f>
        <v>289.59297111378703</v>
      </c>
      <c r="H197" s="5">
        <f t="shared" si="16"/>
        <v>401.12263695403112</v>
      </c>
      <c r="I197" s="5">
        <f t="shared" si="17"/>
        <v>378013.27580707922</v>
      </c>
    </row>
    <row r="198" spans="1:9" x14ac:dyDescent="0.25">
      <c r="A198">
        <v>194</v>
      </c>
      <c r="B198">
        <f t="shared" ref="B198:B261" si="18">IF(C198=0,0,A198)</f>
        <v>194</v>
      </c>
      <c r="C198" s="5">
        <f t="shared" si="14"/>
        <v>378013.27580707922</v>
      </c>
      <c r="D198" s="5">
        <f t="shared" si="15"/>
        <v>1000</v>
      </c>
      <c r="E198" s="4">
        <f t="shared" ref="E198:E261" si="19">C198-D198</f>
        <v>377013.27580707922</v>
      </c>
      <c r="F198" s="5">
        <f>IF(C198=0,0,IF(I197+G198&lt;=Summary!$E$20,'Loan Sch - Extra pay - With Off'!I197+G198,Summary!$E$20))</f>
        <v>690.71560806781815</v>
      </c>
      <c r="G198" s="4">
        <f>IF(E198&lt;=0,0,E198*Summary!$B$7/Summary!$B$10)</f>
        <v>289.28518662889348</v>
      </c>
      <c r="H198" s="5">
        <f t="shared" si="16"/>
        <v>401.43042143892467</v>
      </c>
      <c r="I198" s="5">
        <f t="shared" si="17"/>
        <v>377611.84538564028</v>
      </c>
    </row>
    <row r="199" spans="1:9" x14ac:dyDescent="0.25">
      <c r="A199">
        <v>195</v>
      </c>
      <c r="B199">
        <f t="shared" si="18"/>
        <v>195</v>
      </c>
      <c r="C199" s="5">
        <f t="shared" ref="C199:C243" si="20">I198</f>
        <v>377611.84538564028</v>
      </c>
      <c r="D199" s="5">
        <f t="shared" ref="D199:D262" si="21">IF(C199=0,0,D198)</f>
        <v>1000</v>
      </c>
      <c r="E199" s="4">
        <f t="shared" si="19"/>
        <v>376611.84538564028</v>
      </c>
      <c r="F199" s="5">
        <f>IF(C199=0,0,IF(I198+G199&lt;=Summary!$E$20,'Loan Sch - Extra pay - With Off'!I198+G199,Summary!$E$20))</f>
        <v>690.71560806781815</v>
      </c>
      <c r="G199" s="4">
        <f>IF(E199&lt;=0,0,E199*Summary!$B$7/Summary!$B$10)</f>
        <v>288.97716597859704</v>
      </c>
      <c r="H199" s="5">
        <f t="shared" ref="H199:H243" si="22">F199-G199</f>
        <v>401.73844208922111</v>
      </c>
      <c r="I199" s="5">
        <f t="shared" ref="I199:I243" si="23">IF(ROUND(C199-H199,0)=0,0,C199-H199)</f>
        <v>377210.10694355104</v>
      </c>
    </row>
    <row r="200" spans="1:9" x14ac:dyDescent="0.25">
      <c r="A200">
        <v>196</v>
      </c>
      <c r="B200">
        <f t="shared" si="18"/>
        <v>196</v>
      </c>
      <c r="C200" s="5">
        <f t="shared" si="20"/>
        <v>377210.10694355104</v>
      </c>
      <c r="D200" s="5">
        <f t="shared" si="21"/>
        <v>1000</v>
      </c>
      <c r="E200" s="4">
        <f t="shared" si="19"/>
        <v>376210.10694355104</v>
      </c>
      <c r="F200" s="5">
        <f>IF(C200=0,0,IF(I199+G200&lt;=Summary!$E$20,'Loan Sch - Extra pay - With Off'!I199+G200,Summary!$E$20))</f>
        <v>690.71560806781815</v>
      </c>
      <c r="G200" s="4">
        <f>IF(E200&lt;=0,0,E200*Summary!$B$7/Summary!$B$10)</f>
        <v>288.66890898168629</v>
      </c>
      <c r="H200" s="5">
        <f t="shared" si="22"/>
        <v>402.04669908613187</v>
      </c>
      <c r="I200" s="5">
        <f t="shared" si="23"/>
        <v>376808.0602444649</v>
      </c>
    </row>
    <row r="201" spans="1:9" x14ac:dyDescent="0.25">
      <c r="A201">
        <v>197</v>
      </c>
      <c r="B201">
        <f t="shared" si="18"/>
        <v>197</v>
      </c>
      <c r="C201" s="5">
        <f t="shared" si="20"/>
        <v>376808.0602444649</v>
      </c>
      <c r="D201" s="5">
        <f t="shared" si="21"/>
        <v>1000</v>
      </c>
      <c r="E201" s="4">
        <f t="shared" si="19"/>
        <v>375808.0602444649</v>
      </c>
      <c r="F201" s="5">
        <f>IF(C201=0,0,IF(I200+G201&lt;=Summary!$E$20,'Loan Sch - Extra pay - With Off'!I200+G201,Summary!$E$20))</f>
        <v>690.71560806781815</v>
      </c>
      <c r="G201" s="4">
        <f>IF(E201&lt;=0,0,E201*Summary!$B$7/Summary!$B$10)</f>
        <v>288.36041545681053</v>
      </c>
      <c r="H201" s="5">
        <f t="shared" si="22"/>
        <v>402.35519261100762</v>
      </c>
      <c r="I201" s="5">
        <f t="shared" si="23"/>
        <v>376405.7050518539</v>
      </c>
    </row>
    <row r="202" spans="1:9" x14ac:dyDescent="0.25">
      <c r="A202">
        <v>198</v>
      </c>
      <c r="B202">
        <f t="shared" si="18"/>
        <v>198</v>
      </c>
      <c r="C202" s="5">
        <f t="shared" si="20"/>
        <v>376405.7050518539</v>
      </c>
      <c r="D202" s="5">
        <f t="shared" si="21"/>
        <v>1000</v>
      </c>
      <c r="E202" s="4">
        <f t="shared" si="19"/>
        <v>375405.7050518539</v>
      </c>
      <c r="F202" s="5">
        <f>IF(C202=0,0,IF(I201+G202&lt;=Summary!$E$20,'Loan Sch - Extra pay - With Off'!I201+G202,Summary!$E$20))</f>
        <v>690.71560806781815</v>
      </c>
      <c r="G202" s="4">
        <f>IF(E202&lt;=0,0,E202*Summary!$B$7/Summary!$B$10)</f>
        <v>288.05168522248016</v>
      </c>
      <c r="H202" s="5">
        <f t="shared" si="22"/>
        <v>402.66392284533799</v>
      </c>
      <c r="I202" s="5">
        <f t="shared" si="23"/>
        <v>376003.04112900858</v>
      </c>
    </row>
    <row r="203" spans="1:9" x14ac:dyDescent="0.25">
      <c r="A203">
        <v>199</v>
      </c>
      <c r="B203">
        <f t="shared" si="18"/>
        <v>199</v>
      </c>
      <c r="C203" s="5">
        <f t="shared" si="20"/>
        <v>376003.04112900858</v>
      </c>
      <c r="D203" s="5">
        <f t="shared" si="21"/>
        <v>1000</v>
      </c>
      <c r="E203" s="4">
        <f t="shared" si="19"/>
        <v>375003.04112900858</v>
      </c>
      <c r="F203" s="5">
        <f>IF(C203=0,0,IF(I202+G203&lt;=Summary!$E$20,'Loan Sch - Extra pay - With Off'!I202+G203,Summary!$E$20))</f>
        <v>690.71560806781815</v>
      </c>
      <c r="G203" s="4">
        <f>IF(E203&lt;=0,0,E203*Summary!$B$7/Summary!$B$10)</f>
        <v>287.74271809706619</v>
      </c>
      <c r="H203" s="5">
        <f t="shared" si="22"/>
        <v>402.97288997075196</v>
      </c>
      <c r="I203" s="5">
        <f t="shared" si="23"/>
        <v>375600.06823903782</v>
      </c>
    </row>
    <row r="204" spans="1:9" x14ac:dyDescent="0.25">
      <c r="A204">
        <v>200</v>
      </c>
      <c r="B204">
        <f t="shared" si="18"/>
        <v>200</v>
      </c>
      <c r="C204" s="5">
        <f t="shared" si="20"/>
        <v>375600.06823903782</v>
      </c>
      <c r="D204" s="5">
        <f t="shared" si="21"/>
        <v>1000</v>
      </c>
      <c r="E204" s="4">
        <f t="shared" si="19"/>
        <v>374600.06823903782</v>
      </c>
      <c r="F204" s="5">
        <f>IF(C204=0,0,IF(I203+G204&lt;=Summary!$E$20,'Loan Sch - Extra pay - With Off'!I203+G204,Summary!$E$20))</f>
        <v>690.71560806781815</v>
      </c>
      <c r="G204" s="4">
        <f>IF(E204&lt;=0,0,E204*Summary!$B$7/Summary!$B$10)</f>
        <v>287.43351389880013</v>
      </c>
      <c r="H204" s="5">
        <f t="shared" si="22"/>
        <v>403.28209416901802</v>
      </c>
      <c r="I204" s="5">
        <f t="shared" si="23"/>
        <v>375196.78614486882</v>
      </c>
    </row>
    <row r="205" spans="1:9" x14ac:dyDescent="0.25">
      <c r="A205">
        <v>201</v>
      </c>
      <c r="B205">
        <f t="shared" si="18"/>
        <v>201</v>
      </c>
      <c r="C205" s="5">
        <f t="shared" si="20"/>
        <v>375196.78614486882</v>
      </c>
      <c r="D205" s="5">
        <f t="shared" si="21"/>
        <v>1000</v>
      </c>
      <c r="E205" s="4">
        <f t="shared" si="19"/>
        <v>374196.78614486882</v>
      </c>
      <c r="F205" s="5">
        <f>IF(C205=0,0,IF(I204+G205&lt;=Summary!$E$20,'Loan Sch - Extra pay - With Off'!I204+G205,Summary!$E$20))</f>
        <v>690.71560806781815</v>
      </c>
      <c r="G205" s="4">
        <f>IF(E205&lt;=0,0,E205*Summary!$B$7/Summary!$B$10)</f>
        <v>287.12407244577435</v>
      </c>
      <c r="H205" s="5">
        <f t="shared" si="22"/>
        <v>403.59153562204381</v>
      </c>
      <c r="I205" s="5">
        <f t="shared" si="23"/>
        <v>374793.1946092468</v>
      </c>
    </row>
    <row r="206" spans="1:9" x14ac:dyDescent="0.25">
      <c r="A206">
        <v>202</v>
      </c>
      <c r="B206">
        <f t="shared" si="18"/>
        <v>202</v>
      </c>
      <c r="C206" s="5">
        <f t="shared" si="20"/>
        <v>374793.1946092468</v>
      </c>
      <c r="D206" s="5">
        <f t="shared" si="21"/>
        <v>1000</v>
      </c>
      <c r="E206" s="4">
        <f t="shared" si="19"/>
        <v>373793.1946092468</v>
      </c>
      <c r="F206" s="5">
        <f>IF(C206=0,0,IF(I205+G206&lt;=Summary!$E$20,'Loan Sch - Extra pay - With Off'!I205+G206,Summary!$E$20))</f>
        <v>690.71560806781815</v>
      </c>
      <c r="G206" s="4">
        <f>IF(E206&lt;=0,0,E206*Summary!$B$7/Summary!$B$10)</f>
        <v>286.81439355594125</v>
      </c>
      <c r="H206" s="5">
        <f t="shared" si="22"/>
        <v>403.9012145118769</v>
      </c>
      <c r="I206" s="5">
        <f t="shared" si="23"/>
        <v>374389.29339473491</v>
      </c>
    </row>
    <row r="207" spans="1:9" x14ac:dyDescent="0.25">
      <c r="A207">
        <v>203</v>
      </c>
      <c r="B207">
        <f t="shared" si="18"/>
        <v>203</v>
      </c>
      <c r="C207" s="5">
        <f t="shared" si="20"/>
        <v>374389.29339473491</v>
      </c>
      <c r="D207" s="5">
        <f t="shared" si="21"/>
        <v>1000</v>
      </c>
      <c r="E207" s="4">
        <f t="shared" si="19"/>
        <v>373389.29339473491</v>
      </c>
      <c r="F207" s="5">
        <f>IF(C207=0,0,IF(I206+G207&lt;=Summary!$E$20,'Loan Sch - Extra pay - With Off'!I206+G207,Summary!$E$20))</f>
        <v>690.71560806781815</v>
      </c>
      <c r="G207" s="4">
        <f>IF(E207&lt;=0,0,E207*Summary!$B$7/Summary!$B$10)</f>
        <v>286.50447704711388</v>
      </c>
      <c r="H207" s="5">
        <f t="shared" si="22"/>
        <v>404.21113102070427</v>
      </c>
      <c r="I207" s="5">
        <f t="shared" si="23"/>
        <v>373985.08226371423</v>
      </c>
    </row>
    <row r="208" spans="1:9" x14ac:dyDescent="0.25">
      <c r="A208">
        <v>204</v>
      </c>
      <c r="B208">
        <f t="shared" si="18"/>
        <v>204</v>
      </c>
      <c r="C208" s="5">
        <f t="shared" si="20"/>
        <v>373985.08226371423</v>
      </c>
      <c r="D208" s="5">
        <f t="shared" si="21"/>
        <v>1000</v>
      </c>
      <c r="E208" s="4">
        <f t="shared" si="19"/>
        <v>372985.08226371423</v>
      </c>
      <c r="F208" s="5">
        <f>IF(C208=0,0,IF(I207+G208&lt;=Summary!$E$20,'Loan Sch - Extra pay - With Off'!I207+G208,Summary!$E$20))</f>
        <v>690.71560806781815</v>
      </c>
      <c r="G208" s="4">
        <f>IF(E208&lt;=0,0,E208*Summary!$B$7/Summary!$B$10)</f>
        <v>286.19432273696532</v>
      </c>
      <c r="H208" s="5">
        <f t="shared" si="22"/>
        <v>404.52128533085283</v>
      </c>
      <c r="I208" s="5">
        <f t="shared" si="23"/>
        <v>373580.56097838335</v>
      </c>
    </row>
    <row r="209" spans="1:9" x14ac:dyDescent="0.25">
      <c r="A209">
        <v>205</v>
      </c>
      <c r="B209">
        <f t="shared" si="18"/>
        <v>205</v>
      </c>
      <c r="C209" s="5">
        <f t="shared" si="20"/>
        <v>373580.56097838335</v>
      </c>
      <c r="D209" s="5">
        <f t="shared" si="21"/>
        <v>1000</v>
      </c>
      <c r="E209" s="4">
        <f t="shared" si="19"/>
        <v>372580.56097838335</v>
      </c>
      <c r="F209" s="5">
        <f>IF(C209=0,0,IF(I208+G209&lt;=Summary!$E$20,'Loan Sch - Extra pay - With Off'!I208+G209,Summary!$E$20))</f>
        <v>690.71560806781815</v>
      </c>
      <c r="G209" s="4">
        <f>IF(E209&lt;=0,0,E209*Summary!$B$7/Summary!$B$10)</f>
        <v>285.88393044302876</v>
      </c>
      <c r="H209" s="5">
        <f t="shared" si="22"/>
        <v>404.83167762478939</v>
      </c>
      <c r="I209" s="5">
        <f t="shared" si="23"/>
        <v>373175.72930075857</v>
      </c>
    </row>
    <row r="210" spans="1:9" x14ac:dyDescent="0.25">
      <c r="A210">
        <v>206</v>
      </c>
      <c r="B210">
        <f t="shared" si="18"/>
        <v>206</v>
      </c>
      <c r="C210" s="5">
        <f t="shared" si="20"/>
        <v>373175.72930075857</v>
      </c>
      <c r="D210" s="5">
        <f t="shared" si="21"/>
        <v>1000</v>
      </c>
      <c r="E210" s="4">
        <f t="shared" si="19"/>
        <v>372175.72930075857</v>
      </c>
      <c r="F210" s="5">
        <f>IF(C210=0,0,IF(I209+G210&lt;=Summary!$E$20,'Loan Sch - Extra pay - With Off'!I209+G210,Summary!$E$20))</f>
        <v>690.71560806781815</v>
      </c>
      <c r="G210" s="4">
        <f>IF(E210&lt;=0,0,E210*Summary!$B$7/Summary!$B$10)</f>
        <v>285.57329998269745</v>
      </c>
      <c r="H210" s="5">
        <f t="shared" si="22"/>
        <v>405.1423080851207</v>
      </c>
      <c r="I210" s="5">
        <f t="shared" si="23"/>
        <v>372770.58699267346</v>
      </c>
    </row>
    <row r="211" spans="1:9" x14ac:dyDescent="0.25">
      <c r="A211">
        <v>207</v>
      </c>
      <c r="B211">
        <f t="shared" si="18"/>
        <v>207</v>
      </c>
      <c r="C211" s="5">
        <f t="shared" si="20"/>
        <v>372770.58699267346</v>
      </c>
      <c r="D211" s="5">
        <f t="shared" si="21"/>
        <v>1000</v>
      </c>
      <c r="E211" s="4">
        <f t="shared" si="19"/>
        <v>371770.58699267346</v>
      </c>
      <c r="F211" s="5">
        <f>IF(C211=0,0,IF(I210+G211&lt;=Summary!$E$20,'Loan Sch - Extra pay - With Off'!I210+G211,Summary!$E$20))</f>
        <v>690.71560806781815</v>
      </c>
      <c r="G211" s="4">
        <f>IF(E211&lt;=0,0,E211*Summary!$B$7/Summary!$B$10)</f>
        <v>285.2624311732244</v>
      </c>
      <c r="H211" s="5">
        <f t="shared" si="22"/>
        <v>405.45317689459375</v>
      </c>
      <c r="I211" s="5">
        <f t="shared" si="23"/>
        <v>372365.13381577889</v>
      </c>
    </row>
    <row r="212" spans="1:9" x14ac:dyDescent="0.25">
      <c r="A212">
        <v>208</v>
      </c>
      <c r="B212">
        <f t="shared" si="18"/>
        <v>208</v>
      </c>
      <c r="C212" s="5">
        <f t="shared" si="20"/>
        <v>372365.13381577889</v>
      </c>
      <c r="D212" s="5">
        <f t="shared" si="21"/>
        <v>1000</v>
      </c>
      <c r="E212" s="4">
        <f t="shared" si="19"/>
        <v>371365.13381577889</v>
      </c>
      <c r="F212" s="5">
        <f>IF(C212=0,0,IF(I211+G212&lt;=Summary!$E$20,'Loan Sch - Extra pay - With Off'!I211+G212,Summary!$E$20))</f>
        <v>690.71560806781815</v>
      </c>
      <c r="G212" s="4">
        <f>IF(E212&lt;=0,0,E212*Summary!$B$7/Summary!$B$10)</f>
        <v>284.95132383172262</v>
      </c>
      <c r="H212" s="5">
        <f t="shared" si="22"/>
        <v>405.76428423609553</v>
      </c>
      <c r="I212" s="5">
        <f t="shared" si="23"/>
        <v>371959.36953154276</v>
      </c>
    </row>
    <row r="213" spans="1:9" x14ac:dyDescent="0.25">
      <c r="A213">
        <v>209</v>
      </c>
      <c r="B213">
        <f t="shared" si="18"/>
        <v>209</v>
      </c>
      <c r="C213" s="5">
        <f t="shared" si="20"/>
        <v>371959.36953154276</v>
      </c>
      <c r="D213" s="5">
        <f t="shared" si="21"/>
        <v>1000</v>
      </c>
      <c r="E213" s="4">
        <f t="shared" si="19"/>
        <v>370959.36953154276</v>
      </c>
      <c r="F213" s="5">
        <f>IF(C213=0,0,IF(I212+G213&lt;=Summary!$E$20,'Loan Sch - Extra pay - With Off'!I212+G213,Summary!$E$20))</f>
        <v>690.71560806781815</v>
      </c>
      <c r="G213" s="4">
        <f>IF(E213&lt;=0,0,E213*Summary!$B$7/Summary!$B$10)</f>
        <v>284.63997777516454</v>
      </c>
      <c r="H213" s="5">
        <f t="shared" si="22"/>
        <v>406.07563029265361</v>
      </c>
      <c r="I213" s="5">
        <f t="shared" si="23"/>
        <v>371553.29390125012</v>
      </c>
    </row>
    <row r="214" spans="1:9" x14ac:dyDescent="0.25">
      <c r="A214">
        <v>210</v>
      </c>
      <c r="B214">
        <f t="shared" si="18"/>
        <v>210</v>
      </c>
      <c r="C214" s="5">
        <f t="shared" si="20"/>
        <v>371553.29390125012</v>
      </c>
      <c r="D214" s="5">
        <f t="shared" si="21"/>
        <v>1000</v>
      </c>
      <c r="E214" s="4">
        <f t="shared" si="19"/>
        <v>370553.29390125012</v>
      </c>
      <c r="F214" s="5">
        <f>IF(C214=0,0,IF(I213+G214&lt;=Summary!$E$20,'Loan Sch - Extra pay - With Off'!I213+G214,Summary!$E$20))</f>
        <v>690.71560806781815</v>
      </c>
      <c r="G214" s="4">
        <f>IF(E214&lt;=0,0,E214*Summary!$B$7/Summary!$B$10)</f>
        <v>284.32839282038225</v>
      </c>
      <c r="H214" s="5">
        <f t="shared" si="22"/>
        <v>406.3872152474359</v>
      </c>
      <c r="I214" s="5">
        <f t="shared" si="23"/>
        <v>371146.90668600268</v>
      </c>
    </row>
    <row r="215" spans="1:9" x14ac:dyDescent="0.25">
      <c r="A215">
        <v>211</v>
      </c>
      <c r="B215">
        <f t="shared" si="18"/>
        <v>211</v>
      </c>
      <c r="C215" s="5">
        <f t="shared" si="20"/>
        <v>371146.90668600268</v>
      </c>
      <c r="D215" s="5">
        <f t="shared" si="21"/>
        <v>1000</v>
      </c>
      <c r="E215" s="4">
        <f t="shared" si="19"/>
        <v>370146.90668600268</v>
      </c>
      <c r="F215" s="5">
        <f>IF(C215=0,0,IF(I214+G215&lt;=Summary!$E$20,'Loan Sch - Extra pay - With Off'!I214+G215,Summary!$E$20))</f>
        <v>690.71560806781815</v>
      </c>
      <c r="G215" s="4">
        <f>IF(E215&lt;=0,0,E215*Summary!$B$7/Summary!$B$10)</f>
        <v>284.01656878406743</v>
      </c>
      <c r="H215" s="5">
        <f t="shared" si="22"/>
        <v>406.69903928375072</v>
      </c>
      <c r="I215" s="5">
        <f t="shared" si="23"/>
        <v>370740.20764671895</v>
      </c>
    </row>
    <row r="216" spans="1:9" x14ac:dyDescent="0.25">
      <c r="A216">
        <v>212</v>
      </c>
      <c r="B216">
        <f t="shared" si="18"/>
        <v>212</v>
      </c>
      <c r="C216" s="5">
        <f t="shared" si="20"/>
        <v>370740.20764671895</v>
      </c>
      <c r="D216" s="5">
        <f t="shared" si="21"/>
        <v>1000</v>
      </c>
      <c r="E216" s="4">
        <f t="shared" si="19"/>
        <v>369740.20764671895</v>
      </c>
      <c r="F216" s="5">
        <f>IF(C216=0,0,IF(I215+G216&lt;=Summary!$E$20,'Loan Sch - Extra pay - With Off'!I215+G216,Summary!$E$20))</f>
        <v>690.71560806781815</v>
      </c>
      <c r="G216" s="4">
        <f>IF(E216&lt;=0,0,E216*Summary!$B$7/Summary!$B$10)</f>
        <v>283.70450548277086</v>
      </c>
      <c r="H216" s="5">
        <f t="shared" si="22"/>
        <v>407.0111025850473</v>
      </c>
      <c r="I216" s="5">
        <f t="shared" si="23"/>
        <v>370333.19654413388</v>
      </c>
    </row>
    <row r="217" spans="1:9" x14ac:dyDescent="0.25">
      <c r="A217">
        <v>213</v>
      </c>
      <c r="B217">
        <f t="shared" si="18"/>
        <v>213</v>
      </c>
      <c r="C217" s="5">
        <f t="shared" si="20"/>
        <v>370333.19654413388</v>
      </c>
      <c r="D217" s="5">
        <f t="shared" si="21"/>
        <v>1000</v>
      </c>
      <c r="E217" s="4">
        <f t="shared" si="19"/>
        <v>369333.19654413388</v>
      </c>
      <c r="F217" s="5">
        <f>IF(C217=0,0,IF(I216+G217&lt;=Summary!$E$20,'Loan Sch - Extra pay - With Off'!I216+G217,Summary!$E$20))</f>
        <v>690.71560806781815</v>
      </c>
      <c r="G217" s="4">
        <f>IF(E217&lt;=0,0,E217*Summary!$B$7/Summary!$B$10)</f>
        <v>283.39220273290272</v>
      </c>
      <c r="H217" s="5">
        <f t="shared" si="22"/>
        <v>407.32340533491544</v>
      </c>
      <c r="I217" s="5">
        <f t="shared" si="23"/>
        <v>369925.87313879898</v>
      </c>
    </row>
    <row r="218" spans="1:9" x14ac:dyDescent="0.25">
      <c r="A218">
        <v>214</v>
      </c>
      <c r="B218">
        <f t="shared" si="18"/>
        <v>214</v>
      </c>
      <c r="C218" s="5">
        <f t="shared" si="20"/>
        <v>369925.87313879898</v>
      </c>
      <c r="D218" s="5">
        <f t="shared" si="21"/>
        <v>1000</v>
      </c>
      <c r="E218" s="4">
        <f t="shared" si="19"/>
        <v>368925.87313879898</v>
      </c>
      <c r="F218" s="5">
        <f>IF(C218=0,0,IF(I217+G218&lt;=Summary!$E$20,'Loan Sch - Extra pay - With Off'!I217+G218,Summary!$E$20))</f>
        <v>690.71560806781815</v>
      </c>
      <c r="G218" s="4">
        <f>IF(E218&lt;=0,0,E218*Summary!$B$7/Summary!$B$10)</f>
        <v>283.0796603507323</v>
      </c>
      <c r="H218" s="5">
        <f t="shared" si="22"/>
        <v>407.63594771708586</v>
      </c>
      <c r="I218" s="5">
        <f t="shared" si="23"/>
        <v>369518.23719108192</v>
      </c>
    </row>
    <row r="219" spans="1:9" x14ac:dyDescent="0.25">
      <c r="A219">
        <v>215</v>
      </c>
      <c r="B219">
        <f t="shared" si="18"/>
        <v>215</v>
      </c>
      <c r="C219" s="5">
        <f t="shared" si="20"/>
        <v>369518.23719108192</v>
      </c>
      <c r="D219" s="5">
        <f t="shared" si="21"/>
        <v>1000</v>
      </c>
      <c r="E219" s="4">
        <f t="shared" si="19"/>
        <v>368518.23719108192</v>
      </c>
      <c r="F219" s="5">
        <f>IF(C219=0,0,IF(I218+G219&lt;=Summary!$E$20,'Loan Sch - Extra pay - With Off'!I218+G219,Summary!$E$20))</f>
        <v>690.71560806781815</v>
      </c>
      <c r="G219" s="4">
        <f>IF(E219&lt;=0,0,E219*Summary!$B$7/Summary!$B$10)</f>
        <v>282.76687815238785</v>
      </c>
      <c r="H219" s="5">
        <f t="shared" si="22"/>
        <v>407.94872991543031</v>
      </c>
      <c r="I219" s="5">
        <f t="shared" si="23"/>
        <v>369110.28846116649</v>
      </c>
    </row>
    <row r="220" spans="1:9" x14ac:dyDescent="0.25">
      <c r="A220">
        <v>216</v>
      </c>
      <c r="B220">
        <f t="shared" si="18"/>
        <v>216</v>
      </c>
      <c r="C220" s="5">
        <f t="shared" si="20"/>
        <v>369110.28846116649</v>
      </c>
      <c r="D220" s="5">
        <f t="shared" si="21"/>
        <v>1000</v>
      </c>
      <c r="E220" s="4">
        <f t="shared" si="19"/>
        <v>368110.28846116649</v>
      </c>
      <c r="F220" s="5">
        <f>IF(C220=0,0,IF(I219+G220&lt;=Summary!$E$20,'Loan Sch - Extra pay - With Off'!I219+G220,Summary!$E$20))</f>
        <v>690.71560806781815</v>
      </c>
      <c r="G220" s="4">
        <f>IF(E220&lt;=0,0,E220*Summary!$B$7/Summary!$B$10)</f>
        <v>282.45385595385659</v>
      </c>
      <c r="H220" s="5">
        <f t="shared" si="22"/>
        <v>408.26175211396156</v>
      </c>
      <c r="I220" s="5">
        <f t="shared" si="23"/>
        <v>368702.02670905256</v>
      </c>
    </row>
    <row r="221" spans="1:9" x14ac:dyDescent="0.25">
      <c r="A221">
        <v>217</v>
      </c>
      <c r="B221">
        <f t="shared" si="18"/>
        <v>217</v>
      </c>
      <c r="C221" s="5">
        <f t="shared" si="20"/>
        <v>368702.02670905256</v>
      </c>
      <c r="D221" s="5">
        <f t="shared" si="21"/>
        <v>1000</v>
      </c>
      <c r="E221" s="4">
        <f t="shared" si="19"/>
        <v>367702.02670905256</v>
      </c>
      <c r="F221" s="5">
        <f>IF(C221=0,0,IF(I220+G221&lt;=Summary!$E$20,'Loan Sch - Extra pay - With Off'!I220+G221,Summary!$E$20))</f>
        <v>690.71560806781815</v>
      </c>
      <c r="G221" s="4">
        <f>IF(E221&lt;=0,0,E221*Summary!$B$7/Summary!$B$10)</f>
        <v>282.14059357098455</v>
      </c>
      <c r="H221" s="5">
        <f t="shared" si="22"/>
        <v>408.5750144968336</v>
      </c>
      <c r="I221" s="5">
        <f t="shared" si="23"/>
        <v>368293.4516945557</v>
      </c>
    </row>
    <row r="222" spans="1:9" x14ac:dyDescent="0.25">
      <c r="A222">
        <v>218</v>
      </c>
      <c r="B222">
        <f t="shared" si="18"/>
        <v>218</v>
      </c>
      <c r="C222" s="5">
        <f t="shared" si="20"/>
        <v>368293.4516945557</v>
      </c>
      <c r="D222" s="5">
        <f t="shared" si="21"/>
        <v>1000</v>
      </c>
      <c r="E222" s="4">
        <f t="shared" si="19"/>
        <v>367293.4516945557</v>
      </c>
      <c r="F222" s="5">
        <f>IF(C222=0,0,IF(I221+G222&lt;=Summary!$E$20,'Loan Sch - Extra pay - With Off'!I221+G222,Summary!$E$20))</f>
        <v>690.71560806781815</v>
      </c>
      <c r="G222" s="4">
        <f>IF(E222&lt;=0,0,E222*Summary!$B$7/Summary!$B$10)</f>
        <v>281.82709081947638</v>
      </c>
      <c r="H222" s="5">
        <f t="shared" si="22"/>
        <v>408.88851724834177</v>
      </c>
      <c r="I222" s="5">
        <f t="shared" si="23"/>
        <v>367884.56317730737</v>
      </c>
    </row>
    <row r="223" spans="1:9" x14ac:dyDescent="0.25">
      <c r="A223">
        <v>219</v>
      </c>
      <c r="B223">
        <f t="shared" si="18"/>
        <v>219</v>
      </c>
      <c r="C223" s="5">
        <f t="shared" si="20"/>
        <v>367884.56317730737</v>
      </c>
      <c r="D223" s="5">
        <f t="shared" si="21"/>
        <v>1000</v>
      </c>
      <c r="E223" s="4">
        <f t="shared" si="19"/>
        <v>366884.56317730737</v>
      </c>
      <c r="F223" s="5">
        <f>IF(C223=0,0,IF(I222+G223&lt;=Summary!$E$20,'Loan Sch - Extra pay - With Off'!I222+G223,Summary!$E$20))</f>
        <v>690.71560806781815</v>
      </c>
      <c r="G223" s="4">
        <f>IF(E223&lt;=0,0,E223*Summary!$B$7/Summary!$B$10)</f>
        <v>281.51334751489543</v>
      </c>
      <c r="H223" s="5">
        <f t="shared" si="22"/>
        <v>409.20226055292272</v>
      </c>
      <c r="I223" s="5">
        <f t="shared" si="23"/>
        <v>367475.36091675446</v>
      </c>
    </row>
    <row r="224" spans="1:9" x14ac:dyDescent="0.25">
      <c r="A224">
        <v>220</v>
      </c>
      <c r="B224">
        <f t="shared" si="18"/>
        <v>220</v>
      </c>
      <c r="C224" s="5">
        <f t="shared" si="20"/>
        <v>367475.36091675446</v>
      </c>
      <c r="D224" s="5">
        <f t="shared" si="21"/>
        <v>1000</v>
      </c>
      <c r="E224" s="4">
        <f t="shared" si="19"/>
        <v>366475.36091675446</v>
      </c>
      <c r="F224" s="5">
        <f>IF(C224=0,0,IF(I223+G224&lt;=Summary!$E$20,'Loan Sch - Extra pay - With Off'!I223+G224,Summary!$E$20))</f>
        <v>690.71560806781815</v>
      </c>
      <c r="G224" s="4">
        <f>IF(E224&lt;=0,0,E224*Summary!$B$7/Summary!$B$10)</f>
        <v>281.19936347266355</v>
      </c>
      <c r="H224" s="5">
        <f t="shared" si="22"/>
        <v>409.5162445951546</v>
      </c>
      <c r="I224" s="5">
        <f t="shared" si="23"/>
        <v>367065.84467215929</v>
      </c>
    </row>
    <row r="225" spans="1:9" x14ac:dyDescent="0.25">
      <c r="A225">
        <v>221</v>
      </c>
      <c r="B225">
        <f t="shared" si="18"/>
        <v>221</v>
      </c>
      <c r="C225" s="5">
        <f t="shared" si="20"/>
        <v>367065.84467215929</v>
      </c>
      <c r="D225" s="5">
        <f t="shared" si="21"/>
        <v>1000</v>
      </c>
      <c r="E225" s="4">
        <f t="shared" si="19"/>
        <v>366065.84467215929</v>
      </c>
      <c r="F225" s="5">
        <f>IF(C225=0,0,IF(I224+G225&lt;=Summary!$E$20,'Loan Sch - Extra pay - With Off'!I224+G225,Summary!$E$20))</f>
        <v>690.71560806781815</v>
      </c>
      <c r="G225" s="4">
        <f>IF(E225&lt;=0,0,E225*Summary!$B$7/Summary!$B$10)</f>
        <v>280.88513850806066</v>
      </c>
      <c r="H225" s="5">
        <f t="shared" si="22"/>
        <v>409.83046955975749</v>
      </c>
      <c r="I225" s="5">
        <f t="shared" si="23"/>
        <v>366656.01420259953</v>
      </c>
    </row>
    <row r="226" spans="1:9" x14ac:dyDescent="0.25">
      <c r="A226">
        <v>222</v>
      </c>
      <c r="B226">
        <f t="shared" si="18"/>
        <v>222</v>
      </c>
      <c r="C226" s="5">
        <f t="shared" si="20"/>
        <v>366656.01420259953</v>
      </c>
      <c r="D226" s="5">
        <f t="shared" si="21"/>
        <v>1000</v>
      </c>
      <c r="E226" s="4">
        <f t="shared" si="19"/>
        <v>365656.01420259953</v>
      </c>
      <c r="F226" s="5">
        <f>IF(C226=0,0,IF(I225+G226&lt;=Summary!$E$20,'Loan Sch - Extra pay - With Off'!I225+G226,Summary!$E$20))</f>
        <v>690.71560806781815</v>
      </c>
      <c r="G226" s="4">
        <f>IF(E226&lt;=0,0,E226*Summary!$B$7/Summary!$B$10)</f>
        <v>280.57067243622538</v>
      </c>
      <c r="H226" s="5">
        <f t="shared" si="22"/>
        <v>410.14493563159277</v>
      </c>
      <c r="I226" s="5">
        <f t="shared" si="23"/>
        <v>366245.86926696793</v>
      </c>
    </row>
    <row r="227" spans="1:9" x14ac:dyDescent="0.25">
      <c r="A227">
        <v>223</v>
      </c>
      <c r="B227">
        <f t="shared" si="18"/>
        <v>223</v>
      </c>
      <c r="C227" s="5">
        <f t="shared" si="20"/>
        <v>366245.86926696793</v>
      </c>
      <c r="D227" s="5">
        <f t="shared" si="21"/>
        <v>1000</v>
      </c>
      <c r="E227" s="4">
        <f t="shared" si="19"/>
        <v>365245.86926696793</v>
      </c>
      <c r="F227" s="5">
        <f>IF(C227=0,0,IF(I226+G227&lt;=Summary!$E$20,'Loan Sch - Extra pay - With Off'!I226+G227,Summary!$E$20))</f>
        <v>690.71560806781815</v>
      </c>
      <c r="G227" s="4">
        <f>IF(E227&lt;=0,0,E227*Summary!$B$7/Summary!$B$10)</f>
        <v>280.2559650721542</v>
      </c>
      <c r="H227" s="5">
        <f t="shared" si="22"/>
        <v>410.45964299566396</v>
      </c>
      <c r="I227" s="5">
        <f t="shared" si="23"/>
        <v>365835.40962397226</v>
      </c>
    </row>
    <row r="228" spans="1:9" x14ac:dyDescent="0.25">
      <c r="A228">
        <v>224</v>
      </c>
      <c r="B228">
        <f t="shared" si="18"/>
        <v>224</v>
      </c>
      <c r="C228" s="5">
        <f t="shared" si="20"/>
        <v>365835.40962397226</v>
      </c>
      <c r="D228" s="5">
        <f t="shared" si="21"/>
        <v>1000</v>
      </c>
      <c r="E228" s="4">
        <f t="shared" si="19"/>
        <v>364835.40962397226</v>
      </c>
      <c r="F228" s="5">
        <f>IF(C228=0,0,IF(I227+G228&lt;=Summary!$E$20,'Loan Sch - Extra pay - With Off'!I227+G228,Summary!$E$20))</f>
        <v>690.71560806781815</v>
      </c>
      <c r="G228" s="4">
        <f>IF(E228&lt;=0,0,E228*Summary!$B$7/Summary!$B$10)</f>
        <v>279.94101623070179</v>
      </c>
      <c r="H228" s="5">
        <f t="shared" si="22"/>
        <v>410.77459183711636</v>
      </c>
      <c r="I228" s="5">
        <f t="shared" si="23"/>
        <v>365424.63503213512</v>
      </c>
    </row>
    <row r="229" spans="1:9" x14ac:dyDescent="0.25">
      <c r="A229">
        <v>225</v>
      </c>
      <c r="B229">
        <f t="shared" si="18"/>
        <v>225</v>
      </c>
      <c r="C229" s="5">
        <f t="shared" si="20"/>
        <v>365424.63503213512</v>
      </c>
      <c r="D229" s="5">
        <f t="shared" si="21"/>
        <v>1000</v>
      </c>
      <c r="E229" s="4">
        <f t="shared" si="19"/>
        <v>364424.63503213512</v>
      </c>
      <c r="F229" s="5">
        <f>IF(C229=0,0,IF(I228+G229&lt;=Summary!$E$20,'Loan Sch - Extra pay - With Off'!I228+G229,Summary!$E$20))</f>
        <v>690.71560806781815</v>
      </c>
      <c r="G229" s="4">
        <f>IF(E229&lt;=0,0,E229*Summary!$B$7/Summary!$B$10)</f>
        <v>279.62582572658062</v>
      </c>
      <c r="H229" s="5">
        <f t="shared" si="22"/>
        <v>411.08978234123754</v>
      </c>
      <c r="I229" s="5">
        <f t="shared" si="23"/>
        <v>365013.54524979391</v>
      </c>
    </row>
    <row r="230" spans="1:9" x14ac:dyDescent="0.25">
      <c r="A230">
        <v>226</v>
      </c>
      <c r="B230">
        <f t="shared" si="18"/>
        <v>226</v>
      </c>
      <c r="C230" s="5">
        <f t="shared" si="20"/>
        <v>365013.54524979391</v>
      </c>
      <c r="D230" s="5">
        <f t="shared" si="21"/>
        <v>1000</v>
      </c>
      <c r="E230" s="4">
        <f t="shared" si="19"/>
        <v>364013.54524979391</v>
      </c>
      <c r="F230" s="5">
        <f>IF(C230=0,0,IF(I229+G230&lt;=Summary!$E$20,'Loan Sch - Extra pay - With Off'!I229+G230,Summary!$E$20))</f>
        <v>690.71560806781815</v>
      </c>
      <c r="G230" s="4">
        <f>IF(E230&lt;=0,0,E230*Summary!$B$7/Summary!$B$10)</f>
        <v>279.31039337436107</v>
      </c>
      <c r="H230" s="5">
        <f t="shared" si="22"/>
        <v>411.40521469345708</v>
      </c>
      <c r="I230" s="5">
        <f t="shared" si="23"/>
        <v>364602.14003510046</v>
      </c>
    </row>
    <row r="231" spans="1:9" x14ac:dyDescent="0.25">
      <c r="A231">
        <v>227</v>
      </c>
      <c r="B231">
        <f t="shared" si="18"/>
        <v>227</v>
      </c>
      <c r="C231" s="5">
        <f t="shared" si="20"/>
        <v>364602.14003510046</v>
      </c>
      <c r="D231" s="5">
        <f t="shared" si="21"/>
        <v>1000</v>
      </c>
      <c r="E231" s="4">
        <f t="shared" si="19"/>
        <v>363602.14003510046</v>
      </c>
      <c r="F231" s="5">
        <f>IF(C231=0,0,IF(I230+G231&lt;=Summary!$E$20,'Loan Sch - Extra pay - With Off'!I230+G231,Summary!$E$20))</f>
        <v>690.71560806781815</v>
      </c>
      <c r="G231" s="4">
        <f>IF(E231&lt;=0,0,E231*Summary!$B$7/Summary!$B$10)</f>
        <v>278.99471898847128</v>
      </c>
      <c r="H231" s="5">
        <f t="shared" si="22"/>
        <v>411.72088907934688</v>
      </c>
      <c r="I231" s="5">
        <f t="shared" si="23"/>
        <v>364190.41914602113</v>
      </c>
    </row>
    <row r="232" spans="1:9" x14ac:dyDescent="0.25">
      <c r="A232">
        <v>228</v>
      </c>
      <c r="B232">
        <f t="shared" si="18"/>
        <v>228</v>
      </c>
      <c r="C232" s="5">
        <f t="shared" si="20"/>
        <v>364190.41914602113</v>
      </c>
      <c r="D232" s="5">
        <f t="shared" si="21"/>
        <v>1000</v>
      </c>
      <c r="E232" s="4">
        <f t="shared" si="19"/>
        <v>363190.41914602113</v>
      </c>
      <c r="F232" s="5">
        <f>IF(C232=0,0,IF(I231+G232&lt;=Summary!$E$20,'Loan Sch - Extra pay - With Off'!I231+G232,Summary!$E$20))</f>
        <v>690.71560806781815</v>
      </c>
      <c r="G232" s="4">
        <f>IF(E232&lt;=0,0,E232*Summary!$B$7/Summary!$B$10)</f>
        <v>278.67880238319697</v>
      </c>
      <c r="H232" s="5">
        <f t="shared" si="22"/>
        <v>412.03680568462119</v>
      </c>
      <c r="I232" s="5">
        <f t="shared" si="23"/>
        <v>363778.38234033651</v>
      </c>
    </row>
    <row r="233" spans="1:9" x14ac:dyDescent="0.25">
      <c r="A233">
        <v>229</v>
      </c>
      <c r="B233">
        <f t="shared" si="18"/>
        <v>229</v>
      </c>
      <c r="C233" s="5">
        <f t="shared" si="20"/>
        <v>363778.38234033651</v>
      </c>
      <c r="D233" s="5">
        <f t="shared" si="21"/>
        <v>1000</v>
      </c>
      <c r="E233" s="4">
        <f t="shared" si="19"/>
        <v>362778.38234033651</v>
      </c>
      <c r="F233" s="5">
        <f>IF(C233=0,0,IF(I232+G233&lt;=Summary!$E$20,'Loan Sch - Extra pay - With Off'!I232+G233,Summary!$E$20))</f>
        <v>690.71560806781815</v>
      </c>
      <c r="G233" s="4">
        <f>IF(E233&lt;=0,0,E233*Summary!$B$7/Summary!$B$10)</f>
        <v>278.36264337268125</v>
      </c>
      <c r="H233" s="5">
        <f t="shared" si="22"/>
        <v>412.3529646951369</v>
      </c>
      <c r="I233" s="5">
        <f t="shared" si="23"/>
        <v>363366.02937564137</v>
      </c>
    </row>
    <row r="234" spans="1:9" x14ac:dyDescent="0.25">
      <c r="A234">
        <v>230</v>
      </c>
      <c r="B234">
        <f t="shared" si="18"/>
        <v>230</v>
      </c>
      <c r="C234" s="5">
        <f t="shared" si="20"/>
        <v>363366.02937564137</v>
      </c>
      <c r="D234" s="5">
        <f t="shared" si="21"/>
        <v>1000</v>
      </c>
      <c r="E234" s="4">
        <f t="shared" si="19"/>
        <v>362366.02937564137</v>
      </c>
      <c r="F234" s="5">
        <f>IF(C234=0,0,IF(I233+G234&lt;=Summary!$E$20,'Loan Sch - Extra pay - With Off'!I233+G234,Summary!$E$20))</f>
        <v>690.71560806781815</v>
      </c>
      <c r="G234" s="4">
        <f>IF(E234&lt;=0,0,E234*Summary!$B$7/Summary!$B$10)</f>
        <v>278.04624177092478</v>
      </c>
      <c r="H234" s="5">
        <f t="shared" si="22"/>
        <v>412.66936629689337</v>
      </c>
      <c r="I234" s="5">
        <f t="shared" si="23"/>
        <v>362953.36000934447</v>
      </c>
    </row>
    <row r="235" spans="1:9" x14ac:dyDescent="0.25">
      <c r="A235">
        <v>231</v>
      </c>
      <c r="B235">
        <f t="shared" si="18"/>
        <v>231</v>
      </c>
      <c r="C235" s="5">
        <f t="shared" si="20"/>
        <v>362953.36000934447</v>
      </c>
      <c r="D235" s="5">
        <f t="shared" si="21"/>
        <v>1000</v>
      </c>
      <c r="E235" s="4">
        <f t="shared" si="19"/>
        <v>361953.36000934447</v>
      </c>
      <c r="F235" s="5">
        <f>IF(C235=0,0,IF(I234+G235&lt;=Summary!$E$20,'Loan Sch - Extra pay - With Off'!I234+G235,Summary!$E$20))</f>
        <v>690.71560806781815</v>
      </c>
      <c r="G235" s="4">
        <f>IF(E235&lt;=0,0,E235*Summary!$B$7/Summary!$B$10)</f>
        <v>277.72959739178543</v>
      </c>
      <c r="H235" s="5">
        <f t="shared" si="22"/>
        <v>412.98601067603272</v>
      </c>
      <c r="I235" s="5">
        <f t="shared" si="23"/>
        <v>362540.37399866845</v>
      </c>
    </row>
    <row r="236" spans="1:9" x14ac:dyDescent="0.25">
      <c r="A236">
        <v>232</v>
      </c>
      <c r="B236">
        <f t="shared" si="18"/>
        <v>232</v>
      </c>
      <c r="C236" s="5">
        <f t="shared" si="20"/>
        <v>362540.37399866845</v>
      </c>
      <c r="D236" s="5">
        <f t="shared" si="21"/>
        <v>1000</v>
      </c>
      <c r="E236" s="4">
        <f t="shared" si="19"/>
        <v>361540.37399866845</v>
      </c>
      <c r="F236" s="5">
        <f>IF(C236=0,0,IF(I235+G236&lt;=Summary!$E$20,'Loan Sch - Extra pay - With Off'!I235+G236,Summary!$E$20))</f>
        <v>690.71560806781815</v>
      </c>
      <c r="G236" s="4">
        <f>IF(E236&lt;=0,0,E236*Summary!$B$7/Summary!$B$10)</f>
        <v>277.41271004897828</v>
      </c>
      <c r="H236" s="5">
        <f t="shared" si="22"/>
        <v>413.30289801883987</v>
      </c>
      <c r="I236" s="5">
        <f t="shared" si="23"/>
        <v>362127.0711006496</v>
      </c>
    </row>
    <row r="237" spans="1:9" x14ac:dyDescent="0.25">
      <c r="A237">
        <v>233</v>
      </c>
      <c r="B237">
        <f t="shared" si="18"/>
        <v>233</v>
      </c>
      <c r="C237" s="5">
        <f t="shared" si="20"/>
        <v>362127.0711006496</v>
      </c>
      <c r="D237" s="5">
        <f t="shared" si="21"/>
        <v>1000</v>
      </c>
      <c r="E237" s="4">
        <f t="shared" si="19"/>
        <v>361127.0711006496</v>
      </c>
      <c r="F237" s="5">
        <f>IF(C237=0,0,IF(I236+G237&lt;=Summary!$E$20,'Loan Sch - Extra pay - With Off'!I236+G237,Summary!$E$20))</f>
        <v>690.71560806781815</v>
      </c>
      <c r="G237" s="4">
        <f>IF(E237&lt;=0,0,E237*Summary!$B$7/Summary!$B$10)</f>
        <v>277.09557955607534</v>
      </c>
      <c r="H237" s="5">
        <f t="shared" si="22"/>
        <v>413.62002851174282</v>
      </c>
      <c r="I237" s="5">
        <f t="shared" si="23"/>
        <v>361713.45107213786</v>
      </c>
    </row>
    <row r="238" spans="1:9" x14ac:dyDescent="0.25">
      <c r="A238">
        <v>234</v>
      </c>
      <c r="B238">
        <f t="shared" si="18"/>
        <v>234</v>
      </c>
      <c r="C238" s="5">
        <f t="shared" si="20"/>
        <v>361713.45107213786</v>
      </c>
      <c r="D238" s="5">
        <f t="shared" si="21"/>
        <v>1000</v>
      </c>
      <c r="E238" s="4">
        <f t="shared" si="19"/>
        <v>360713.45107213786</v>
      </c>
      <c r="F238" s="5">
        <f>IF(C238=0,0,IF(I237+G238&lt;=Summary!$E$20,'Loan Sch - Extra pay - With Off'!I237+G238,Summary!$E$20))</f>
        <v>690.71560806781815</v>
      </c>
      <c r="G238" s="4">
        <f>IF(E238&lt;=0,0,E238*Summary!$B$7/Summary!$B$10)</f>
        <v>276.77820572650575</v>
      </c>
      <c r="H238" s="5">
        <f t="shared" si="22"/>
        <v>413.93740234131241</v>
      </c>
      <c r="I238" s="5">
        <f t="shared" si="23"/>
        <v>361299.51366979652</v>
      </c>
    </row>
    <row r="239" spans="1:9" x14ac:dyDescent="0.25">
      <c r="A239">
        <v>235</v>
      </c>
      <c r="B239">
        <f t="shared" si="18"/>
        <v>235</v>
      </c>
      <c r="C239" s="5">
        <f t="shared" si="20"/>
        <v>361299.51366979652</v>
      </c>
      <c r="D239" s="5">
        <f t="shared" si="21"/>
        <v>1000</v>
      </c>
      <c r="E239" s="4">
        <f t="shared" si="19"/>
        <v>360299.51366979652</v>
      </c>
      <c r="F239" s="5">
        <f>IF(C239=0,0,IF(I238+G239&lt;=Summary!$E$20,'Loan Sch - Extra pay - With Off'!I238+G239,Summary!$E$20))</f>
        <v>690.71560806781815</v>
      </c>
      <c r="G239" s="4">
        <f>IF(E239&lt;=0,0,E239*Summary!$B$7/Summary!$B$10)</f>
        <v>276.46058837355537</v>
      </c>
      <c r="H239" s="5">
        <f t="shared" si="22"/>
        <v>414.25501969426278</v>
      </c>
      <c r="I239" s="5">
        <f t="shared" si="23"/>
        <v>360885.25865010225</v>
      </c>
    </row>
    <row r="240" spans="1:9" x14ac:dyDescent="0.25">
      <c r="A240">
        <v>236</v>
      </c>
      <c r="B240">
        <f t="shared" si="18"/>
        <v>236</v>
      </c>
      <c r="C240" s="5">
        <f t="shared" si="20"/>
        <v>360885.25865010225</v>
      </c>
      <c r="D240" s="5">
        <f t="shared" si="21"/>
        <v>1000</v>
      </c>
      <c r="E240" s="4">
        <f t="shared" si="19"/>
        <v>359885.25865010225</v>
      </c>
      <c r="F240" s="5">
        <f>IF(C240=0,0,IF(I239+G240&lt;=Summary!$E$20,'Loan Sch - Extra pay - With Off'!I239+G240,Summary!$E$20))</f>
        <v>690.71560806781815</v>
      </c>
      <c r="G240" s="4">
        <f>IF(E240&lt;=0,0,E240*Summary!$B$7/Summary!$B$10)</f>
        <v>276.14272731036692</v>
      </c>
      <c r="H240" s="5">
        <f t="shared" si="22"/>
        <v>414.57288075745123</v>
      </c>
      <c r="I240" s="5">
        <f t="shared" si="23"/>
        <v>360470.6857693448</v>
      </c>
    </row>
    <row r="241" spans="1:9" x14ac:dyDescent="0.25">
      <c r="A241">
        <v>237</v>
      </c>
      <c r="B241">
        <f t="shared" si="18"/>
        <v>237</v>
      </c>
      <c r="C241" s="5">
        <f t="shared" si="20"/>
        <v>360470.6857693448</v>
      </c>
      <c r="D241" s="5">
        <f t="shared" si="21"/>
        <v>1000</v>
      </c>
      <c r="E241" s="4">
        <f t="shared" si="19"/>
        <v>359470.6857693448</v>
      </c>
      <c r="F241" s="5">
        <f>IF(C241=0,0,IF(I240+G241&lt;=Summary!$E$20,'Loan Sch - Extra pay - With Off'!I240+G241,Summary!$E$20))</f>
        <v>690.71560806781815</v>
      </c>
      <c r="G241" s="4">
        <f>IF(E241&lt;=0,0,E241*Summary!$B$7/Summary!$B$10)</f>
        <v>275.82462234993955</v>
      </c>
      <c r="H241" s="5">
        <f t="shared" si="22"/>
        <v>414.89098571787861</v>
      </c>
      <c r="I241" s="5">
        <f t="shared" si="23"/>
        <v>360055.79478362692</v>
      </c>
    </row>
    <row r="242" spans="1:9" x14ac:dyDescent="0.25">
      <c r="A242">
        <v>238</v>
      </c>
      <c r="B242">
        <f t="shared" si="18"/>
        <v>238</v>
      </c>
      <c r="C242" s="5">
        <f t="shared" si="20"/>
        <v>360055.79478362692</v>
      </c>
      <c r="D242" s="5">
        <f t="shared" si="21"/>
        <v>1000</v>
      </c>
      <c r="E242" s="4">
        <f t="shared" si="19"/>
        <v>359055.79478362692</v>
      </c>
      <c r="F242" s="5">
        <f>IF(C242=0,0,IF(I241+G242&lt;=Summary!$E$20,'Loan Sch - Extra pay - With Off'!I241+G242,Summary!$E$20))</f>
        <v>690.71560806781815</v>
      </c>
      <c r="G242" s="4">
        <f>IF(E242&lt;=0,0,E242*Summary!$B$7/Summary!$B$10)</f>
        <v>275.50627330512913</v>
      </c>
      <c r="H242" s="5">
        <f t="shared" si="22"/>
        <v>415.20933476268902</v>
      </c>
      <c r="I242" s="5">
        <f t="shared" si="23"/>
        <v>359640.58544886421</v>
      </c>
    </row>
    <row r="243" spans="1:9" x14ac:dyDescent="0.25">
      <c r="A243">
        <v>239</v>
      </c>
      <c r="B243">
        <f t="shared" si="18"/>
        <v>239</v>
      </c>
      <c r="C243" s="5">
        <f t="shared" si="20"/>
        <v>359640.58544886421</v>
      </c>
      <c r="D243" s="5">
        <f t="shared" si="21"/>
        <v>1000</v>
      </c>
      <c r="E243" s="4">
        <f t="shared" si="19"/>
        <v>358640.58544886421</v>
      </c>
      <c r="F243" s="5">
        <f>IF(C243=0,0,IF(I242+G243&lt;=Summary!$E$20,'Loan Sch - Extra pay - With Off'!I242+G243,Summary!$E$20))</f>
        <v>690.71560806781815</v>
      </c>
      <c r="G243" s="4">
        <f>IF(E243&lt;=0,0,E243*Summary!$B$7/Summary!$B$10)</f>
        <v>275.18767998864774</v>
      </c>
      <c r="H243" s="5">
        <f t="shared" si="22"/>
        <v>415.52792807917041</v>
      </c>
      <c r="I243" s="5">
        <f t="shared" si="23"/>
        <v>359225.05752078502</v>
      </c>
    </row>
    <row r="244" spans="1:9" x14ac:dyDescent="0.25">
      <c r="A244">
        <v>240</v>
      </c>
      <c r="B244">
        <f t="shared" si="18"/>
        <v>240</v>
      </c>
      <c r="C244" s="5">
        <f>I243</f>
        <v>359225.05752078502</v>
      </c>
      <c r="D244" s="5">
        <f t="shared" si="21"/>
        <v>1000</v>
      </c>
      <c r="E244" s="4">
        <f t="shared" si="19"/>
        <v>358225.05752078502</v>
      </c>
      <c r="F244" s="5">
        <f>IF(C244=0,0,IF(I243+G244&lt;=Summary!$E$20,'Loan Sch - Extra pay - With Off'!I243+G244,Summary!$E$20))</f>
        <v>690.71560806781815</v>
      </c>
      <c r="G244" s="4">
        <f>IF(E244&lt;=0,0,E244*Summary!$B$7/Summary!$B$10)</f>
        <v>274.86884221306389</v>
      </c>
      <c r="H244" s="5">
        <f>F244-G244</f>
        <v>415.84676585475427</v>
      </c>
      <c r="I244" s="5">
        <f>IF(ROUND(C244-H244,0)=0,0,C244-H244)</f>
        <v>358809.21075493027</v>
      </c>
    </row>
    <row r="245" spans="1:9" x14ac:dyDescent="0.25">
      <c r="A245">
        <v>241</v>
      </c>
      <c r="B245">
        <f t="shared" si="18"/>
        <v>241</v>
      </c>
      <c r="C245" s="5">
        <f t="shared" ref="C245:C308" si="24">I244</f>
        <v>358809.21075493027</v>
      </c>
      <c r="D245" s="5">
        <f t="shared" si="21"/>
        <v>1000</v>
      </c>
      <c r="E245" s="4">
        <f t="shared" si="19"/>
        <v>357809.21075493027</v>
      </c>
      <c r="F245" s="5">
        <f>IF(C245=0,0,IF(I244+G245&lt;=Summary!$E$20,'Loan Sch - Extra pay - With Off'!I244+G245,Summary!$E$20))</f>
        <v>690.71560806781815</v>
      </c>
      <c r="G245" s="4">
        <f>IF(E245&lt;=0,0,E245*Summary!$B$7/Summary!$B$10)</f>
        <v>274.54975979080223</v>
      </c>
      <c r="H245" s="5">
        <f t="shared" ref="H245:H308" si="25">F245-G245</f>
        <v>416.16584827701593</v>
      </c>
      <c r="I245" s="5">
        <f t="shared" ref="I245:I308" si="26">IF(ROUND(C245-H245,0)=0,0,C245-H245)</f>
        <v>358393.04490665323</v>
      </c>
    </row>
    <row r="246" spans="1:9" x14ac:dyDescent="0.25">
      <c r="A246">
        <v>242</v>
      </c>
      <c r="B246">
        <f t="shared" si="18"/>
        <v>242</v>
      </c>
      <c r="C246" s="5">
        <f t="shared" si="24"/>
        <v>358393.04490665323</v>
      </c>
      <c r="D246" s="5">
        <f t="shared" si="21"/>
        <v>1000</v>
      </c>
      <c r="E246" s="4">
        <f t="shared" si="19"/>
        <v>357393.04490665323</v>
      </c>
      <c r="F246" s="5">
        <f>IF(C246=0,0,IF(I245+G246&lt;=Summary!$E$20,'Loan Sch - Extra pay - With Off'!I245+G246,Summary!$E$20))</f>
        <v>690.71560806781815</v>
      </c>
      <c r="G246" s="4">
        <f>IF(E246&lt;=0,0,E246*Summary!$B$7/Summary!$B$10)</f>
        <v>274.23043253414352</v>
      </c>
      <c r="H246" s="5">
        <f t="shared" si="25"/>
        <v>416.48517553367464</v>
      </c>
      <c r="I246" s="5">
        <f t="shared" si="26"/>
        <v>357976.55973111955</v>
      </c>
    </row>
    <row r="247" spans="1:9" x14ac:dyDescent="0.25">
      <c r="A247">
        <v>243</v>
      </c>
      <c r="B247">
        <f t="shared" si="18"/>
        <v>243</v>
      </c>
      <c r="C247" s="5">
        <f t="shared" si="24"/>
        <v>357976.55973111955</v>
      </c>
      <c r="D247" s="5">
        <f t="shared" si="21"/>
        <v>1000</v>
      </c>
      <c r="E247" s="4">
        <f t="shared" si="19"/>
        <v>356976.55973111955</v>
      </c>
      <c r="F247" s="5">
        <f>IF(C247=0,0,IF(I246+G247&lt;=Summary!$E$20,'Loan Sch - Extra pay - With Off'!I246+G247,Summary!$E$20))</f>
        <v>690.71560806781815</v>
      </c>
      <c r="G247" s="4">
        <f>IF(E247&lt;=0,0,E247*Summary!$B$7/Summary!$B$10)</f>
        <v>273.91086025522441</v>
      </c>
      <c r="H247" s="5">
        <f t="shared" si="25"/>
        <v>416.80474781259375</v>
      </c>
      <c r="I247" s="5">
        <f t="shared" si="26"/>
        <v>357559.75498330698</v>
      </c>
    </row>
    <row r="248" spans="1:9" x14ac:dyDescent="0.25">
      <c r="A248">
        <v>244</v>
      </c>
      <c r="B248">
        <f t="shared" si="18"/>
        <v>244</v>
      </c>
      <c r="C248" s="5">
        <f t="shared" si="24"/>
        <v>357559.75498330698</v>
      </c>
      <c r="D248" s="5">
        <f t="shared" si="21"/>
        <v>1000</v>
      </c>
      <c r="E248" s="4">
        <f t="shared" si="19"/>
        <v>356559.75498330698</v>
      </c>
      <c r="F248" s="5">
        <f>IF(C248=0,0,IF(I247+G248&lt;=Summary!$E$20,'Loan Sch - Extra pay - With Off'!I247+G248,Summary!$E$20))</f>
        <v>690.71560806781815</v>
      </c>
      <c r="G248" s="4">
        <f>IF(E248&lt;=0,0,E248*Summary!$B$7/Summary!$B$10)</f>
        <v>273.59104276603745</v>
      </c>
      <c r="H248" s="5">
        <f t="shared" si="25"/>
        <v>417.12456530178071</v>
      </c>
      <c r="I248" s="5">
        <f t="shared" si="26"/>
        <v>357142.63041800522</v>
      </c>
    </row>
    <row r="249" spans="1:9" x14ac:dyDescent="0.25">
      <c r="A249">
        <v>245</v>
      </c>
      <c r="B249">
        <f t="shared" si="18"/>
        <v>245</v>
      </c>
      <c r="C249" s="5">
        <f t="shared" si="24"/>
        <v>357142.63041800522</v>
      </c>
      <c r="D249" s="5">
        <f t="shared" si="21"/>
        <v>1000</v>
      </c>
      <c r="E249" s="4">
        <f t="shared" si="19"/>
        <v>356142.63041800522</v>
      </c>
      <c r="F249" s="5">
        <f>IF(C249=0,0,IF(I248+G249&lt;=Summary!$E$20,'Loan Sch - Extra pay - With Off'!I248+G249,Summary!$E$20))</f>
        <v>690.71560806781815</v>
      </c>
      <c r="G249" s="4">
        <f>IF(E249&lt;=0,0,E249*Summary!$B$7/Summary!$B$10)</f>
        <v>273.27097987843092</v>
      </c>
      <c r="H249" s="5">
        <f t="shared" si="25"/>
        <v>417.44462818938723</v>
      </c>
      <c r="I249" s="5">
        <f t="shared" si="26"/>
        <v>356725.18578981585</v>
      </c>
    </row>
    <row r="250" spans="1:9" x14ac:dyDescent="0.25">
      <c r="A250">
        <v>246</v>
      </c>
      <c r="B250">
        <f t="shared" si="18"/>
        <v>246</v>
      </c>
      <c r="C250" s="5">
        <f t="shared" si="24"/>
        <v>356725.18578981585</v>
      </c>
      <c r="D250" s="5">
        <f t="shared" si="21"/>
        <v>1000</v>
      </c>
      <c r="E250" s="4">
        <f t="shared" si="19"/>
        <v>355725.18578981585</v>
      </c>
      <c r="F250" s="5">
        <f>IF(C250=0,0,IF(I249+G250&lt;=Summary!$E$20,'Loan Sch - Extra pay - With Off'!I249+G250,Summary!$E$20))</f>
        <v>690.71560806781815</v>
      </c>
      <c r="G250" s="4">
        <f>IF(E250&lt;=0,0,E250*Summary!$B$7/Summary!$B$10)</f>
        <v>272.95067140410868</v>
      </c>
      <c r="H250" s="5">
        <f t="shared" si="25"/>
        <v>417.76493666370948</v>
      </c>
      <c r="I250" s="5">
        <f t="shared" si="26"/>
        <v>356307.42085315211</v>
      </c>
    </row>
    <row r="251" spans="1:9" x14ac:dyDescent="0.25">
      <c r="A251">
        <v>247</v>
      </c>
      <c r="B251">
        <f t="shared" si="18"/>
        <v>247</v>
      </c>
      <c r="C251" s="5">
        <f t="shared" si="24"/>
        <v>356307.42085315211</v>
      </c>
      <c r="D251" s="5">
        <f t="shared" si="21"/>
        <v>1000</v>
      </c>
      <c r="E251" s="4">
        <f t="shared" si="19"/>
        <v>355307.42085315211</v>
      </c>
      <c r="F251" s="5">
        <f>IF(C251=0,0,IF(I250+G251&lt;=Summary!$E$20,'Loan Sch - Extra pay - With Off'!I250+G251,Summary!$E$20))</f>
        <v>690.71560806781815</v>
      </c>
      <c r="G251" s="4">
        <f>IF(E251&lt;=0,0,E251*Summary!$B$7/Summary!$B$10)</f>
        <v>272.63011715463017</v>
      </c>
      <c r="H251" s="5">
        <f t="shared" si="25"/>
        <v>418.08549091318798</v>
      </c>
      <c r="I251" s="5">
        <f t="shared" si="26"/>
        <v>355889.33536223893</v>
      </c>
    </row>
    <row r="252" spans="1:9" x14ac:dyDescent="0.25">
      <c r="A252">
        <v>248</v>
      </c>
      <c r="B252">
        <f t="shared" si="18"/>
        <v>248</v>
      </c>
      <c r="C252" s="5">
        <f t="shared" si="24"/>
        <v>355889.33536223893</v>
      </c>
      <c r="D252" s="5">
        <f t="shared" si="21"/>
        <v>1000</v>
      </c>
      <c r="E252" s="4">
        <f t="shared" si="19"/>
        <v>354889.33536223893</v>
      </c>
      <c r="F252" s="5">
        <f>IF(C252=0,0,IF(I251+G252&lt;=Summary!$E$20,'Loan Sch - Extra pay - With Off'!I251+G252,Summary!$E$20))</f>
        <v>690.71560806781815</v>
      </c>
      <c r="G252" s="4">
        <f>IF(E252&lt;=0,0,E252*Summary!$B$7/Summary!$B$10)</f>
        <v>272.3093169414102</v>
      </c>
      <c r="H252" s="5">
        <f t="shared" si="25"/>
        <v>418.40629112640795</v>
      </c>
      <c r="I252" s="5">
        <f t="shared" si="26"/>
        <v>355470.92907111254</v>
      </c>
    </row>
    <row r="253" spans="1:9" x14ac:dyDescent="0.25">
      <c r="A253">
        <v>249</v>
      </c>
      <c r="B253">
        <f t="shared" si="18"/>
        <v>249</v>
      </c>
      <c r="C253" s="5">
        <f t="shared" si="24"/>
        <v>355470.92907111254</v>
      </c>
      <c r="D253" s="5">
        <f t="shared" si="21"/>
        <v>1000</v>
      </c>
      <c r="E253" s="4">
        <f t="shared" si="19"/>
        <v>354470.92907111254</v>
      </c>
      <c r="F253" s="5">
        <f>IF(C253=0,0,IF(I252+G253&lt;=Summary!$E$20,'Loan Sch - Extra pay - With Off'!I252+G253,Summary!$E$20))</f>
        <v>690.71560806781815</v>
      </c>
      <c r="G253" s="4">
        <f>IF(E253&lt;=0,0,E253*Summary!$B$7/Summary!$B$10)</f>
        <v>271.98827057571901</v>
      </c>
      <c r="H253" s="5">
        <f t="shared" si="25"/>
        <v>418.72733749209914</v>
      </c>
      <c r="I253" s="5">
        <f t="shared" si="26"/>
        <v>355052.20173362043</v>
      </c>
    </row>
    <row r="254" spans="1:9" x14ac:dyDescent="0.25">
      <c r="A254">
        <v>250</v>
      </c>
      <c r="B254">
        <f t="shared" si="18"/>
        <v>250</v>
      </c>
      <c r="C254" s="5">
        <f t="shared" si="24"/>
        <v>355052.20173362043</v>
      </c>
      <c r="D254" s="5">
        <f t="shared" si="21"/>
        <v>1000</v>
      </c>
      <c r="E254" s="4">
        <f t="shared" si="19"/>
        <v>354052.20173362043</v>
      </c>
      <c r="F254" s="5">
        <f>IF(C254=0,0,IF(I253+G254&lt;=Summary!$E$20,'Loan Sch - Extra pay - With Off'!I253+G254,Summary!$E$20))</f>
        <v>690.71560806781815</v>
      </c>
      <c r="G254" s="4">
        <f>IF(E254&lt;=0,0,E254*Summary!$B$7/Summary!$B$10)</f>
        <v>271.66697786868184</v>
      </c>
      <c r="H254" s="5">
        <f t="shared" si="25"/>
        <v>419.04863019913631</v>
      </c>
      <c r="I254" s="5">
        <f t="shared" si="26"/>
        <v>354633.15310342127</v>
      </c>
    </row>
    <row r="255" spans="1:9" x14ac:dyDescent="0.25">
      <c r="A255">
        <v>251</v>
      </c>
      <c r="B255">
        <f t="shared" si="18"/>
        <v>251</v>
      </c>
      <c r="C255" s="5">
        <f t="shared" si="24"/>
        <v>354633.15310342127</v>
      </c>
      <c r="D255" s="5">
        <f t="shared" si="21"/>
        <v>1000</v>
      </c>
      <c r="E255" s="4">
        <f t="shared" si="19"/>
        <v>353633.15310342127</v>
      </c>
      <c r="F255" s="5">
        <f>IF(C255=0,0,IF(I254+G255&lt;=Summary!$E$20,'Loan Sch - Extra pay - With Off'!I254+G255,Summary!$E$20))</f>
        <v>690.71560806781815</v>
      </c>
      <c r="G255" s="4">
        <f>IF(E255&lt;=0,0,E255*Summary!$B$7/Summary!$B$10)</f>
        <v>271.34543863127897</v>
      </c>
      <c r="H255" s="5">
        <f t="shared" si="25"/>
        <v>419.37016943653919</v>
      </c>
      <c r="I255" s="5">
        <f t="shared" si="26"/>
        <v>354213.78293398471</v>
      </c>
    </row>
    <row r="256" spans="1:9" x14ac:dyDescent="0.25">
      <c r="A256">
        <v>252</v>
      </c>
      <c r="B256">
        <f t="shared" si="18"/>
        <v>252</v>
      </c>
      <c r="C256" s="5">
        <f t="shared" si="24"/>
        <v>354213.78293398471</v>
      </c>
      <c r="D256" s="5">
        <f t="shared" si="21"/>
        <v>1000</v>
      </c>
      <c r="E256" s="4">
        <f t="shared" si="19"/>
        <v>353213.78293398471</v>
      </c>
      <c r="F256" s="5">
        <f>IF(C256=0,0,IF(I255+G256&lt;=Summary!$E$20,'Loan Sch - Extra pay - With Off'!I255+G256,Summary!$E$20))</f>
        <v>690.71560806781815</v>
      </c>
      <c r="G256" s="4">
        <f>IF(E256&lt;=0,0,E256*Summary!$B$7/Summary!$B$10)</f>
        <v>271.02365267434595</v>
      </c>
      <c r="H256" s="5">
        <f t="shared" si="25"/>
        <v>419.6919553934722</v>
      </c>
      <c r="I256" s="5">
        <f t="shared" si="26"/>
        <v>353794.09097859124</v>
      </c>
    </row>
    <row r="257" spans="1:9" x14ac:dyDescent="0.25">
      <c r="A257">
        <v>253</v>
      </c>
      <c r="B257">
        <f t="shared" si="18"/>
        <v>253</v>
      </c>
      <c r="C257" s="5">
        <f t="shared" si="24"/>
        <v>353794.09097859124</v>
      </c>
      <c r="D257" s="5">
        <f t="shared" si="21"/>
        <v>1000</v>
      </c>
      <c r="E257" s="4">
        <f t="shared" si="19"/>
        <v>352794.09097859124</v>
      </c>
      <c r="F257" s="5">
        <f>IF(C257=0,0,IF(I256+G257&lt;=Summary!$E$20,'Loan Sch - Extra pay - With Off'!I256+G257,Summary!$E$20))</f>
        <v>690.71560806781815</v>
      </c>
      <c r="G257" s="4">
        <f>IF(E257&lt;=0,0,E257*Summary!$B$7/Summary!$B$10)</f>
        <v>270.7016198085729</v>
      </c>
      <c r="H257" s="5">
        <f t="shared" si="25"/>
        <v>420.01398825924525</v>
      </c>
      <c r="I257" s="5">
        <f t="shared" si="26"/>
        <v>353374.07699033199</v>
      </c>
    </row>
    <row r="258" spans="1:9" x14ac:dyDescent="0.25">
      <c r="A258">
        <v>254</v>
      </c>
      <c r="B258">
        <f t="shared" si="18"/>
        <v>254</v>
      </c>
      <c r="C258" s="5">
        <f t="shared" si="24"/>
        <v>353374.07699033199</v>
      </c>
      <c r="D258" s="5">
        <f t="shared" si="21"/>
        <v>1000</v>
      </c>
      <c r="E258" s="4">
        <f t="shared" si="19"/>
        <v>352374.07699033199</v>
      </c>
      <c r="F258" s="5">
        <f>IF(C258=0,0,IF(I257+G258&lt;=Summary!$E$20,'Loan Sch - Extra pay - With Off'!I257+G258,Summary!$E$20))</f>
        <v>690.71560806781815</v>
      </c>
      <c r="G258" s="4">
        <f>IF(E258&lt;=0,0,E258*Summary!$B$7/Summary!$B$10)</f>
        <v>270.37933984450473</v>
      </c>
      <c r="H258" s="5">
        <f t="shared" si="25"/>
        <v>420.33626822331343</v>
      </c>
      <c r="I258" s="5">
        <f t="shared" si="26"/>
        <v>352953.74072210869</v>
      </c>
    </row>
    <row r="259" spans="1:9" x14ac:dyDescent="0.25">
      <c r="A259">
        <v>255</v>
      </c>
      <c r="B259">
        <f t="shared" si="18"/>
        <v>255</v>
      </c>
      <c r="C259" s="5">
        <f t="shared" si="24"/>
        <v>352953.74072210869</v>
      </c>
      <c r="D259" s="5">
        <f t="shared" si="21"/>
        <v>1000</v>
      </c>
      <c r="E259" s="4">
        <f t="shared" si="19"/>
        <v>351953.74072210869</v>
      </c>
      <c r="F259" s="5">
        <f>IF(C259=0,0,IF(I258+G259&lt;=Summary!$E$20,'Loan Sch - Extra pay - With Off'!I258+G259,Summary!$E$20))</f>
        <v>690.71560806781815</v>
      </c>
      <c r="G259" s="4">
        <f>IF(E259&lt;=0,0,E259*Summary!$B$7/Summary!$B$10)</f>
        <v>270.05681259254106</v>
      </c>
      <c r="H259" s="5">
        <f t="shared" si="25"/>
        <v>420.65879547527709</v>
      </c>
      <c r="I259" s="5">
        <f t="shared" si="26"/>
        <v>352533.08192663343</v>
      </c>
    </row>
    <row r="260" spans="1:9" x14ac:dyDescent="0.25">
      <c r="A260">
        <v>256</v>
      </c>
      <c r="B260">
        <f t="shared" si="18"/>
        <v>256</v>
      </c>
      <c r="C260" s="5">
        <f t="shared" si="24"/>
        <v>352533.08192663343</v>
      </c>
      <c r="D260" s="5">
        <f t="shared" si="21"/>
        <v>1000</v>
      </c>
      <c r="E260" s="4">
        <f t="shared" si="19"/>
        <v>351533.08192663343</v>
      </c>
      <c r="F260" s="5">
        <f>IF(C260=0,0,IF(I259+G260&lt;=Summary!$E$20,'Loan Sch - Extra pay - With Off'!I259+G260,Summary!$E$20))</f>
        <v>690.71560806781815</v>
      </c>
      <c r="G260" s="4">
        <f>IF(E260&lt;=0,0,E260*Summary!$B$7/Summary!$B$10)</f>
        <v>269.73403786293602</v>
      </c>
      <c r="H260" s="5">
        <f t="shared" si="25"/>
        <v>420.98157020488213</v>
      </c>
      <c r="I260" s="5">
        <f t="shared" si="26"/>
        <v>352112.10035642853</v>
      </c>
    </row>
    <row r="261" spans="1:9" x14ac:dyDescent="0.25">
      <c r="A261">
        <v>257</v>
      </c>
      <c r="B261">
        <f t="shared" si="18"/>
        <v>257</v>
      </c>
      <c r="C261" s="5">
        <f t="shared" si="24"/>
        <v>352112.10035642853</v>
      </c>
      <c r="D261" s="5">
        <f t="shared" si="21"/>
        <v>1000</v>
      </c>
      <c r="E261" s="4">
        <f t="shared" si="19"/>
        <v>351112.10035642853</v>
      </c>
      <c r="F261" s="5">
        <f>IF(C261=0,0,IF(I260+G261&lt;=Summary!$E$20,'Loan Sch - Extra pay - With Off'!I260+G261,Summary!$E$20))</f>
        <v>690.71560806781815</v>
      </c>
      <c r="G261" s="4">
        <f>IF(E261&lt;=0,0,E261*Summary!$B$7/Summary!$B$10)</f>
        <v>269.41101546579802</v>
      </c>
      <c r="H261" s="5">
        <f t="shared" si="25"/>
        <v>421.30459260202014</v>
      </c>
      <c r="I261" s="5">
        <f t="shared" si="26"/>
        <v>351690.79576382652</v>
      </c>
    </row>
    <row r="262" spans="1:9" x14ac:dyDescent="0.25">
      <c r="A262">
        <v>258</v>
      </c>
      <c r="B262">
        <f t="shared" ref="B262:B325" si="27">IF(C262=0,0,A262)</f>
        <v>258</v>
      </c>
      <c r="C262" s="5">
        <f t="shared" si="24"/>
        <v>351690.79576382652</v>
      </c>
      <c r="D262" s="5">
        <f t="shared" si="21"/>
        <v>1000</v>
      </c>
      <c r="E262" s="4">
        <f t="shared" ref="E262:E325" si="28">C262-D262</f>
        <v>350690.79576382652</v>
      </c>
      <c r="F262" s="5">
        <f>IF(C262=0,0,IF(I261+G262&lt;=Summary!$E$20,'Loan Sch - Extra pay - With Off'!I261+G262,Summary!$E$20))</f>
        <v>690.71560806781815</v>
      </c>
      <c r="G262" s="4">
        <f>IF(E262&lt;=0,0,E262*Summary!$B$7/Summary!$B$10)</f>
        <v>269.08774521108995</v>
      </c>
      <c r="H262" s="5">
        <f t="shared" si="25"/>
        <v>421.6278628567282</v>
      </c>
      <c r="I262" s="5">
        <f t="shared" si="26"/>
        <v>351269.1679009698</v>
      </c>
    </row>
    <row r="263" spans="1:9" x14ac:dyDescent="0.25">
      <c r="A263">
        <v>259</v>
      </c>
      <c r="B263">
        <f t="shared" si="27"/>
        <v>259</v>
      </c>
      <c r="C263" s="5">
        <f t="shared" si="24"/>
        <v>351269.1679009698</v>
      </c>
      <c r="D263" s="5">
        <f t="shared" ref="D263:D326" si="29">IF(C263=0,0,D262)</f>
        <v>1000</v>
      </c>
      <c r="E263" s="4">
        <f t="shared" si="28"/>
        <v>350269.1679009698</v>
      </c>
      <c r="F263" s="5">
        <f>IF(C263=0,0,IF(I262+G263&lt;=Summary!$E$20,'Loan Sch - Extra pay - With Off'!I262+G263,Summary!$E$20))</f>
        <v>690.71560806781815</v>
      </c>
      <c r="G263" s="4">
        <f>IF(E263&lt;=0,0,E263*Summary!$B$7/Summary!$B$10)</f>
        <v>268.76422690862876</v>
      </c>
      <c r="H263" s="5">
        <f t="shared" si="25"/>
        <v>421.9513811591894</v>
      </c>
      <c r="I263" s="5">
        <f t="shared" si="26"/>
        <v>350847.21651981061</v>
      </c>
    </row>
    <row r="264" spans="1:9" x14ac:dyDescent="0.25">
      <c r="A264">
        <v>260</v>
      </c>
      <c r="B264">
        <f t="shared" si="27"/>
        <v>260</v>
      </c>
      <c r="C264" s="5">
        <f t="shared" si="24"/>
        <v>350847.21651981061</v>
      </c>
      <c r="D264" s="5">
        <f t="shared" si="29"/>
        <v>1000</v>
      </c>
      <c r="E264" s="4">
        <f t="shared" si="28"/>
        <v>349847.21651981061</v>
      </c>
      <c r="F264" s="5">
        <f>IF(C264=0,0,IF(I263+G264&lt;=Summary!$E$20,'Loan Sch - Extra pay - With Off'!I263+G264,Summary!$E$20))</f>
        <v>690.71560806781815</v>
      </c>
      <c r="G264" s="4">
        <f>IF(E264&lt;=0,0,E264*Summary!$B$7/Summary!$B$10)</f>
        <v>268.44046036808544</v>
      </c>
      <c r="H264" s="5">
        <f t="shared" si="25"/>
        <v>422.27514769973271</v>
      </c>
      <c r="I264" s="5">
        <f t="shared" si="26"/>
        <v>350424.94137211086</v>
      </c>
    </row>
    <row r="265" spans="1:9" x14ac:dyDescent="0.25">
      <c r="A265">
        <v>261</v>
      </c>
      <c r="B265">
        <f t="shared" si="27"/>
        <v>261</v>
      </c>
      <c r="C265" s="5">
        <f t="shared" si="24"/>
        <v>350424.94137211086</v>
      </c>
      <c r="D265" s="5">
        <f t="shared" si="29"/>
        <v>1000</v>
      </c>
      <c r="E265" s="4">
        <f t="shared" si="28"/>
        <v>349424.94137211086</v>
      </c>
      <c r="F265" s="5">
        <f>IF(C265=0,0,IF(I264+G265&lt;=Summary!$E$20,'Loan Sch - Extra pay - With Off'!I264+G265,Summary!$E$20))</f>
        <v>690.71560806781815</v>
      </c>
      <c r="G265" s="4">
        <f>IF(E265&lt;=0,0,E265*Summary!$B$7/Summary!$B$10)</f>
        <v>268.11644539898504</v>
      </c>
      <c r="H265" s="5">
        <f t="shared" si="25"/>
        <v>422.59916266883312</v>
      </c>
      <c r="I265" s="5">
        <f t="shared" si="26"/>
        <v>350002.34220944205</v>
      </c>
    </row>
    <row r="266" spans="1:9" x14ac:dyDescent="0.25">
      <c r="A266">
        <v>262</v>
      </c>
      <c r="B266">
        <f t="shared" si="27"/>
        <v>262</v>
      </c>
      <c r="C266" s="5">
        <f t="shared" si="24"/>
        <v>350002.34220944205</v>
      </c>
      <c r="D266" s="5">
        <f t="shared" si="29"/>
        <v>1000</v>
      </c>
      <c r="E266" s="4">
        <f t="shared" si="28"/>
        <v>349002.34220944205</v>
      </c>
      <c r="F266" s="5">
        <f>IF(C266=0,0,IF(I265+G266&lt;=Summary!$E$20,'Loan Sch - Extra pay - With Off'!I265+G266,Summary!$E$20))</f>
        <v>690.71560806781815</v>
      </c>
      <c r="G266" s="4">
        <f>IF(E266&lt;=0,0,E266*Summary!$B$7/Summary!$B$10)</f>
        <v>267.7921818107065</v>
      </c>
      <c r="H266" s="5">
        <f t="shared" si="25"/>
        <v>422.92342625711166</v>
      </c>
      <c r="I266" s="5">
        <f t="shared" si="26"/>
        <v>349579.41878318496</v>
      </c>
    </row>
    <row r="267" spans="1:9" x14ac:dyDescent="0.25">
      <c r="A267">
        <v>263</v>
      </c>
      <c r="B267">
        <f t="shared" si="27"/>
        <v>263</v>
      </c>
      <c r="C267" s="5">
        <f t="shared" si="24"/>
        <v>349579.41878318496</v>
      </c>
      <c r="D267" s="5">
        <f t="shared" si="29"/>
        <v>1000</v>
      </c>
      <c r="E267" s="4">
        <f t="shared" si="28"/>
        <v>348579.41878318496</v>
      </c>
      <c r="F267" s="5">
        <f>IF(C267=0,0,IF(I266+G267&lt;=Summary!$E$20,'Loan Sch - Extra pay - With Off'!I266+G267,Summary!$E$20))</f>
        <v>690.71560806781815</v>
      </c>
      <c r="G267" s="4">
        <f>IF(E267&lt;=0,0,E267*Summary!$B$7/Summary!$B$10)</f>
        <v>267.46766941248228</v>
      </c>
      <c r="H267" s="5">
        <f t="shared" si="25"/>
        <v>423.24793865533587</v>
      </c>
      <c r="I267" s="5">
        <f t="shared" si="26"/>
        <v>349156.17084452964</v>
      </c>
    </row>
    <row r="268" spans="1:9" x14ac:dyDescent="0.25">
      <c r="A268">
        <v>264</v>
      </c>
      <c r="B268">
        <f t="shared" si="27"/>
        <v>264</v>
      </c>
      <c r="C268" s="5">
        <f t="shared" si="24"/>
        <v>349156.17084452964</v>
      </c>
      <c r="D268" s="5">
        <f t="shared" si="29"/>
        <v>1000</v>
      </c>
      <c r="E268" s="4">
        <f t="shared" si="28"/>
        <v>348156.17084452964</v>
      </c>
      <c r="F268" s="5">
        <f>IF(C268=0,0,IF(I267+G268&lt;=Summary!$E$20,'Loan Sch - Extra pay - With Off'!I267+G268,Summary!$E$20))</f>
        <v>690.71560806781815</v>
      </c>
      <c r="G268" s="4">
        <f>IF(E268&lt;=0,0,E268*Summary!$B$7/Summary!$B$10)</f>
        <v>267.14290801339871</v>
      </c>
      <c r="H268" s="5">
        <f t="shared" si="25"/>
        <v>423.57270005441944</v>
      </c>
      <c r="I268" s="5">
        <f t="shared" si="26"/>
        <v>348732.5981444752</v>
      </c>
    </row>
    <row r="269" spans="1:9" x14ac:dyDescent="0.25">
      <c r="A269">
        <v>265</v>
      </c>
      <c r="B269">
        <f t="shared" si="27"/>
        <v>265</v>
      </c>
      <c r="C269" s="5">
        <f t="shared" si="24"/>
        <v>348732.5981444752</v>
      </c>
      <c r="D269" s="5">
        <f t="shared" si="29"/>
        <v>1000</v>
      </c>
      <c r="E269" s="4">
        <f t="shared" si="28"/>
        <v>347732.5981444752</v>
      </c>
      <c r="F269" s="5">
        <f>IF(C269=0,0,IF(I268+G269&lt;=Summary!$E$20,'Loan Sch - Extra pay - With Off'!I268+G269,Summary!$E$20))</f>
        <v>690.71560806781815</v>
      </c>
      <c r="G269" s="4">
        <f>IF(E269&lt;=0,0,E269*Summary!$B$7/Summary!$B$10)</f>
        <v>266.81789742239539</v>
      </c>
      <c r="H269" s="5">
        <f t="shared" si="25"/>
        <v>423.89771064542276</v>
      </c>
      <c r="I269" s="5">
        <f t="shared" si="26"/>
        <v>348308.7004338298</v>
      </c>
    </row>
    <row r="270" spans="1:9" x14ac:dyDescent="0.25">
      <c r="A270">
        <v>266</v>
      </c>
      <c r="B270">
        <f t="shared" si="27"/>
        <v>266</v>
      </c>
      <c r="C270" s="5">
        <f t="shared" si="24"/>
        <v>348308.7004338298</v>
      </c>
      <c r="D270" s="5">
        <f t="shared" si="29"/>
        <v>1000</v>
      </c>
      <c r="E270" s="4">
        <f t="shared" si="28"/>
        <v>347308.7004338298</v>
      </c>
      <c r="F270" s="5">
        <f>IF(C270=0,0,IF(I269+G270&lt;=Summary!$E$20,'Loan Sch - Extra pay - With Off'!I269+G270,Summary!$E$20))</f>
        <v>690.71560806781815</v>
      </c>
      <c r="G270" s="4">
        <f>IF(E270&lt;=0,0,E270*Summary!$B$7/Summary!$B$10)</f>
        <v>266.49263744826555</v>
      </c>
      <c r="H270" s="5">
        <f t="shared" si="25"/>
        <v>424.2229706195526</v>
      </c>
      <c r="I270" s="5">
        <f t="shared" si="26"/>
        <v>347884.47746321023</v>
      </c>
    </row>
    <row r="271" spans="1:9" x14ac:dyDescent="0.25">
      <c r="A271">
        <v>267</v>
      </c>
      <c r="B271">
        <f t="shared" si="27"/>
        <v>267</v>
      </c>
      <c r="C271" s="5">
        <f t="shared" si="24"/>
        <v>347884.47746321023</v>
      </c>
      <c r="D271" s="5">
        <f t="shared" si="29"/>
        <v>1000</v>
      </c>
      <c r="E271" s="4">
        <f t="shared" si="28"/>
        <v>346884.47746321023</v>
      </c>
      <c r="F271" s="5">
        <f>IF(C271=0,0,IF(I270+G271&lt;=Summary!$E$20,'Loan Sch - Extra pay - With Off'!I270+G271,Summary!$E$20))</f>
        <v>690.71560806781815</v>
      </c>
      <c r="G271" s="4">
        <f>IF(E271&lt;=0,0,E271*Summary!$B$7/Summary!$B$10)</f>
        <v>266.16712789965555</v>
      </c>
      <c r="H271" s="5">
        <f t="shared" si="25"/>
        <v>424.5484801681626</v>
      </c>
      <c r="I271" s="5">
        <f t="shared" si="26"/>
        <v>347459.92898304207</v>
      </c>
    </row>
    <row r="272" spans="1:9" x14ac:dyDescent="0.25">
      <c r="A272">
        <v>268</v>
      </c>
      <c r="B272">
        <f t="shared" si="27"/>
        <v>268</v>
      </c>
      <c r="C272" s="5">
        <f t="shared" si="24"/>
        <v>347459.92898304207</v>
      </c>
      <c r="D272" s="5">
        <f t="shared" si="29"/>
        <v>1000</v>
      </c>
      <c r="E272" s="4">
        <f t="shared" si="28"/>
        <v>346459.92898304207</v>
      </c>
      <c r="F272" s="5">
        <f>IF(C272=0,0,IF(I271+G272&lt;=Summary!$E$20,'Loan Sch - Extra pay - With Off'!I271+G272,Summary!$E$20))</f>
        <v>690.71560806781815</v>
      </c>
      <c r="G272" s="4">
        <f>IF(E272&lt;=0,0,E272*Summary!$B$7/Summary!$B$10)</f>
        <v>265.84136858506497</v>
      </c>
      <c r="H272" s="5">
        <f t="shared" si="25"/>
        <v>424.87423948275318</v>
      </c>
      <c r="I272" s="5">
        <f t="shared" si="26"/>
        <v>347035.05474355933</v>
      </c>
    </row>
    <row r="273" spans="1:9" x14ac:dyDescent="0.25">
      <c r="A273">
        <v>269</v>
      </c>
      <c r="B273">
        <f t="shared" si="27"/>
        <v>269</v>
      </c>
      <c r="C273" s="5">
        <f t="shared" si="24"/>
        <v>347035.05474355933</v>
      </c>
      <c r="D273" s="5">
        <f t="shared" si="29"/>
        <v>1000</v>
      </c>
      <c r="E273" s="4">
        <f t="shared" si="28"/>
        <v>346035.05474355933</v>
      </c>
      <c r="F273" s="5">
        <f>IF(C273=0,0,IF(I272+G273&lt;=Summary!$E$20,'Loan Sch - Extra pay - With Off'!I272+G273,Summary!$E$20))</f>
        <v>690.71560806781815</v>
      </c>
      <c r="G273" s="4">
        <f>IF(E273&lt;=0,0,E273*Summary!$B$7/Summary!$B$10)</f>
        <v>265.5153593128465</v>
      </c>
      <c r="H273" s="5">
        <f t="shared" si="25"/>
        <v>425.20024875497165</v>
      </c>
      <c r="I273" s="5">
        <f t="shared" si="26"/>
        <v>346609.85449480434</v>
      </c>
    </row>
    <row r="274" spans="1:9" x14ac:dyDescent="0.25">
      <c r="A274">
        <v>270</v>
      </c>
      <c r="B274">
        <f t="shared" si="27"/>
        <v>270</v>
      </c>
      <c r="C274" s="5">
        <f t="shared" si="24"/>
        <v>346609.85449480434</v>
      </c>
      <c r="D274" s="5">
        <f t="shared" si="29"/>
        <v>1000</v>
      </c>
      <c r="E274" s="4">
        <f t="shared" si="28"/>
        <v>345609.85449480434</v>
      </c>
      <c r="F274" s="5">
        <f>IF(C274=0,0,IF(I273+G274&lt;=Summary!$E$20,'Loan Sch - Extra pay - With Off'!I273+G274,Summary!$E$20))</f>
        <v>690.71560806781815</v>
      </c>
      <c r="G274" s="4">
        <f>IF(E274&lt;=0,0,E274*Summary!$B$7/Summary!$B$10)</f>
        <v>265.18909989120561</v>
      </c>
      <c r="H274" s="5">
        <f t="shared" si="25"/>
        <v>425.52650817661254</v>
      </c>
      <c r="I274" s="5">
        <f t="shared" si="26"/>
        <v>346184.3279866277</v>
      </c>
    </row>
    <row r="275" spans="1:9" x14ac:dyDescent="0.25">
      <c r="A275">
        <v>271</v>
      </c>
      <c r="B275">
        <f t="shared" si="27"/>
        <v>271</v>
      </c>
      <c r="C275" s="5">
        <f t="shared" si="24"/>
        <v>346184.3279866277</v>
      </c>
      <c r="D275" s="5">
        <f t="shared" si="29"/>
        <v>1000</v>
      </c>
      <c r="E275" s="4">
        <f t="shared" si="28"/>
        <v>345184.3279866277</v>
      </c>
      <c r="F275" s="5">
        <f>IF(C275=0,0,IF(I274+G275&lt;=Summary!$E$20,'Loan Sch - Extra pay - With Off'!I274+G275,Summary!$E$20))</f>
        <v>690.71560806781815</v>
      </c>
      <c r="G275" s="4">
        <f>IF(E275&lt;=0,0,E275*Summary!$B$7/Summary!$B$10)</f>
        <v>264.86259012820085</v>
      </c>
      <c r="H275" s="5">
        <f t="shared" si="25"/>
        <v>425.8530179396173</v>
      </c>
      <c r="I275" s="5">
        <f t="shared" si="26"/>
        <v>345758.4749686881</v>
      </c>
    </row>
    <row r="276" spans="1:9" x14ac:dyDescent="0.25">
      <c r="A276">
        <v>272</v>
      </c>
      <c r="B276">
        <f t="shared" si="27"/>
        <v>272</v>
      </c>
      <c r="C276" s="5">
        <f t="shared" si="24"/>
        <v>345758.4749686881</v>
      </c>
      <c r="D276" s="5">
        <f t="shared" si="29"/>
        <v>1000</v>
      </c>
      <c r="E276" s="4">
        <f t="shared" si="28"/>
        <v>344758.4749686881</v>
      </c>
      <c r="F276" s="5">
        <f>IF(C276=0,0,IF(I275+G276&lt;=Summary!$E$20,'Loan Sch - Extra pay - With Off'!I275+G276,Summary!$E$20))</f>
        <v>690.71560806781815</v>
      </c>
      <c r="G276" s="4">
        <f>IF(E276&lt;=0,0,E276*Summary!$B$7/Summary!$B$10)</f>
        <v>264.53582983174334</v>
      </c>
      <c r="H276" s="5">
        <f t="shared" si="25"/>
        <v>426.17977823607481</v>
      </c>
      <c r="I276" s="5">
        <f t="shared" si="26"/>
        <v>345332.29519045202</v>
      </c>
    </row>
    <row r="277" spans="1:9" x14ac:dyDescent="0.25">
      <c r="A277">
        <v>273</v>
      </c>
      <c r="B277">
        <f t="shared" si="27"/>
        <v>273</v>
      </c>
      <c r="C277" s="5">
        <f t="shared" si="24"/>
        <v>345332.29519045202</v>
      </c>
      <c r="D277" s="5">
        <f t="shared" si="29"/>
        <v>1000</v>
      </c>
      <c r="E277" s="4">
        <f t="shared" si="28"/>
        <v>344332.29519045202</v>
      </c>
      <c r="F277" s="5">
        <f>IF(C277=0,0,IF(I276+G277&lt;=Summary!$E$20,'Loan Sch - Extra pay - With Off'!I276+G277,Summary!$E$20))</f>
        <v>690.71560806781815</v>
      </c>
      <c r="G277" s="4">
        <f>IF(E277&lt;=0,0,E277*Summary!$B$7/Summary!$B$10)</f>
        <v>264.20881880959683</v>
      </c>
      <c r="H277" s="5">
        <f t="shared" si="25"/>
        <v>426.50678925822132</v>
      </c>
      <c r="I277" s="5">
        <f t="shared" si="26"/>
        <v>344905.7884011938</v>
      </c>
    </row>
    <row r="278" spans="1:9" x14ac:dyDescent="0.25">
      <c r="A278">
        <v>274</v>
      </c>
      <c r="B278">
        <f t="shared" si="27"/>
        <v>274</v>
      </c>
      <c r="C278" s="5">
        <f t="shared" si="24"/>
        <v>344905.7884011938</v>
      </c>
      <c r="D278" s="5">
        <f t="shared" si="29"/>
        <v>1000</v>
      </c>
      <c r="E278" s="4">
        <f t="shared" si="28"/>
        <v>343905.7884011938</v>
      </c>
      <c r="F278" s="5">
        <f>IF(C278=0,0,IF(I277+G278&lt;=Summary!$E$20,'Loan Sch - Extra pay - With Off'!I277+G278,Summary!$E$20))</f>
        <v>690.71560806781815</v>
      </c>
      <c r="G278" s="4">
        <f>IF(E278&lt;=0,0,E278*Summary!$B$7/Summary!$B$10)</f>
        <v>263.88155686937756</v>
      </c>
      <c r="H278" s="5">
        <f t="shared" si="25"/>
        <v>426.83405119844059</v>
      </c>
      <c r="I278" s="5">
        <f t="shared" si="26"/>
        <v>344478.95434999536</v>
      </c>
    </row>
    <row r="279" spans="1:9" x14ac:dyDescent="0.25">
      <c r="A279">
        <v>275</v>
      </c>
      <c r="B279">
        <f t="shared" si="27"/>
        <v>275</v>
      </c>
      <c r="C279" s="5">
        <f t="shared" si="24"/>
        <v>344478.95434999536</v>
      </c>
      <c r="D279" s="5">
        <f t="shared" si="29"/>
        <v>1000</v>
      </c>
      <c r="E279" s="4">
        <f t="shared" si="28"/>
        <v>343478.95434999536</v>
      </c>
      <c r="F279" s="5">
        <f>IF(C279=0,0,IF(I278+G279&lt;=Summary!$E$20,'Loan Sch - Extra pay - With Off'!I278+G279,Summary!$E$20))</f>
        <v>690.71560806781815</v>
      </c>
      <c r="G279" s="4">
        <f>IF(E279&lt;=0,0,E279*Summary!$B$7/Summary!$B$10)</f>
        <v>263.55404381855408</v>
      </c>
      <c r="H279" s="5">
        <f t="shared" si="25"/>
        <v>427.16156424926407</v>
      </c>
      <c r="I279" s="5">
        <f t="shared" si="26"/>
        <v>344051.7927857461</v>
      </c>
    </row>
    <row r="280" spans="1:9" x14ac:dyDescent="0.25">
      <c r="A280">
        <v>276</v>
      </c>
      <c r="B280">
        <f t="shared" si="27"/>
        <v>276</v>
      </c>
      <c r="C280" s="5">
        <f t="shared" si="24"/>
        <v>344051.7927857461</v>
      </c>
      <c r="D280" s="5">
        <f t="shared" si="29"/>
        <v>1000</v>
      </c>
      <c r="E280" s="4">
        <f t="shared" si="28"/>
        <v>343051.7927857461</v>
      </c>
      <c r="F280" s="5">
        <f>IF(C280=0,0,IF(I279+G280&lt;=Summary!$E$20,'Loan Sch - Extra pay - With Off'!I279+G280,Summary!$E$20))</f>
        <v>690.71560806781815</v>
      </c>
      <c r="G280" s="4">
        <f>IF(E280&lt;=0,0,E280*Summary!$B$7/Summary!$B$10)</f>
        <v>263.22627946444749</v>
      </c>
      <c r="H280" s="5">
        <f t="shared" si="25"/>
        <v>427.48932860337067</v>
      </c>
      <c r="I280" s="5">
        <f t="shared" si="26"/>
        <v>343624.30345714273</v>
      </c>
    </row>
    <row r="281" spans="1:9" x14ac:dyDescent="0.25">
      <c r="A281">
        <v>277</v>
      </c>
      <c r="B281">
        <f t="shared" si="27"/>
        <v>277</v>
      </c>
      <c r="C281" s="5">
        <f t="shared" si="24"/>
        <v>343624.30345714273</v>
      </c>
      <c r="D281" s="5">
        <f t="shared" si="29"/>
        <v>1000</v>
      </c>
      <c r="E281" s="4">
        <f t="shared" si="28"/>
        <v>342624.30345714273</v>
      </c>
      <c r="F281" s="5">
        <f>IF(C281=0,0,IF(I280+G281&lt;=Summary!$E$20,'Loan Sch - Extra pay - With Off'!I280+G281,Summary!$E$20))</f>
        <v>690.71560806781815</v>
      </c>
      <c r="G281" s="4">
        <f>IF(E281&lt;=0,0,E281*Summary!$B$7/Summary!$B$10)</f>
        <v>262.89826361423064</v>
      </c>
      <c r="H281" s="5">
        <f t="shared" si="25"/>
        <v>427.81734445358751</v>
      </c>
      <c r="I281" s="5">
        <f t="shared" si="26"/>
        <v>343196.48611268913</v>
      </c>
    </row>
    <row r="282" spans="1:9" x14ac:dyDescent="0.25">
      <c r="A282">
        <v>278</v>
      </c>
      <c r="B282">
        <f t="shared" si="27"/>
        <v>278</v>
      </c>
      <c r="C282" s="5">
        <f t="shared" si="24"/>
        <v>343196.48611268913</v>
      </c>
      <c r="D282" s="5">
        <f t="shared" si="29"/>
        <v>1000</v>
      </c>
      <c r="E282" s="4">
        <f t="shared" si="28"/>
        <v>342196.48611268913</v>
      </c>
      <c r="F282" s="5">
        <f>IF(C282=0,0,IF(I281+G282&lt;=Summary!$E$20,'Loan Sch - Extra pay - With Off'!I281+G282,Summary!$E$20))</f>
        <v>690.71560806781815</v>
      </c>
      <c r="G282" s="4">
        <f>IF(E282&lt;=0,0,E282*Summary!$B$7/Summary!$B$10)</f>
        <v>262.56999607492878</v>
      </c>
      <c r="H282" s="5">
        <f t="shared" si="25"/>
        <v>428.14561199288937</v>
      </c>
      <c r="I282" s="5">
        <f t="shared" si="26"/>
        <v>342768.34050069627</v>
      </c>
    </row>
    <row r="283" spans="1:9" x14ac:dyDescent="0.25">
      <c r="A283">
        <v>279</v>
      </c>
      <c r="B283">
        <f t="shared" si="27"/>
        <v>279</v>
      </c>
      <c r="C283" s="5">
        <f t="shared" si="24"/>
        <v>342768.34050069627</v>
      </c>
      <c r="D283" s="5">
        <f t="shared" si="29"/>
        <v>1000</v>
      </c>
      <c r="E283" s="4">
        <f t="shared" si="28"/>
        <v>341768.34050069627</v>
      </c>
      <c r="F283" s="5">
        <f>IF(C283=0,0,IF(I282+G283&lt;=Summary!$E$20,'Loan Sch - Extra pay - With Off'!I282+G283,Summary!$E$20))</f>
        <v>690.71560806781815</v>
      </c>
      <c r="G283" s="4">
        <f>IF(E283&lt;=0,0,E283*Summary!$B$7/Summary!$B$10)</f>
        <v>262.24147665341883</v>
      </c>
      <c r="H283" s="5">
        <f t="shared" si="25"/>
        <v>428.47413141439932</v>
      </c>
      <c r="I283" s="5">
        <f t="shared" si="26"/>
        <v>342339.8663692819</v>
      </c>
    </row>
    <row r="284" spans="1:9" x14ac:dyDescent="0.25">
      <c r="A284">
        <v>280</v>
      </c>
      <c r="B284">
        <f t="shared" si="27"/>
        <v>280</v>
      </c>
      <c r="C284" s="5">
        <f t="shared" si="24"/>
        <v>342339.8663692819</v>
      </c>
      <c r="D284" s="5">
        <f t="shared" si="29"/>
        <v>1000</v>
      </c>
      <c r="E284" s="4">
        <f t="shared" si="28"/>
        <v>341339.8663692819</v>
      </c>
      <c r="F284" s="5">
        <f>IF(C284=0,0,IF(I283+G284&lt;=Summary!$E$20,'Loan Sch - Extra pay - With Off'!I283+G284,Summary!$E$20))</f>
        <v>690.71560806781815</v>
      </c>
      <c r="G284" s="4">
        <f>IF(E284&lt;=0,0,E284*Summary!$B$7/Summary!$B$10)</f>
        <v>261.91270515642975</v>
      </c>
      <c r="H284" s="5">
        <f t="shared" si="25"/>
        <v>428.8029029113884</v>
      </c>
      <c r="I284" s="5">
        <f t="shared" si="26"/>
        <v>341911.06346637051</v>
      </c>
    </row>
    <row r="285" spans="1:9" x14ac:dyDescent="0.25">
      <c r="A285">
        <v>281</v>
      </c>
      <c r="B285">
        <f t="shared" si="27"/>
        <v>281</v>
      </c>
      <c r="C285" s="5">
        <f t="shared" si="24"/>
        <v>341911.06346637051</v>
      </c>
      <c r="D285" s="5">
        <f t="shared" si="29"/>
        <v>1000</v>
      </c>
      <c r="E285" s="4">
        <f t="shared" si="28"/>
        <v>340911.06346637051</v>
      </c>
      <c r="F285" s="5">
        <f>IF(C285=0,0,IF(I284+G285&lt;=Summary!$E$20,'Loan Sch - Extra pay - With Off'!I284+G285,Summary!$E$20))</f>
        <v>690.71560806781815</v>
      </c>
      <c r="G285" s="4">
        <f>IF(E285&lt;=0,0,E285*Summary!$B$7/Summary!$B$10)</f>
        <v>261.58368139054198</v>
      </c>
      <c r="H285" s="5">
        <f t="shared" si="25"/>
        <v>429.13192667727617</v>
      </c>
      <c r="I285" s="5">
        <f t="shared" si="26"/>
        <v>341481.93153969327</v>
      </c>
    </row>
    <row r="286" spans="1:9" x14ac:dyDescent="0.25">
      <c r="A286">
        <v>282</v>
      </c>
      <c r="B286">
        <f t="shared" si="27"/>
        <v>282</v>
      </c>
      <c r="C286" s="5">
        <f t="shared" si="24"/>
        <v>341481.93153969327</v>
      </c>
      <c r="D286" s="5">
        <f t="shared" si="29"/>
        <v>1000</v>
      </c>
      <c r="E286" s="4">
        <f t="shared" si="28"/>
        <v>340481.93153969327</v>
      </c>
      <c r="F286" s="5">
        <f>IF(C286=0,0,IF(I285+G286&lt;=Summary!$E$20,'Loan Sch - Extra pay - With Off'!I285+G286,Summary!$E$20))</f>
        <v>690.71560806781815</v>
      </c>
      <c r="G286" s="4">
        <f>IF(E286&lt;=0,0,E286*Summary!$B$7/Summary!$B$10)</f>
        <v>261.25440516218771</v>
      </c>
      <c r="H286" s="5">
        <f t="shared" si="25"/>
        <v>429.46120290563044</v>
      </c>
      <c r="I286" s="5">
        <f t="shared" si="26"/>
        <v>341052.47033678764</v>
      </c>
    </row>
    <row r="287" spans="1:9" x14ac:dyDescent="0.25">
      <c r="A287">
        <v>283</v>
      </c>
      <c r="B287">
        <f t="shared" si="27"/>
        <v>283</v>
      </c>
      <c r="C287" s="5">
        <f t="shared" si="24"/>
        <v>341052.47033678764</v>
      </c>
      <c r="D287" s="5">
        <f t="shared" si="29"/>
        <v>1000</v>
      </c>
      <c r="E287" s="4">
        <f t="shared" si="28"/>
        <v>340052.47033678764</v>
      </c>
      <c r="F287" s="5">
        <f>IF(C287=0,0,IF(I286+G287&lt;=Summary!$E$20,'Loan Sch - Extra pay - With Off'!I286+G287,Summary!$E$20))</f>
        <v>690.71560806781815</v>
      </c>
      <c r="G287" s="4">
        <f>IF(E287&lt;=0,0,E287*Summary!$B$7/Summary!$B$10)</f>
        <v>260.92487627765053</v>
      </c>
      <c r="H287" s="5">
        <f t="shared" si="25"/>
        <v>429.79073179016763</v>
      </c>
      <c r="I287" s="5">
        <f t="shared" si="26"/>
        <v>340622.67960499745</v>
      </c>
    </row>
    <row r="288" spans="1:9" x14ac:dyDescent="0.25">
      <c r="A288">
        <v>284</v>
      </c>
      <c r="B288">
        <f t="shared" si="27"/>
        <v>284</v>
      </c>
      <c r="C288" s="5">
        <f t="shared" si="24"/>
        <v>340622.67960499745</v>
      </c>
      <c r="D288" s="5">
        <f t="shared" si="29"/>
        <v>1000</v>
      </c>
      <c r="E288" s="4">
        <f t="shared" si="28"/>
        <v>339622.67960499745</v>
      </c>
      <c r="F288" s="5">
        <f>IF(C288=0,0,IF(I287+G288&lt;=Summary!$E$20,'Loan Sch - Extra pay - With Off'!I287+G288,Summary!$E$20))</f>
        <v>690.71560806781815</v>
      </c>
      <c r="G288" s="4">
        <f>IF(E288&lt;=0,0,E288*Summary!$B$7/Summary!$B$10)</f>
        <v>260.59509454306533</v>
      </c>
      <c r="H288" s="5">
        <f t="shared" si="25"/>
        <v>430.12051352475282</v>
      </c>
      <c r="I288" s="5">
        <f t="shared" si="26"/>
        <v>340192.55909147271</v>
      </c>
    </row>
    <row r="289" spans="1:9" x14ac:dyDescent="0.25">
      <c r="A289">
        <v>285</v>
      </c>
      <c r="B289">
        <f t="shared" si="27"/>
        <v>285</v>
      </c>
      <c r="C289" s="5">
        <f t="shared" si="24"/>
        <v>340192.55909147271</v>
      </c>
      <c r="D289" s="5">
        <f t="shared" si="29"/>
        <v>1000</v>
      </c>
      <c r="E289" s="4">
        <f t="shared" si="28"/>
        <v>339192.55909147271</v>
      </c>
      <c r="F289" s="5">
        <f>IF(C289=0,0,IF(I288+G289&lt;=Summary!$E$20,'Loan Sch - Extra pay - With Off'!I288+G289,Summary!$E$20))</f>
        <v>690.71560806781815</v>
      </c>
      <c r="G289" s="4">
        <f>IF(E289&lt;=0,0,E289*Summary!$B$7/Summary!$B$10)</f>
        <v>260.26505976441842</v>
      </c>
      <c r="H289" s="5">
        <f t="shared" si="25"/>
        <v>430.45054830339973</v>
      </c>
      <c r="I289" s="5">
        <f t="shared" si="26"/>
        <v>339762.10854316934</v>
      </c>
    </row>
    <row r="290" spans="1:9" x14ac:dyDescent="0.25">
      <c r="A290">
        <v>286</v>
      </c>
      <c r="B290">
        <f t="shared" si="27"/>
        <v>286</v>
      </c>
      <c r="C290" s="5">
        <f t="shared" si="24"/>
        <v>339762.10854316934</v>
      </c>
      <c r="D290" s="5">
        <f t="shared" si="29"/>
        <v>1000</v>
      </c>
      <c r="E290" s="4">
        <f t="shared" si="28"/>
        <v>338762.10854316934</v>
      </c>
      <c r="F290" s="5">
        <f>IF(C290=0,0,IF(I289+G290&lt;=Summary!$E$20,'Loan Sch - Extra pay - With Off'!I289+G290,Summary!$E$20))</f>
        <v>690.71560806781815</v>
      </c>
      <c r="G290" s="4">
        <f>IF(E290&lt;=0,0,E290*Summary!$B$7/Summary!$B$10)</f>
        <v>259.93477174754719</v>
      </c>
      <c r="H290" s="5">
        <f t="shared" si="25"/>
        <v>430.78083632027096</v>
      </c>
      <c r="I290" s="5">
        <f t="shared" si="26"/>
        <v>339331.32770684909</v>
      </c>
    </row>
    <row r="291" spans="1:9" x14ac:dyDescent="0.25">
      <c r="A291">
        <v>287</v>
      </c>
      <c r="B291">
        <f t="shared" si="27"/>
        <v>287</v>
      </c>
      <c r="C291" s="5">
        <f t="shared" si="24"/>
        <v>339331.32770684909</v>
      </c>
      <c r="D291" s="5">
        <f t="shared" si="29"/>
        <v>1000</v>
      </c>
      <c r="E291" s="4">
        <f t="shared" si="28"/>
        <v>338331.32770684909</v>
      </c>
      <c r="F291" s="5">
        <f>IF(C291=0,0,IF(I290+G291&lt;=Summary!$E$20,'Loan Sch - Extra pay - With Off'!I290+G291,Summary!$E$20))</f>
        <v>690.71560806781815</v>
      </c>
      <c r="G291" s="4">
        <f>IF(E291&lt;=0,0,E291*Summary!$B$7/Summary!$B$10)</f>
        <v>259.60423029813995</v>
      </c>
      <c r="H291" s="5">
        <f t="shared" si="25"/>
        <v>431.1113777696782</v>
      </c>
      <c r="I291" s="5">
        <f t="shared" si="26"/>
        <v>338900.21632907941</v>
      </c>
    </row>
    <row r="292" spans="1:9" x14ac:dyDescent="0.25">
      <c r="A292">
        <v>288</v>
      </c>
      <c r="B292">
        <f t="shared" si="27"/>
        <v>288</v>
      </c>
      <c r="C292" s="5">
        <f t="shared" si="24"/>
        <v>338900.21632907941</v>
      </c>
      <c r="D292" s="5">
        <f t="shared" si="29"/>
        <v>1000</v>
      </c>
      <c r="E292" s="4">
        <f t="shared" si="28"/>
        <v>337900.21632907941</v>
      </c>
      <c r="F292" s="5">
        <f>IF(C292=0,0,IF(I291+G292&lt;=Summary!$E$20,'Loan Sch - Extra pay - With Off'!I291+G292,Summary!$E$20))</f>
        <v>690.71560806781815</v>
      </c>
      <c r="G292" s="4">
        <f>IF(E292&lt;=0,0,E292*Summary!$B$7/Summary!$B$10)</f>
        <v>259.27343522173589</v>
      </c>
      <c r="H292" s="5">
        <f t="shared" si="25"/>
        <v>431.44217284608226</v>
      </c>
      <c r="I292" s="5">
        <f t="shared" si="26"/>
        <v>338468.77415623335</v>
      </c>
    </row>
    <row r="293" spans="1:9" x14ac:dyDescent="0.25">
      <c r="A293">
        <v>289</v>
      </c>
      <c r="B293">
        <f t="shared" si="27"/>
        <v>289</v>
      </c>
      <c r="C293" s="5">
        <f t="shared" si="24"/>
        <v>338468.77415623335</v>
      </c>
      <c r="D293" s="5">
        <f t="shared" si="29"/>
        <v>1000</v>
      </c>
      <c r="E293" s="4">
        <f t="shared" si="28"/>
        <v>337468.77415623335</v>
      </c>
      <c r="F293" s="5">
        <f>IF(C293=0,0,IF(I292+G293&lt;=Summary!$E$20,'Loan Sch - Extra pay - With Off'!I292+G293,Summary!$E$20))</f>
        <v>690.71560806781815</v>
      </c>
      <c r="G293" s="4">
        <f>IF(E293&lt;=0,0,E293*Summary!$B$7/Summary!$B$10)</f>
        <v>258.9423863237252</v>
      </c>
      <c r="H293" s="5">
        <f t="shared" si="25"/>
        <v>431.77322174409295</v>
      </c>
      <c r="I293" s="5">
        <f t="shared" si="26"/>
        <v>338037.00093448925</v>
      </c>
    </row>
    <row r="294" spans="1:9" x14ac:dyDescent="0.25">
      <c r="A294">
        <v>290</v>
      </c>
      <c r="B294">
        <f t="shared" si="27"/>
        <v>290</v>
      </c>
      <c r="C294" s="5">
        <f t="shared" si="24"/>
        <v>338037.00093448925</v>
      </c>
      <c r="D294" s="5">
        <f t="shared" si="29"/>
        <v>1000</v>
      </c>
      <c r="E294" s="4">
        <f t="shared" si="28"/>
        <v>337037.00093448925</v>
      </c>
      <c r="F294" s="5">
        <f>IF(C294=0,0,IF(I293+G294&lt;=Summary!$E$20,'Loan Sch - Extra pay - With Off'!I293+G294,Summary!$E$20))</f>
        <v>690.71560806781815</v>
      </c>
      <c r="G294" s="4">
        <f>IF(E294&lt;=0,0,E294*Summary!$B$7/Summary!$B$10)</f>
        <v>258.61108340934845</v>
      </c>
      <c r="H294" s="5">
        <f t="shared" si="25"/>
        <v>432.1045246584697</v>
      </c>
      <c r="I294" s="5">
        <f t="shared" si="26"/>
        <v>337604.89640983078</v>
      </c>
    </row>
    <row r="295" spans="1:9" x14ac:dyDescent="0.25">
      <c r="A295">
        <v>291</v>
      </c>
      <c r="B295">
        <f t="shared" si="27"/>
        <v>291</v>
      </c>
      <c r="C295" s="5">
        <f t="shared" si="24"/>
        <v>337604.89640983078</v>
      </c>
      <c r="D295" s="5">
        <f t="shared" si="29"/>
        <v>1000</v>
      </c>
      <c r="E295" s="4">
        <f t="shared" si="28"/>
        <v>336604.89640983078</v>
      </c>
      <c r="F295" s="5">
        <f>IF(C295=0,0,IF(I294+G295&lt;=Summary!$E$20,'Loan Sch - Extra pay - With Off'!I294+G295,Summary!$E$20))</f>
        <v>690.71560806781815</v>
      </c>
      <c r="G295" s="4">
        <f>IF(E295&lt;=0,0,E295*Summary!$B$7/Summary!$B$10)</f>
        <v>258.27952628369707</v>
      </c>
      <c r="H295" s="5">
        <f t="shared" si="25"/>
        <v>432.43608178412109</v>
      </c>
      <c r="I295" s="5">
        <f t="shared" si="26"/>
        <v>337172.46032804664</v>
      </c>
    </row>
    <row r="296" spans="1:9" x14ac:dyDescent="0.25">
      <c r="A296">
        <v>292</v>
      </c>
      <c r="B296">
        <f t="shared" si="27"/>
        <v>292</v>
      </c>
      <c r="C296" s="5">
        <f t="shared" si="24"/>
        <v>337172.46032804664</v>
      </c>
      <c r="D296" s="5">
        <f t="shared" si="29"/>
        <v>1000</v>
      </c>
      <c r="E296" s="4">
        <f t="shared" si="28"/>
        <v>336172.46032804664</v>
      </c>
      <c r="F296" s="5">
        <f>IF(C296=0,0,IF(I295+G296&lt;=Summary!$E$20,'Loan Sch - Extra pay - With Off'!I295+G296,Summary!$E$20))</f>
        <v>690.71560806781815</v>
      </c>
      <c r="G296" s="4">
        <f>IF(E296&lt;=0,0,E296*Summary!$B$7/Summary!$B$10)</f>
        <v>257.94771475171268</v>
      </c>
      <c r="H296" s="5">
        <f t="shared" si="25"/>
        <v>432.76789331610547</v>
      </c>
      <c r="I296" s="5">
        <f t="shared" si="26"/>
        <v>336739.69243473053</v>
      </c>
    </row>
    <row r="297" spans="1:9" x14ac:dyDescent="0.25">
      <c r="A297">
        <v>293</v>
      </c>
      <c r="B297">
        <f t="shared" si="27"/>
        <v>293</v>
      </c>
      <c r="C297" s="5">
        <f t="shared" si="24"/>
        <v>336739.69243473053</v>
      </c>
      <c r="D297" s="5">
        <f t="shared" si="29"/>
        <v>1000</v>
      </c>
      <c r="E297" s="4">
        <f t="shared" si="28"/>
        <v>335739.69243473053</v>
      </c>
      <c r="F297" s="5">
        <f>IF(C297=0,0,IF(I296+G297&lt;=Summary!$E$20,'Loan Sch - Extra pay - With Off'!I296+G297,Summary!$E$20))</f>
        <v>690.71560806781815</v>
      </c>
      <c r="G297" s="4">
        <f>IF(E297&lt;=0,0,E297*Summary!$B$7/Summary!$B$10)</f>
        <v>257.61564861818749</v>
      </c>
      <c r="H297" s="5">
        <f t="shared" si="25"/>
        <v>433.09995944963066</v>
      </c>
      <c r="I297" s="5">
        <f t="shared" si="26"/>
        <v>336306.59247528092</v>
      </c>
    </row>
    <row r="298" spans="1:9" x14ac:dyDescent="0.25">
      <c r="A298">
        <v>294</v>
      </c>
      <c r="B298">
        <f t="shared" si="27"/>
        <v>294</v>
      </c>
      <c r="C298" s="5">
        <f t="shared" si="24"/>
        <v>336306.59247528092</v>
      </c>
      <c r="D298" s="5">
        <f t="shared" si="29"/>
        <v>1000</v>
      </c>
      <c r="E298" s="4">
        <f t="shared" si="28"/>
        <v>335306.59247528092</v>
      </c>
      <c r="F298" s="5">
        <f>IF(C298=0,0,IF(I297+G298&lt;=Summary!$E$20,'Loan Sch - Extra pay - With Off'!I297+G298,Summary!$E$20))</f>
        <v>690.71560806781815</v>
      </c>
      <c r="G298" s="4">
        <f>IF(E298&lt;=0,0,E298*Summary!$B$7/Summary!$B$10)</f>
        <v>257.28332768776363</v>
      </c>
      <c r="H298" s="5">
        <f t="shared" si="25"/>
        <v>433.43228038005452</v>
      </c>
      <c r="I298" s="5">
        <f t="shared" si="26"/>
        <v>335873.16019490088</v>
      </c>
    </row>
    <row r="299" spans="1:9" x14ac:dyDescent="0.25">
      <c r="A299">
        <v>295</v>
      </c>
      <c r="B299">
        <f t="shared" si="27"/>
        <v>295</v>
      </c>
      <c r="C299" s="5">
        <f t="shared" si="24"/>
        <v>335873.16019490088</v>
      </c>
      <c r="D299" s="5">
        <f t="shared" si="29"/>
        <v>1000</v>
      </c>
      <c r="E299" s="4">
        <f t="shared" si="28"/>
        <v>334873.16019490088</v>
      </c>
      <c r="F299" s="5">
        <f>IF(C299=0,0,IF(I298+G299&lt;=Summary!$E$20,'Loan Sch - Extra pay - With Off'!I298+G299,Summary!$E$20))</f>
        <v>690.71560806781815</v>
      </c>
      <c r="G299" s="4">
        <f>IF(E299&lt;=0,0,E299*Summary!$B$7/Summary!$B$10)</f>
        <v>256.95075176493356</v>
      </c>
      <c r="H299" s="5">
        <f t="shared" si="25"/>
        <v>433.7648563028846</v>
      </c>
      <c r="I299" s="5">
        <f t="shared" si="26"/>
        <v>335439.395338598</v>
      </c>
    </row>
    <row r="300" spans="1:9" x14ac:dyDescent="0.25">
      <c r="A300">
        <v>296</v>
      </c>
      <c r="B300">
        <f t="shared" si="27"/>
        <v>296</v>
      </c>
      <c r="C300" s="5">
        <f t="shared" si="24"/>
        <v>335439.395338598</v>
      </c>
      <c r="D300" s="5">
        <f t="shared" si="29"/>
        <v>1000</v>
      </c>
      <c r="E300" s="4">
        <f t="shared" si="28"/>
        <v>334439.395338598</v>
      </c>
      <c r="F300" s="5">
        <f>IF(C300=0,0,IF(I299+G300&lt;=Summary!$E$20,'Loan Sch - Extra pay - With Off'!I299+G300,Summary!$E$20))</f>
        <v>690.71560806781815</v>
      </c>
      <c r="G300" s="4">
        <f>IF(E300&lt;=0,0,E300*Summary!$B$7/Summary!$B$10)</f>
        <v>256.61792065403961</v>
      </c>
      <c r="H300" s="5">
        <f t="shared" si="25"/>
        <v>434.09768741377854</v>
      </c>
      <c r="I300" s="5">
        <f t="shared" si="26"/>
        <v>335005.2976511842</v>
      </c>
    </row>
    <row r="301" spans="1:9" x14ac:dyDescent="0.25">
      <c r="A301">
        <v>297</v>
      </c>
      <c r="B301">
        <f t="shared" si="27"/>
        <v>297</v>
      </c>
      <c r="C301" s="5">
        <f t="shared" si="24"/>
        <v>335005.2976511842</v>
      </c>
      <c r="D301" s="5">
        <f t="shared" si="29"/>
        <v>1000</v>
      </c>
      <c r="E301" s="4">
        <f t="shared" si="28"/>
        <v>334005.2976511842</v>
      </c>
      <c r="F301" s="5">
        <f>IF(C301=0,0,IF(I300+G301&lt;=Summary!$E$20,'Loan Sch - Extra pay - With Off'!I300+G301,Summary!$E$20))</f>
        <v>690.71560806781815</v>
      </c>
      <c r="G301" s="4">
        <f>IF(E301&lt;=0,0,E301*Summary!$B$7/Summary!$B$10)</f>
        <v>256.284834159274</v>
      </c>
      <c r="H301" s="5">
        <f t="shared" si="25"/>
        <v>434.43077390854415</v>
      </c>
      <c r="I301" s="5">
        <f t="shared" si="26"/>
        <v>334570.86687727564</v>
      </c>
    </row>
    <row r="302" spans="1:9" x14ac:dyDescent="0.25">
      <c r="A302">
        <v>298</v>
      </c>
      <c r="B302">
        <f t="shared" si="27"/>
        <v>298</v>
      </c>
      <c r="C302" s="5">
        <f t="shared" si="24"/>
        <v>334570.86687727564</v>
      </c>
      <c r="D302" s="5">
        <f t="shared" si="29"/>
        <v>1000</v>
      </c>
      <c r="E302" s="4">
        <f t="shared" si="28"/>
        <v>333570.86687727564</v>
      </c>
      <c r="F302" s="5">
        <f>IF(C302=0,0,IF(I301+G302&lt;=Summary!$E$20,'Loan Sch - Extra pay - With Off'!I301+G302,Summary!$E$20))</f>
        <v>690.71560806781815</v>
      </c>
      <c r="G302" s="4">
        <f>IF(E302&lt;=0,0,E302*Summary!$B$7/Summary!$B$10)</f>
        <v>255.95149208467879</v>
      </c>
      <c r="H302" s="5">
        <f t="shared" si="25"/>
        <v>434.76411598313939</v>
      </c>
      <c r="I302" s="5">
        <f t="shared" si="26"/>
        <v>334136.10276129248</v>
      </c>
    </row>
    <row r="303" spans="1:9" x14ac:dyDescent="0.25">
      <c r="A303">
        <v>299</v>
      </c>
      <c r="B303">
        <f t="shared" si="27"/>
        <v>299</v>
      </c>
      <c r="C303" s="5">
        <f t="shared" si="24"/>
        <v>334136.10276129248</v>
      </c>
      <c r="D303" s="5">
        <f t="shared" si="29"/>
        <v>1000</v>
      </c>
      <c r="E303" s="4">
        <f t="shared" si="28"/>
        <v>333136.10276129248</v>
      </c>
      <c r="F303" s="5">
        <f>IF(C303=0,0,IF(I302+G303&lt;=Summary!$E$20,'Loan Sch - Extra pay - With Off'!I302+G303,Summary!$E$20))</f>
        <v>690.71560806781815</v>
      </c>
      <c r="G303" s="4">
        <f>IF(E303&lt;=0,0,E303*Summary!$B$7/Summary!$B$10)</f>
        <v>255.61789423414558</v>
      </c>
      <c r="H303" s="5">
        <f t="shared" si="25"/>
        <v>435.09771383367257</v>
      </c>
      <c r="I303" s="5">
        <f t="shared" si="26"/>
        <v>333701.00504745881</v>
      </c>
    </row>
    <row r="304" spans="1:9" x14ac:dyDescent="0.25">
      <c r="A304">
        <v>300</v>
      </c>
      <c r="B304">
        <f t="shared" si="27"/>
        <v>300</v>
      </c>
      <c r="C304" s="5">
        <f t="shared" si="24"/>
        <v>333701.00504745881</v>
      </c>
      <c r="D304" s="5">
        <f t="shared" si="29"/>
        <v>1000</v>
      </c>
      <c r="E304" s="4">
        <f t="shared" si="28"/>
        <v>332701.00504745881</v>
      </c>
      <c r="F304" s="5">
        <f>IF(C304=0,0,IF(I303+G304&lt;=Summary!$E$20,'Loan Sch - Extra pay - With Off'!I303+G304,Summary!$E$20))</f>
        <v>690.71560806781815</v>
      </c>
      <c r="G304" s="4">
        <f>IF(E304&lt;=0,0,E304*Summary!$B$7/Summary!$B$10)</f>
        <v>255.2840404114155</v>
      </c>
      <c r="H304" s="5">
        <f t="shared" si="25"/>
        <v>435.43156765640265</v>
      </c>
      <c r="I304" s="5">
        <f t="shared" si="26"/>
        <v>333265.57347980241</v>
      </c>
    </row>
    <row r="305" spans="1:9" x14ac:dyDescent="0.25">
      <c r="A305">
        <v>301</v>
      </c>
      <c r="B305">
        <f t="shared" si="27"/>
        <v>301</v>
      </c>
      <c r="C305" s="5">
        <f t="shared" si="24"/>
        <v>333265.57347980241</v>
      </c>
      <c r="D305" s="5">
        <f t="shared" si="29"/>
        <v>1000</v>
      </c>
      <c r="E305" s="4">
        <f t="shared" si="28"/>
        <v>332265.57347980241</v>
      </c>
      <c r="F305" s="5">
        <f>IF(C305=0,0,IF(I304+G305&lt;=Summary!$E$20,'Loan Sch - Extra pay - With Off'!I304+G305,Summary!$E$20))</f>
        <v>690.71560806781815</v>
      </c>
      <c r="G305" s="4">
        <f>IF(E305&lt;=0,0,E305*Summary!$B$7/Summary!$B$10)</f>
        <v>254.94993042007914</v>
      </c>
      <c r="H305" s="5">
        <f t="shared" si="25"/>
        <v>435.76567764773904</v>
      </c>
      <c r="I305" s="5">
        <f t="shared" si="26"/>
        <v>332829.80780215468</v>
      </c>
    </row>
    <row r="306" spans="1:9" x14ac:dyDescent="0.25">
      <c r="A306">
        <v>302</v>
      </c>
      <c r="B306">
        <f t="shared" si="27"/>
        <v>302</v>
      </c>
      <c r="C306" s="5">
        <f t="shared" si="24"/>
        <v>332829.80780215468</v>
      </c>
      <c r="D306" s="5">
        <f t="shared" si="29"/>
        <v>1000</v>
      </c>
      <c r="E306" s="4">
        <f t="shared" si="28"/>
        <v>331829.80780215468</v>
      </c>
      <c r="F306" s="5">
        <f>IF(C306=0,0,IF(I305+G306&lt;=Summary!$E$20,'Loan Sch - Extra pay - With Off'!I305+G306,Summary!$E$20))</f>
        <v>690.71560806781815</v>
      </c>
      <c r="G306" s="4">
        <f>IF(E306&lt;=0,0,E306*Summary!$B$7/Summary!$B$10)</f>
        <v>254.61556406357639</v>
      </c>
      <c r="H306" s="5">
        <f t="shared" si="25"/>
        <v>436.10004400424179</v>
      </c>
      <c r="I306" s="5">
        <f t="shared" si="26"/>
        <v>332393.70775815041</v>
      </c>
    </row>
    <row r="307" spans="1:9" x14ac:dyDescent="0.25">
      <c r="A307">
        <v>303</v>
      </c>
      <c r="B307">
        <f t="shared" si="27"/>
        <v>303</v>
      </c>
      <c r="C307" s="5">
        <f t="shared" si="24"/>
        <v>332393.70775815041</v>
      </c>
      <c r="D307" s="5">
        <f t="shared" si="29"/>
        <v>1000</v>
      </c>
      <c r="E307" s="4">
        <f t="shared" si="28"/>
        <v>331393.70775815041</v>
      </c>
      <c r="F307" s="5">
        <f>IF(C307=0,0,IF(I306+G307&lt;=Summary!$E$20,'Loan Sch - Extra pay - With Off'!I306+G307,Summary!$E$20))</f>
        <v>690.71560806781815</v>
      </c>
      <c r="G307" s="4">
        <f>IF(E307&lt;=0,0,E307*Summary!$B$7/Summary!$B$10)</f>
        <v>254.28094114519615</v>
      </c>
      <c r="H307" s="5">
        <f t="shared" si="25"/>
        <v>436.434666922622</v>
      </c>
      <c r="I307" s="5">
        <f t="shared" si="26"/>
        <v>331957.27309122781</v>
      </c>
    </row>
    <row r="308" spans="1:9" x14ac:dyDescent="0.25">
      <c r="A308">
        <v>304</v>
      </c>
      <c r="B308">
        <f t="shared" si="27"/>
        <v>304</v>
      </c>
      <c r="C308" s="5">
        <f t="shared" si="24"/>
        <v>331957.27309122781</v>
      </c>
      <c r="D308" s="5">
        <f t="shared" si="29"/>
        <v>1000</v>
      </c>
      <c r="E308" s="4">
        <f t="shared" si="28"/>
        <v>330957.27309122781</v>
      </c>
      <c r="F308" s="5">
        <f>IF(C308=0,0,IF(I307+G308&lt;=Summary!$E$20,'Loan Sch - Extra pay - With Off'!I307+G308,Summary!$E$20))</f>
        <v>690.71560806781815</v>
      </c>
      <c r="G308" s="4">
        <f>IF(E308&lt;=0,0,E308*Summary!$B$7/Summary!$B$10)</f>
        <v>253.94606146807669</v>
      </c>
      <c r="H308" s="5">
        <f t="shared" si="25"/>
        <v>436.76954659974149</v>
      </c>
      <c r="I308" s="5">
        <f t="shared" si="26"/>
        <v>331520.50354462804</v>
      </c>
    </row>
    <row r="309" spans="1:9" x14ac:dyDescent="0.25">
      <c r="A309">
        <v>305</v>
      </c>
      <c r="B309">
        <f t="shared" si="27"/>
        <v>305</v>
      </c>
      <c r="C309" s="5">
        <f t="shared" ref="C309:C372" si="30">I308</f>
        <v>331520.50354462804</v>
      </c>
      <c r="D309" s="5">
        <f t="shared" si="29"/>
        <v>1000</v>
      </c>
      <c r="E309" s="4">
        <f t="shared" si="28"/>
        <v>330520.50354462804</v>
      </c>
      <c r="F309" s="5">
        <f>IF(C309=0,0,IF(I308+G309&lt;=Summary!$E$20,'Loan Sch - Extra pay - With Off'!I308+G309,Summary!$E$20))</f>
        <v>690.71560806781815</v>
      </c>
      <c r="G309" s="4">
        <f>IF(E309&lt;=0,0,E309*Summary!$B$7/Summary!$B$10)</f>
        <v>253.61092483520497</v>
      </c>
      <c r="H309" s="5">
        <f t="shared" ref="H309:H372" si="31">F309-G309</f>
        <v>437.10468323261318</v>
      </c>
      <c r="I309" s="5">
        <f t="shared" ref="I309:I372" si="32">IF(ROUND(C309-H309,0)=0,0,C309-H309)</f>
        <v>331083.39886139543</v>
      </c>
    </row>
    <row r="310" spans="1:9" x14ac:dyDescent="0.25">
      <c r="A310">
        <v>306</v>
      </c>
      <c r="B310">
        <f t="shared" si="27"/>
        <v>306</v>
      </c>
      <c r="C310" s="5">
        <f t="shared" si="30"/>
        <v>331083.39886139543</v>
      </c>
      <c r="D310" s="5">
        <f t="shared" si="29"/>
        <v>1000</v>
      </c>
      <c r="E310" s="4">
        <f t="shared" si="28"/>
        <v>330083.39886139543</v>
      </c>
      <c r="F310" s="5">
        <f>IF(C310=0,0,IF(I309+G310&lt;=Summary!$E$20,'Loan Sch - Extra pay - With Off'!I309+G310,Summary!$E$20))</f>
        <v>690.71560806781815</v>
      </c>
      <c r="G310" s="4">
        <f>IF(E310&lt;=0,0,E310*Summary!$B$7/Summary!$B$10)</f>
        <v>253.27553104941686</v>
      </c>
      <c r="H310" s="5">
        <f t="shared" si="31"/>
        <v>437.44007701840133</v>
      </c>
      <c r="I310" s="5">
        <f t="shared" si="32"/>
        <v>330645.95878437703</v>
      </c>
    </row>
    <row r="311" spans="1:9" x14ac:dyDescent="0.25">
      <c r="A311">
        <v>307</v>
      </c>
      <c r="B311">
        <f t="shared" si="27"/>
        <v>307</v>
      </c>
      <c r="C311" s="5">
        <f t="shared" si="30"/>
        <v>330645.95878437703</v>
      </c>
      <c r="D311" s="5">
        <f t="shared" si="29"/>
        <v>1000</v>
      </c>
      <c r="E311" s="4">
        <f t="shared" si="28"/>
        <v>329645.95878437703</v>
      </c>
      <c r="F311" s="5">
        <f>IF(C311=0,0,IF(I310+G311&lt;=Summary!$E$20,'Loan Sch - Extra pay - With Off'!I310+G311,Summary!$E$20))</f>
        <v>690.71560806781815</v>
      </c>
      <c r="G311" s="4">
        <f>IF(E311&lt;=0,0,E311*Summary!$B$7/Summary!$B$10)</f>
        <v>252.93987991339696</v>
      </c>
      <c r="H311" s="5">
        <f t="shared" si="31"/>
        <v>437.77572815442119</v>
      </c>
      <c r="I311" s="5">
        <f t="shared" si="32"/>
        <v>330208.18305622262</v>
      </c>
    </row>
    <row r="312" spans="1:9" x14ac:dyDescent="0.25">
      <c r="A312">
        <v>308</v>
      </c>
      <c r="B312">
        <f t="shared" si="27"/>
        <v>308</v>
      </c>
      <c r="C312" s="5">
        <f t="shared" si="30"/>
        <v>330208.18305622262</v>
      </c>
      <c r="D312" s="5">
        <f t="shared" si="29"/>
        <v>1000</v>
      </c>
      <c r="E312" s="4">
        <f t="shared" si="28"/>
        <v>329208.18305622262</v>
      </c>
      <c r="F312" s="5">
        <f>IF(C312=0,0,IF(I311+G312&lt;=Summary!$E$20,'Loan Sch - Extra pay - With Off'!I311+G312,Summary!$E$20))</f>
        <v>690.71560806781815</v>
      </c>
      <c r="G312" s="4">
        <f>IF(E312&lt;=0,0,E312*Summary!$B$7/Summary!$B$10)</f>
        <v>252.60397122967851</v>
      </c>
      <c r="H312" s="5">
        <f t="shared" si="31"/>
        <v>438.11163683813965</v>
      </c>
      <c r="I312" s="5">
        <f t="shared" si="32"/>
        <v>329770.07141938451</v>
      </c>
    </row>
    <row r="313" spans="1:9" x14ac:dyDescent="0.25">
      <c r="A313">
        <v>309</v>
      </c>
      <c r="B313">
        <f t="shared" si="27"/>
        <v>309</v>
      </c>
      <c r="C313" s="5">
        <f t="shared" si="30"/>
        <v>329770.07141938451</v>
      </c>
      <c r="D313" s="5">
        <f t="shared" si="29"/>
        <v>1000</v>
      </c>
      <c r="E313" s="4">
        <f t="shared" si="28"/>
        <v>328770.07141938451</v>
      </c>
      <c r="F313" s="5">
        <f>IF(C313=0,0,IF(I312+G313&lt;=Summary!$E$20,'Loan Sch - Extra pay - With Off'!I312+G313,Summary!$E$20))</f>
        <v>690.71560806781815</v>
      </c>
      <c r="G313" s="4">
        <f>IF(E313&lt;=0,0,E313*Summary!$B$7/Summary!$B$10)</f>
        <v>252.26780480064309</v>
      </c>
      <c r="H313" s="5">
        <f t="shared" si="31"/>
        <v>438.44780326717506</v>
      </c>
      <c r="I313" s="5">
        <f t="shared" si="32"/>
        <v>329331.62361611734</v>
      </c>
    </row>
    <row r="314" spans="1:9" x14ac:dyDescent="0.25">
      <c r="A314">
        <v>310</v>
      </c>
      <c r="B314">
        <f t="shared" si="27"/>
        <v>310</v>
      </c>
      <c r="C314" s="5">
        <f t="shared" si="30"/>
        <v>329331.62361611734</v>
      </c>
      <c r="D314" s="5">
        <f t="shared" si="29"/>
        <v>1000</v>
      </c>
      <c r="E314" s="4">
        <f t="shared" si="28"/>
        <v>328331.62361611734</v>
      </c>
      <c r="F314" s="5">
        <f>IF(C314=0,0,IF(I313+G314&lt;=Summary!$E$20,'Loan Sch - Extra pay - With Off'!I313+G314,Summary!$E$20))</f>
        <v>690.71560806781815</v>
      </c>
      <c r="G314" s="4">
        <f>IF(E314&lt;=0,0,E314*Summary!$B$7/Summary!$B$10)</f>
        <v>251.93138042852081</v>
      </c>
      <c r="H314" s="5">
        <f t="shared" si="31"/>
        <v>438.78422763929734</v>
      </c>
      <c r="I314" s="5">
        <f t="shared" si="32"/>
        <v>328892.83938847802</v>
      </c>
    </row>
    <row r="315" spans="1:9" x14ac:dyDescent="0.25">
      <c r="A315">
        <v>311</v>
      </c>
      <c r="B315">
        <f t="shared" si="27"/>
        <v>311</v>
      </c>
      <c r="C315" s="5">
        <f t="shared" si="30"/>
        <v>328892.83938847802</v>
      </c>
      <c r="D315" s="5">
        <f t="shared" si="29"/>
        <v>1000</v>
      </c>
      <c r="E315" s="4">
        <f t="shared" si="28"/>
        <v>327892.83938847802</v>
      </c>
      <c r="F315" s="5">
        <f>IF(C315=0,0,IF(I314+G315&lt;=Summary!$E$20,'Loan Sch - Extra pay - With Off'!I314+G315,Summary!$E$20))</f>
        <v>690.71560806781815</v>
      </c>
      <c r="G315" s="4">
        <f>IF(E315&lt;=0,0,E315*Summary!$B$7/Summary!$B$10)</f>
        <v>251.59469791538987</v>
      </c>
      <c r="H315" s="5">
        <f t="shared" si="31"/>
        <v>439.12091015242828</v>
      </c>
      <c r="I315" s="5">
        <f t="shared" si="32"/>
        <v>328453.71847832558</v>
      </c>
    </row>
    <row r="316" spans="1:9" x14ac:dyDescent="0.25">
      <c r="A316">
        <v>312</v>
      </c>
      <c r="B316">
        <f t="shared" si="27"/>
        <v>312</v>
      </c>
      <c r="C316" s="5">
        <f t="shared" si="30"/>
        <v>328453.71847832558</v>
      </c>
      <c r="D316" s="5">
        <f t="shared" si="29"/>
        <v>1000</v>
      </c>
      <c r="E316" s="4">
        <f t="shared" si="28"/>
        <v>327453.71847832558</v>
      </c>
      <c r="F316" s="5">
        <f>IF(C316=0,0,IF(I315+G316&lt;=Summary!$E$20,'Loan Sch - Extra pay - With Off'!I315+G316,Summary!$E$20))</f>
        <v>690.71560806781815</v>
      </c>
      <c r="G316" s="4">
        <f>IF(E316&lt;=0,0,E316*Summary!$B$7/Summary!$B$10)</f>
        <v>251.25775706317671</v>
      </c>
      <c r="H316" s="5">
        <f t="shared" si="31"/>
        <v>439.45785100464144</v>
      </c>
      <c r="I316" s="5">
        <f t="shared" si="32"/>
        <v>328014.26062732091</v>
      </c>
    </row>
    <row r="317" spans="1:9" x14ac:dyDescent="0.25">
      <c r="A317">
        <v>313</v>
      </c>
      <c r="B317">
        <f t="shared" si="27"/>
        <v>313</v>
      </c>
      <c r="C317" s="5">
        <f t="shared" si="30"/>
        <v>328014.26062732091</v>
      </c>
      <c r="D317" s="5">
        <f t="shared" si="29"/>
        <v>1000</v>
      </c>
      <c r="E317" s="4">
        <f t="shared" si="28"/>
        <v>327014.26062732091</v>
      </c>
      <c r="F317" s="5">
        <f>IF(C317=0,0,IF(I316+G317&lt;=Summary!$E$20,'Loan Sch - Extra pay - With Off'!I316+G317,Summary!$E$20))</f>
        <v>690.71560806781815</v>
      </c>
      <c r="G317" s="4">
        <f>IF(E317&lt;=0,0,E317*Summary!$B$7/Summary!$B$10)</f>
        <v>250.92055767365582</v>
      </c>
      <c r="H317" s="5">
        <f t="shared" si="31"/>
        <v>439.79505039416233</v>
      </c>
      <c r="I317" s="5">
        <f t="shared" si="32"/>
        <v>327574.46557692677</v>
      </c>
    </row>
    <row r="318" spans="1:9" x14ac:dyDescent="0.25">
      <c r="A318">
        <v>314</v>
      </c>
      <c r="B318">
        <f t="shared" si="27"/>
        <v>314</v>
      </c>
      <c r="C318" s="5">
        <f t="shared" si="30"/>
        <v>327574.46557692677</v>
      </c>
      <c r="D318" s="5">
        <f t="shared" si="29"/>
        <v>1000</v>
      </c>
      <c r="E318" s="4">
        <f t="shared" si="28"/>
        <v>326574.46557692677</v>
      </c>
      <c r="F318" s="5">
        <f>IF(C318=0,0,IF(I317+G318&lt;=Summary!$E$20,'Loan Sch - Extra pay - With Off'!I317+G318,Summary!$E$20))</f>
        <v>690.71560806781815</v>
      </c>
      <c r="G318" s="4">
        <f>IF(E318&lt;=0,0,E318*Summary!$B$7/Summary!$B$10)</f>
        <v>250.58309954844955</v>
      </c>
      <c r="H318" s="5">
        <f t="shared" si="31"/>
        <v>440.13250851936857</v>
      </c>
      <c r="I318" s="5">
        <f t="shared" si="32"/>
        <v>327134.33306840737</v>
      </c>
    </row>
    <row r="319" spans="1:9" x14ac:dyDescent="0.25">
      <c r="A319">
        <v>315</v>
      </c>
      <c r="B319">
        <f t="shared" si="27"/>
        <v>315</v>
      </c>
      <c r="C319" s="5">
        <f t="shared" si="30"/>
        <v>327134.33306840737</v>
      </c>
      <c r="D319" s="5">
        <f t="shared" si="29"/>
        <v>1000</v>
      </c>
      <c r="E319" s="4">
        <f t="shared" si="28"/>
        <v>326134.33306840737</v>
      </c>
      <c r="F319" s="5">
        <f>IF(C319=0,0,IF(I318+G319&lt;=Summary!$E$20,'Loan Sch - Extra pay - With Off'!I318+G319,Summary!$E$20))</f>
        <v>690.71560806781815</v>
      </c>
      <c r="G319" s="4">
        <f>IF(E319&lt;=0,0,E319*Summary!$B$7/Summary!$B$10)</f>
        <v>250.24538248902795</v>
      </c>
      <c r="H319" s="5">
        <f t="shared" si="31"/>
        <v>440.47022557879018</v>
      </c>
      <c r="I319" s="5">
        <f t="shared" si="32"/>
        <v>326693.86284282856</v>
      </c>
    </row>
    <row r="320" spans="1:9" x14ac:dyDescent="0.25">
      <c r="A320">
        <v>316</v>
      </c>
      <c r="B320">
        <f t="shared" si="27"/>
        <v>316</v>
      </c>
      <c r="C320" s="5">
        <f t="shared" si="30"/>
        <v>326693.86284282856</v>
      </c>
      <c r="D320" s="5">
        <f t="shared" si="29"/>
        <v>1000</v>
      </c>
      <c r="E320" s="4">
        <f t="shared" si="28"/>
        <v>325693.86284282856</v>
      </c>
      <c r="F320" s="5">
        <f>IF(C320=0,0,IF(I319+G320&lt;=Summary!$E$20,'Loan Sch - Extra pay - With Off'!I319+G320,Summary!$E$20))</f>
        <v>690.71560806781815</v>
      </c>
      <c r="G320" s="4">
        <f>IF(E320&lt;=0,0,E320*Summary!$B$7/Summary!$B$10)</f>
        <v>249.90740629670881</v>
      </c>
      <c r="H320" s="5">
        <f t="shared" si="31"/>
        <v>440.80820177110934</v>
      </c>
      <c r="I320" s="5">
        <f t="shared" si="32"/>
        <v>326253.05464105745</v>
      </c>
    </row>
    <row r="321" spans="1:9" x14ac:dyDescent="0.25">
      <c r="A321">
        <v>317</v>
      </c>
      <c r="B321">
        <f t="shared" si="27"/>
        <v>317</v>
      </c>
      <c r="C321" s="5">
        <f t="shared" si="30"/>
        <v>326253.05464105745</v>
      </c>
      <c r="D321" s="5">
        <f t="shared" si="29"/>
        <v>1000</v>
      </c>
      <c r="E321" s="4">
        <f t="shared" si="28"/>
        <v>325253.05464105745</v>
      </c>
      <c r="F321" s="5">
        <f>IF(C321=0,0,IF(I320+G321&lt;=Summary!$E$20,'Loan Sch - Extra pay - With Off'!I320+G321,Summary!$E$20))</f>
        <v>690.71560806781815</v>
      </c>
      <c r="G321" s="4">
        <f>IF(E321&lt;=0,0,E321*Summary!$B$7/Summary!$B$10)</f>
        <v>249.56917077265751</v>
      </c>
      <c r="H321" s="5">
        <f t="shared" si="31"/>
        <v>441.14643729516064</v>
      </c>
      <c r="I321" s="5">
        <f t="shared" si="32"/>
        <v>325811.90820376226</v>
      </c>
    </row>
    <row r="322" spans="1:9" x14ac:dyDescent="0.25">
      <c r="A322">
        <v>318</v>
      </c>
      <c r="B322">
        <f t="shared" si="27"/>
        <v>318</v>
      </c>
      <c r="C322" s="5">
        <f t="shared" si="30"/>
        <v>325811.90820376226</v>
      </c>
      <c r="D322" s="5">
        <f t="shared" si="29"/>
        <v>1000</v>
      </c>
      <c r="E322" s="4">
        <f t="shared" si="28"/>
        <v>324811.90820376226</v>
      </c>
      <c r="F322" s="5">
        <f>IF(C322=0,0,IF(I321+G322&lt;=Summary!$E$20,'Loan Sch - Extra pay - With Off'!I321+G322,Summary!$E$20))</f>
        <v>690.71560806781815</v>
      </c>
      <c r="G322" s="4">
        <f>IF(E322&lt;=0,0,E322*Summary!$B$7/Summary!$B$10)</f>
        <v>249.23067571788681</v>
      </c>
      <c r="H322" s="5">
        <f t="shared" si="31"/>
        <v>441.48493234993134</v>
      </c>
      <c r="I322" s="5">
        <f t="shared" si="32"/>
        <v>325370.42327141232</v>
      </c>
    </row>
    <row r="323" spans="1:9" x14ac:dyDescent="0.25">
      <c r="A323">
        <v>319</v>
      </c>
      <c r="B323">
        <f t="shared" si="27"/>
        <v>319</v>
      </c>
      <c r="C323" s="5">
        <f t="shared" si="30"/>
        <v>325370.42327141232</v>
      </c>
      <c r="D323" s="5">
        <f t="shared" si="29"/>
        <v>1000</v>
      </c>
      <c r="E323" s="4">
        <f t="shared" si="28"/>
        <v>324370.42327141232</v>
      </c>
      <c r="F323" s="5">
        <f>IF(C323=0,0,IF(I322+G323&lt;=Summary!$E$20,'Loan Sch - Extra pay - With Off'!I322+G323,Summary!$E$20))</f>
        <v>690.71560806781815</v>
      </c>
      <c r="G323" s="4">
        <f>IF(E323&lt;=0,0,E323*Summary!$B$7/Summary!$B$10)</f>
        <v>248.89192093325676</v>
      </c>
      <c r="H323" s="5">
        <f t="shared" si="31"/>
        <v>441.8236871345614</v>
      </c>
      <c r="I323" s="5">
        <f t="shared" si="32"/>
        <v>324928.59958427778</v>
      </c>
    </row>
    <row r="324" spans="1:9" x14ac:dyDescent="0.25">
      <c r="A324">
        <v>320</v>
      </c>
      <c r="B324">
        <f t="shared" si="27"/>
        <v>320</v>
      </c>
      <c r="C324" s="5">
        <f t="shared" si="30"/>
        <v>324928.59958427778</v>
      </c>
      <c r="D324" s="5">
        <f t="shared" si="29"/>
        <v>1000</v>
      </c>
      <c r="E324" s="4">
        <f t="shared" si="28"/>
        <v>323928.59958427778</v>
      </c>
      <c r="F324" s="5">
        <f>IF(C324=0,0,IF(I323+G324&lt;=Summary!$E$20,'Loan Sch - Extra pay - With Off'!I323+G324,Summary!$E$20))</f>
        <v>690.71560806781815</v>
      </c>
      <c r="G324" s="4">
        <f>IF(E324&lt;=0,0,E324*Summary!$B$7/Summary!$B$10)</f>
        <v>248.55290621947466</v>
      </c>
      <c r="H324" s="5">
        <f t="shared" si="31"/>
        <v>442.16270184834349</v>
      </c>
      <c r="I324" s="5">
        <f t="shared" si="32"/>
        <v>324486.43688242941</v>
      </c>
    </row>
    <row r="325" spans="1:9" x14ac:dyDescent="0.25">
      <c r="A325">
        <v>321</v>
      </c>
      <c r="B325">
        <f t="shared" si="27"/>
        <v>321</v>
      </c>
      <c r="C325" s="5">
        <f t="shared" si="30"/>
        <v>324486.43688242941</v>
      </c>
      <c r="D325" s="5">
        <f t="shared" si="29"/>
        <v>1000</v>
      </c>
      <c r="E325" s="4">
        <f t="shared" si="28"/>
        <v>323486.43688242941</v>
      </c>
      <c r="F325" s="5">
        <f>IF(C325=0,0,IF(I324+G325&lt;=Summary!$E$20,'Loan Sch - Extra pay - With Off'!I324+G325,Summary!$E$20))</f>
        <v>690.71560806781815</v>
      </c>
      <c r="G325" s="4">
        <f>IF(E325&lt;=0,0,E325*Summary!$B$7/Summary!$B$10)</f>
        <v>248.21363137709488</v>
      </c>
      <c r="H325" s="5">
        <f t="shared" si="31"/>
        <v>442.50197669072327</v>
      </c>
      <c r="I325" s="5">
        <f t="shared" si="32"/>
        <v>324043.93490573869</v>
      </c>
    </row>
    <row r="326" spans="1:9" x14ac:dyDescent="0.25">
      <c r="A326">
        <v>322</v>
      </c>
      <c r="B326">
        <f t="shared" ref="B326:B389" si="33">IF(C326=0,0,A326)</f>
        <v>322</v>
      </c>
      <c r="C326" s="5">
        <f t="shared" si="30"/>
        <v>324043.93490573869</v>
      </c>
      <c r="D326" s="5">
        <f t="shared" si="29"/>
        <v>1000</v>
      </c>
      <c r="E326" s="4">
        <f t="shared" ref="E326:E389" si="34">C326-D326</f>
        <v>323043.93490573869</v>
      </c>
      <c r="F326" s="5">
        <f>IF(C326=0,0,IF(I325+G326&lt;=Summary!$E$20,'Loan Sch - Extra pay - With Off'!I325+G326,Summary!$E$20))</f>
        <v>690.71560806781815</v>
      </c>
      <c r="G326" s="4">
        <f>IF(E326&lt;=0,0,E326*Summary!$B$7/Summary!$B$10)</f>
        <v>247.87409620651871</v>
      </c>
      <c r="H326" s="5">
        <f t="shared" si="31"/>
        <v>442.84151186129941</v>
      </c>
      <c r="I326" s="5">
        <f t="shared" si="32"/>
        <v>323601.09339387738</v>
      </c>
    </row>
    <row r="327" spans="1:9" x14ac:dyDescent="0.25">
      <c r="A327">
        <v>323</v>
      </c>
      <c r="B327">
        <f t="shared" si="33"/>
        <v>323</v>
      </c>
      <c r="C327" s="5">
        <f t="shared" si="30"/>
        <v>323601.09339387738</v>
      </c>
      <c r="D327" s="5">
        <f t="shared" ref="D327:D390" si="35">IF(C327=0,0,D326)</f>
        <v>1000</v>
      </c>
      <c r="E327" s="4">
        <f t="shared" si="34"/>
        <v>322601.09339387738</v>
      </c>
      <c r="F327" s="5">
        <f>IF(C327=0,0,IF(I326+G327&lt;=Summary!$E$20,'Loan Sch - Extra pay - With Off'!I326+G327,Summary!$E$20))</f>
        <v>690.71560806781815</v>
      </c>
      <c r="G327" s="4">
        <f>IF(E327&lt;=0,0,E327*Summary!$B$7/Summary!$B$10)</f>
        <v>247.53430050799437</v>
      </c>
      <c r="H327" s="5">
        <f t="shared" si="31"/>
        <v>443.18130755982378</v>
      </c>
      <c r="I327" s="5">
        <f t="shared" si="32"/>
        <v>323157.91208631755</v>
      </c>
    </row>
    <row r="328" spans="1:9" x14ac:dyDescent="0.25">
      <c r="A328">
        <v>324</v>
      </c>
      <c r="B328">
        <f t="shared" si="33"/>
        <v>324</v>
      </c>
      <c r="C328" s="5">
        <f t="shared" si="30"/>
        <v>323157.91208631755</v>
      </c>
      <c r="D328" s="5">
        <f t="shared" si="35"/>
        <v>1000</v>
      </c>
      <c r="E328" s="4">
        <f t="shared" si="34"/>
        <v>322157.91208631755</v>
      </c>
      <c r="F328" s="5">
        <f>IF(C328=0,0,IF(I327+G328&lt;=Summary!$E$20,'Loan Sch - Extra pay - With Off'!I327+G328,Summary!$E$20))</f>
        <v>690.71560806781815</v>
      </c>
      <c r="G328" s="4">
        <f>IF(E328&lt;=0,0,E328*Summary!$B$7/Summary!$B$10)</f>
        <v>247.19424408161674</v>
      </c>
      <c r="H328" s="5">
        <f t="shared" si="31"/>
        <v>443.52136398620144</v>
      </c>
      <c r="I328" s="5">
        <f t="shared" si="32"/>
        <v>322714.39072233136</v>
      </c>
    </row>
    <row r="329" spans="1:9" x14ac:dyDescent="0.25">
      <c r="A329">
        <v>325</v>
      </c>
      <c r="B329">
        <f t="shared" si="33"/>
        <v>325</v>
      </c>
      <c r="C329" s="5">
        <f t="shared" si="30"/>
        <v>322714.39072233136</v>
      </c>
      <c r="D329" s="5">
        <f t="shared" si="35"/>
        <v>1000</v>
      </c>
      <c r="E329" s="4">
        <f t="shared" si="34"/>
        <v>321714.39072233136</v>
      </c>
      <c r="F329" s="5">
        <f>IF(C329=0,0,IF(I328+G329&lt;=Summary!$E$20,'Loan Sch - Extra pay - With Off'!I328+G329,Summary!$E$20))</f>
        <v>690.71560806781815</v>
      </c>
      <c r="G329" s="4">
        <f>IF(E329&lt;=0,0,E329*Summary!$B$7/Summary!$B$10)</f>
        <v>246.85392672732729</v>
      </c>
      <c r="H329" s="5">
        <f t="shared" si="31"/>
        <v>443.86168134049086</v>
      </c>
      <c r="I329" s="5">
        <f t="shared" si="32"/>
        <v>322270.52904099086</v>
      </c>
    </row>
    <row r="330" spans="1:9" x14ac:dyDescent="0.25">
      <c r="A330">
        <v>326</v>
      </c>
      <c r="B330">
        <f t="shared" si="33"/>
        <v>326</v>
      </c>
      <c r="C330" s="5">
        <f t="shared" si="30"/>
        <v>322270.52904099086</v>
      </c>
      <c r="D330" s="5">
        <f t="shared" si="35"/>
        <v>1000</v>
      </c>
      <c r="E330" s="4">
        <f t="shared" si="34"/>
        <v>321270.52904099086</v>
      </c>
      <c r="F330" s="5">
        <f>IF(C330=0,0,IF(I329+G330&lt;=Summary!$E$20,'Loan Sch - Extra pay - With Off'!I329+G330,Summary!$E$20))</f>
        <v>690.71560806781815</v>
      </c>
      <c r="G330" s="4">
        <f>IF(E330&lt;=0,0,E330*Summary!$B$7/Summary!$B$10)</f>
        <v>246.51334824491414</v>
      </c>
      <c r="H330" s="5">
        <f t="shared" si="31"/>
        <v>444.20225982290401</v>
      </c>
      <c r="I330" s="5">
        <f t="shared" si="32"/>
        <v>321826.32678116794</v>
      </c>
    </row>
    <row r="331" spans="1:9" x14ac:dyDescent="0.25">
      <c r="A331">
        <v>327</v>
      </c>
      <c r="B331">
        <f t="shared" si="33"/>
        <v>327</v>
      </c>
      <c r="C331" s="5">
        <f t="shared" si="30"/>
        <v>321826.32678116794</v>
      </c>
      <c r="D331" s="5">
        <f t="shared" si="35"/>
        <v>1000</v>
      </c>
      <c r="E331" s="4">
        <f t="shared" si="34"/>
        <v>320826.32678116794</v>
      </c>
      <c r="F331" s="5">
        <f>IF(C331=0,0,IF(I330+G331&lt;=Summary!$E$20,'Loan Sch - Extra pay - With Off'!I330+G331,Summary!$E$20))</f>
        <v>690.71560806781815</v>
      </c>
      <c r="G331" s="4">
        <f>IF(E331&lt;=0,0,E331*Summary!$B$7/Summary!$B$10)</f>
        <v>246.17250843401155</v>
      </c>
      <c r="H331" s="5">
        <f t="shared" si="31"/>
        <v>444.54309963380661</v>
      </c>
      <c r="I331" s="5">
        <f t="shared" si="32"/>
        <v>321381.78368153411</v>
      </c>
    </row>
    <row r="332" spans="1:9" x14ac:dyDescent="0.25">
      <c r="A332">
        <v>328</v>
      </c>
      <c r="B332">
        <f t="shared" si="33"/>
        <v>328</v>
      </c>
      <c r="C332" s="5">
        <f t="shared" si="30"/>
        <v>321381.78368153411</v>
      </c>
      <c r="D332" s="5">
        <f t="shared" si="35"/>
        <v>1000</v>
      </c>
      <c r="E332" s="4">
        <f t="shared" si="34"/>
        <v>320381.78368153411</v>
      </c>
      <c r="F332" s="5">
        <f>IF(C332=0,0,IF(I331+G332&lt;=Summary!$E$20,'Loan Sch - Extra pay - With Off'!I331+G332,Summary!$E$20))</f>
        <v>690.71560806781815</v>
      </c>
      <c r="G332" s="4">
        <f>IF(E332&lt;=0,0,E332*Summary!$B$7/Summary!$B$10)</f>
        <v>245.8314070941002</v>
      </c>
      <c r="H332" s="5">
        <f t="shared" si="31"/>
        <v>444.88420097371795</v>
      </c>
      <c r="I332" s="5">
        <f t="shared" si="32"/>
        <v>320936.89948056039</v>
      </c>
    </row>
    <row r="333" spans="1:9" x14ac:dyDescent="0.25">
      <c r="A333">
        <v>329</v>
      </c>
      <c r="B333">
        <f t="shared" si="33"/>
        <v>329</v>
      </c>
      <c r="C333" s="5">
        <f t="shared" si="30"/>
        <v>320936.89948056039</v>
      </c>
      <c r="D333" s="5">
        <f t="shared" si="35"/>
        <v>1000</v>
      </c>
      <c r="E333" s="4">
        <f t="shared" si="34"/>
        <v>319936.89948056039</v>
      </c>
      <c r="F333" s="5">
        <f>IF(C333=0,0,IF(I332+G333&lt;=Summary!$E$20,'Loan Sch - Extra pay - With Off'!I332+G333,Summary!$E$20))</f>
        <v>690.71560806781815</v>
      </c>
      <c r="G333" s="4">
        <f>IF(E333&lt;=0,0,E333*Summary!$B$7/Summary!$B$10)</f>
        <v>245.49004402450691</v>
      </c>
      <c r="H333" s="5">
        <f t="shared" si="31"/>
        <v>445.22556404331124</v>
      </c>
      <c r="I333" s="5">
        <f t="shared" si="32"/>
        <v>320491.67391651706</v>
      </c>
    </row>
    <row r="334" spans="1:9" x14ac:dyDescent="0.25">
      <c r="A334">
        <v>330</v>
      </c>
      <c r="B334">
        <f t="shared" si="33"/>
        <v>330</v>
      </c>
      <c r="C334" s="5">
        <f t="shared" si="30"/>
        <v>320491.67391651706</v>
      </c>
      <c r="D334" s="5">
        <f t="shared" si="35"/>
        <v>1000</v>
      </c>
      <c r="E334" s="4">
        <f t="shared" si="34"/>
        <v>319491.67391651706</v>
      </c>
      <c r="F334" s="5">
        <f>IF(C334=0,0,IF(I333+G334&lt;=Summary!$E$20,'Loan Sch - Extra pay - With Off'!I333+G334,Summary!$E$20))</f>
        <v>690.71560806781815</v>
      </c>
      <c r="G334" s="4">
        <f>IF(E334&lt;=0,0,E334*Summary!$B$7/Summary!$B$10)</f>
        <v>245.14841902440443</v>
      </c>
      <c r="H334" s="5">
        <f t="shared" si="31"/>
        <v>445.56718904341369</v>
      </c>
      <c r="I334" s="5">
        <f t="shared" si="32"/>
        <v>320046.10672747367</v>
      </c>
    </row>
    <row r="335" spans="1:9" x14ac:dyDescent="0.25">
      <c r="A335">
        <v>331</v>
      </c>
      <c r="B335">
        <f t="shared" si="33"/>
        <v>331</v>
      </c>
      <c r="C335" s="5">
        <f t="shared" si="30"/>
        <v>320046.10672747367</v>
      </c>
      <c r="D335" s="5">
        <f t="shared" si="35"/>
        <v>1000</v>
      </c>
      <c r="E335" s="4">
        <f t="shared" si="34"/>
        <v>319046.10672747367</v>
      </c>
      <c r="F335" s="5">
        <f>IF(C335=0,0,IF(I334+G335&lt;=Summary!$E$20,'Loan Sch - Extra pay - With Off'!I334+G335,Summary!$E$20))</f>
        <v>690.71560806781815</v>
      </c>
      <c r="G335" s="4">
        <f>IF(E335&lt;=0,0,E335*Summary!$B$7/Summary!$B$10)</f>
        <v>244.80653189281153</v>
      </c>
      <c r="H335" s="5">
        <f t="shared" si="31"/>
        <v>445.90907617500659</v>
      </c>
      <c r="I335" s="5">
        <f t="shared" si="32"/>
        <v>319600.19765129866</v>
      </c>
    </row>
    <row r="336" spans="1:9" x14ac:dyDescent="0.25">
      <c r="A336">
        <v>332</v>
      </c>
      <c r="B336">
        <f t="shared" si="33"/>
        <v>332</v>
      </c>
      <c r="C336" s="5">
        <f t="shared" si="30"/>
        <v>319600.19765129866</v>
      </c>
      <c r="D336" s="5">
        <f t="shared" si="35"/>
        <v>1000</v>
      </c>
      <c r="E336" s="4">
        <f t="shared" si="34"/>
        <v>318600.19765129866</v>
      </c>
      <c r="F336" s="5">
        <f>IF(C336=0,0,IF(I335+G336&lt;=Summary!$E$20,'Loan Sch - Extra pay - With Off'!I335+G336,Summary!$E$20))</f>
        <v>690.71560806781815</v>
      </c>
      <c r="G336" s="4">
        <f>IF(E336&lt;=0,0,E336*Summary!$B$7/Summary!$B$10)</f>
        <v>244.46438242859261</v>
      </c>
      <c r="H336" s="5">
        <f t="shared" si="31"/>
        <v>446.25122563922554</v>
      </c>
      <c r="I336" s="5">
        <f t="shared" si="32"/>
        <v>319153.94642565941</v>
      </c>
    </row>
    <row r="337" spans="1:9" x14ac:dyDescent="0.25">
      <c r="A337">
        <v>333</v>
      </c>
      <c r="B337">
        <f t="shared" si="33"/>
        <v>333</v>
      </c>
      <c r="C337" s="5">
        <f t="shared" si="30"/>
        <v>319153.94642565941</v>
      </c>
      <c r="D337" s="5">
        <f t="shared" si="35"/>
        <v>1000</v>
      </c>
      <c r="E337" s="4">
        <f t="shared" si="34"/>
        <v>318153.94642565941</v>
      </c>
      <c r="F337" s="5">
        <f>IF(C337=0,0,IF(I336+G337&lt;=Summary!$E$20,'Loan Sch - Extra pay - With Off'!I336+G337,Summary!$E$20))</f>
        <v>690.71560806781815</v>
      </c>
      <c r="G337" s="4">
        <f>IF(E337&lt;=0,0,E337*Summary!$B$7/Summary!$B$10)</f>
        <v>244.12197043045788</v>
      </c>
      <c r="H337" s="5">
        <f t="shared" si="31"/>
        <v>446.5936376373603</v>
      </c>
      <c r="I337" s="5">
        <f t="shared" si="32"/>
        <v>318707.35278802202</v>
      </c>
    </row>
    <row r="338" spans="1:9" x14ac:dyDescent="0.25">
      <c r="A338">
        <v>334</v>
      </c>
      <c r="B338">
        <f t="shared" si="33"/>
        <v>334</v>
      </c>
      <c r="C338" s="5">
        <f t="shared" si="30"/>
        <v>318707.35278802202</v>
      </c>
      <c r="D338" s="5">
        <f t="shared" si="35"/>
        <v>1000</v>
      </c>
      <c r="E338" s="4">
        <f t="shared" si="34"/>
        <v>317707.35278802202</v>
      </c>
      <c r="F338" s="5">
        <f>IF(C338=0,0,IF(I337+G338&lt;=Summary!$E$20,'Loan Sch - Extra pay - With Off'!I337+G338,Summary!$E$20))</f>
        <v>690.71560806781815</v>
      </c>
      <c r="G338" s="4">
        <f>IF(E338&lt;=0,0,E338*Summary!$B$7/Summary!$B$10)</f>
        <v>243.77929569696303</v>
      </c>
      <c r="H338" s="5">
        <f t="shared" si="31"/>
        <v>446.93631237085515</v>
      </c>
      <c r="I338" s="5">
        <f t="shared" si="32"/>
        <v>318260.41647565115</v>
      </c>
    </row>
    <row r="339" spans="1:9" x14ac:dyDescent="0.25">
      <c r="A339">
        <v>335</v>
      </c>
      <c r="B339">
        <f t="shared" si="33"/>
        <v>335</v>
      </c>
      <c r="C339" s="5">
        <f t="shared" si="30"/>
        <v>318260.41647565115</v>
      </c>
      <c r="D339" s="5">
        <f t="shared" si="35"/>
        <v>1000</v>
      </c>
      <c r="E339" s="4">
        <f t="shared" si="34"/>
        <v>317260.41647565115</v>
      </c>
      <c r="F339" s="5">
        <f>IF(C339=0,0,IF(I338+G339&lt;=Summary!$E$20,'Loan Sch - Extra pay - With Off'!I338+G339,Summary!$E$20))</f>
        <v>690.71560806781815</v>
      </c>
      <c r="G339" s="4">
        <f>IF(E339&lt;=0,0,E339*Summary!$B$7/Summary!$B$10)</f>
        <v>243.43635802650925</v>
      </c>
      <c r="H339" s="5">
        <f t="shared" si="31"/>
        <v>447.2792500413089</v>
      </c>
      <c r="I339" s="5">
        <f t="shared" si="32"/>
        <v>317813.13722560985</v>
      </c>
    </row>
    <row r="340" spans="1:9" x14ac:dyDescent="0.25">
      <c r="A340">
        <v>336</v>
      </c>
      <c r="B340">
        <f t="shared" si="33"/>
        <v>336</v>
      </c>
      <c r="C340" s="5">
        <f t="shared" si="30"/>
        <v>317813.13722560985</v>
      </c>
      <c r="D340" s="5">
        <f t="shared" si="35"/>
        <v>1000</v>
      </c>
      <c r="E340" s="4">
        <f t="shared" si="34"/>
        <v>316813.13722560985</v>
      </c>
      <c r="F340" s="5">
        <f>IF(C340=0,0,IF(I339+G340&lt;=Summary!$E$20,'Loan Sch - Extra pay - With Off'!I339+G340,Summary!$E$20))</f>
        <v>690.71560806781815</v>
      </c>
      <c r="G340" s="4">
        <f>IF(E340&lt;=0,0,E340*Summary!$B$7/Summary!$B$10)</f>
        <v>243.09315721734293</v>
      </c>
      <c r="H340" s="5">
        <f t="shared" si="31"/>
        <v>447.62245085047522</v>
      </c>
      <c r="I340" s="5">
        <f t="shared" si="32"/>
        <v>317365.51477475936</v>
      </c>
    </row>
    <row r="341" spans="1:9" x14ac:dyDescent="0.25">
      <c r="A341">
        <v>337</v>
      </c>
      <c r="B341">
        <f t="shared" si="33"/>
        <v>337</v>
      </c>
      <c r="C341" s="5">
        <f t="shared" si="30"/>
        <v>317365.51477475936</v>
      </c>
      <c r="D341" s="5">
        <f t="shared" si="35"/>
        <v>1000</v>
      </c>
      <c r="E341" s="4">
        <f t="shared" si="34"/>
        <v>316365.51477475936</v>
      </c>
      <c r="F341" s="5">
        <f>IF(C341=0,0,IF(I340+G341&lt;=Summary!$E$20,'Loan Sch - Extra pay - With Off'!I340+G341,Summary!$E$20))</f>
        <v>690.71560806781815</v>
      </c>
      <c r="G341" s="4">
        <f>IF(E341&lt;=0,0,E341*Summary!$B$7/Summary!$B$10)</f>
        <v>242.74969306755571</v>
      </c>
      <c r="H341" s="5">
        <f t="shared" si="31"/>
        <v>447.96591500026244</v>
      </c>
      <c r="I341" s="5">
        <f t="shared" si="32"/>
        <v>316917.54885975912</v>
      </c>
    </row>
    <row r="342" spans="1:9" x14ac:dyDescent="0.25">
      <c r="A342">
        <v>338</v>
      </c>
      <c r="B342">
        <f t="shared" si="33"/>
        <v>338</v>
      </c>
      <c r="C342" s="5">
        <f t="shared" si="30"/>
        <v>316917.54885975912</v>
      </c>
      <c r="D342" s="5">
        <f t="shared" si="35"/>
        <v>1000</v>
      </c>
      <c r="E342" s="4">
        <f t="shared" si="34"/>
        <v>315917.54885975912</v>
      </c>
      <c r="F342" s="5">
        <f>IF(C342=0,0,IF(I341+G342&lt;=Summary!$E$20,'Loan Sch - Extra pay - With Off'!I341+G342,Summary!$E$20))</f>
        <v>690.71560806781815</v>
      </c>
      <c r="G342" s="4">
        <f>IF(E342&lt;=0,0,E342*Summary!$B$7/Summary!$B$10)</f>
        <v>242.40596537508438</v>
      </c>
      <c r="H342" s="5">
        <f t="shared" si="31"/>
        <v>448.30964269273375</v>
      </c>
      <c r="I342" s="5">
        <f t="shared" si="32"/>
        <v>316469.23921706638</v>
      </c>
    </row>
    <row r="343" spans="1:9" x14ac:dyDescent="0.25">
      <c r="A343">
        <v>339</v>
      </c>
      <c r="B343">
        <f t="shared" si="33"/>
        <v>339</v>
      </c>
      <c r="C343" s="5">
        <f t="shared" si="30"/>
        <v>316469.23921706638</v>
      </c>
      <c r="D343" s="5">
        <f t="shared" si="35"/>
        <v>1000</v>
      </c>
      <c r="E343" s="4">
        <f t="shared" si="34"/>
        <v>315469.23921706638</v>
      </c>
      <c r="F343" s="5">
        <f>IF(C343=0,0,IF(I342+G343&lt;=Summary!$E$20,'Loan Sch - Extra pay - With Off'!I342+G343,Summary!$E$20))</f>
        <v>690.71560806781815</v>
      </c>
      <c r="G343" s="4">
        <f>IF(E343&lt;=0,0,E343*Summary!$B$7/Summary!$B$10)</f>
        <v>242.06197393771055</v>
      </c>
      <c r="H343" s="5">
        <f t="shared" si="31"/>
        <v>448.6536341301076</v>
      </c>
      <c r="I343" s="5">
        <f t="shared" si="32"/>
        <v>316020.5855829363</v>
      </c>
    </row>
    <row r="344" spans="1:9" x14ac:dyDescent="0.25">
      <c r="A344">
        <v>340</v>
      </c>
      <c r="B344">
        <f t="shared" si="33"/>
        <v>340</v>
      </c>
      <c r="C344" s="5">
        <f t="shared" si="30"/>
        <v>316020.5855829363</v>
      </c>
      <c r="D344" s="5">
        <f t="shared" si="35"/>
        <v>1000</v>
      </c>
      <c r="E344" s="4">
        <f t="shared" si="34"/>
        <v>315020.5855829363</v>
      </c>
      <c r="F344" s="5">
        <f>IF(C344=0,0,IF(I343+G344&lt;=Summary!$E$20,'Loan Sch - Extra pay - With Off'!I343+G344,Summary!$E$20))</f>
        <v>690.71560806781815</v>
      </c>
      <c r="G344" s="4">
        <f>IF(E344&lt;=0,0,E344*Summary!$B$7/Summary!$B$10)</f>
        <v>241.71771855306073</v>
      </c>
      <c r="H344" s="5">
        <f t="shared" si="31"/>
        <v>448.99788951475739</v>
      </c>
      <c r="I344" s="5">
        <f t="shared" si="32"/>
        <v>315571.58769342152</v>
      </c>
    </row>
    <row r="345" spans="1:9" x14ac:dyDescent="0.25">
      <c r="A345">
        <v>341</v>
      </c>
      <c r="B345">
        <f t="shared" si="33"/>
        <v>341</v>
      </c>
      <c r="C345" s="5">
        <f t="shared" si="30"/>
        <v>315571.58769342152</v>
      </c>
      <c r="D345" s="5">
        <f t="shared" si="35"/>
        <v>1000</v>
      </c>
      <c r="E345" s="4">
        <f t="shared" si="34"/>
        <v>314571.58769342152</v>
      </c>
      <c r="F345" s="5">
        <f>IF(C345=0,0,IF(I344+G345&lt;=Summary!$E$20,'Loan Sch - Extra pay - With Off'!I344+G345,Summary!$E$20))</f>
        <v>690.71560806781815</v>
      </c>
      <c r="G345" s="4">
        <f>IF(E345&lt;=0,0,E345*Summary!$B$7/Summary!$B$10)</f>
        <v>241.3731990186061</v>
      </c>
      <c r="H345" s="5">
        <f t="shared" si="31"/>
        <v>449.34240904921205</v>
      </c>
      <c r="I345" s="5">
        <f t="shared" si="32"/>
        <v>315122.2452843723</v>
      </c>
    </row>
    <row r="346" spans="1:9" x14ac:dyDescent="0.25">
      <c r="A346">
        <v>342</v>
      </c>
      <c r="B346">
        <f t="shared" si="33"/>
        <v>342</v>
      </c>
      <c r="C346" s="5">
        <f t="shared" si="30"/>
        <v>315122.2452843723</v>
      </c>
      <c r="D346" s="5">
        <f t="shared" si="35"/>
        <v>1000</v>
      </c>
      <c r="E346" s="4">
        <f t="shared" si="34"/>
        <v>314122.2452843723</v>
      </c>
      <c r="F346" s="5">
        <f>IF(C346=0,0,IF(I345+G346&lt;=Summary!$E$20,'Loan Sch - Extra pay - With Off'!I345+G346,Summary!$E$20))</f>
        <v>690.71560806781815</v>
      </c>
      <c r="G346" s="4">
        <f>IF(E346&lt;=0,0,E346*Summary!$B$7/Summary!$B$10)</f>
        <v>241.0284151316626</v>
      </c>
      <c r="H346" s="5">
        <f t="shared" si="31"/>
        <v>449.68719293615555</v>
      </c>
      <c r="I346" s="5">
        <f t="shared" si="32"/>
        <v>314672.55809143616</v>
      </c>
    </row>
    <row r="347" spans="1:9" x14ac:dyDescent="0.25">
      <c r="A347">
        <v>343</v>
      </c>
      <c r="B347">
        <f t="shared" si="33"/>
        <v>343</v>
      </c>
      <c r="C347" s="5">
        <f t="shared" si="30"/>
        <v>314672.55809143616</v>
      </c>
      <c r="D347" s="5">
        <f t="shared" si="35"/>
        <v>1000</v>
      </c>
      <c r="E347" s="4">
        <f t="shared" si="34"/>
        <v>313672.55809143616</v>
      </c>
      <c r="F347" s="5">
        <f>IF(C347=0,0,IF(I346+G347&lt;=Summary!$E$20,'Loan Sch - Extra pay - With Off'!I346+G347,Summary!$E$20))</f>
        <v>690.71560806781815</v>
      </c>
      <c r="G347" s="4">
        <f>IF(E347&lt;=0,0,E347*Summary!$B$7/Summary!$B$10)</f>
        <v>240.68336668939043</v>
      </c>
      <c r="H347" s="5">
        <f t="shared" si="31"/>
        <v>450.03224137842773</v>
      </c>
      <c r="I347" s="5">
        <f t="shared" si="32"/>
        <v>314222.52585005772</v>
      </c>
    </row>
    <row r="348" spans="1:9" x14ac:dyDescent="0.25">
      <c r="A348">
        <v>344</v>
      </c>
      <c r="B348">
        <f t="shared" si="33"/>
        <v>344</v>
      </c>
      <c r="C348" s="5">
        <f t="shared" si="30"/>
        <v>314222.52585005772</v>
      </c>
      <c r="D348" s="5">
        <f t="shared" si="35"/>
        <v>1000</v>
      </c>
      <c r="E348" s="4">
        <f t="shared" si="34"/>
        <v>313222.52585005772</v>
      </c>
      <c r="F348" s="5">
        <f>IF(C348=0,0,IF(I347+G348&lt;=Summary!$E$20,'Loan Sch - Extra pay - With Off'!I347+G348,Summary!$E$20))</f>
        <v>690.71560806781815</v>
      </c>
      <c r="G348" s="4">
        <f>IF(E348&lt;=0,0,E348*Summary!$B$7/Summary!$B$10)</f>
        <v>240.33805348879426</v>
      </c>
      <c r="H348" s="5">
        <f t="shared" si="31"/>
        <v>450.37755457902392</v>
      </c>
      <c r="I348" s="5">
        <f t="shared" si="32"/>
        <v>313772.14829547872</v>
      </c>
    </row>
    <row r="349" spans="1:9" x14ac:dyDescent="0.25">
      <c r="A349">
        <v>345</v>
      </c>
      <c r="B349">
        <f t="shared" si="33"/>
        <v>345</v>
      </c>
      <c r="C349" s="5">
        <f t="shared" si="30"/>
        <v>313772.14829547872</v>
      </c>
      <c r="D349" s="5">
        <f t="shared" si="35"/>
        <v>1000</v>
      </c>
      <c r="E349" s="4">
        <f t="shared" si="34"/>
        <v>312772.14829547872</v>
      </c>
      <c r="F349" s="5">
        <f>IF(C349=0,0,IF(I348+G349&lt;=Summary!$E$20,'Loan Sch - Extra pay - With Off'!I348+G349,Summary!$E$20))</f>
        <v>690.71560806781815</v>
      </c>
      <c r="G349" s="4">
        <f>IF(E349&lt;=0,0,E349*Summary!$B$7/Summary!$B$10)</f>
        <v>239.99247532672308</v>
      </c>
      <c r="H349" s="5">
        <f t="shared" si="31"/>
        <v>450.72313274109507</v>
      </c>
      <c r="I349" s="5">
        <f t="shared" si="32"/>
        <v>313321.42516273761</v>
      </c>
    </row>
    <row r="350" spans="1:9" x14ac:dyDescent="0.25">
      <c r="A350">
        <v>346</v>
      </c>
      <c r="B350">
        <f t="shared" si="33"/>
        <v>346</v>
      </c>
      <c r="C350" s="5">
        <f t="shared" si="30"/>
        <v>313321.42516273761</v>
      </c>
      <c r="D350" s="5">
        <f t="shared" si="35"/>
        <v>1000</v>
      </c>
      <c r="E350" s="4">
        <f t="shared" si="34"/>
        <v>312321.42516273761</v>
      </c>
      <c r="F350" s="5">
        <f>IF(C350=0,0,IF(I349+G350&lt;=Summary!$E$20,'Loan Sch - Extra pay - With Off'!I349+G350,Summary!$E$20))</f>
        <v>690.71560806781815</v>
      </c>
      <c r="G350" s="4">
        <f>IF(E350&lt;=0,0,E350*Summary!$B$7/Summary!$B$10)</f>
        <v>239.64663199986978</v>
      </c>
      <c r="H350" s="5">
        <f t="shared" si="31"/>
        <v>451.06897606794837</v>
      </c>
      <c r="I350" s="5">
        <f t="shared" si="32"/>
        <v>312870.35618666967</v>
      </c>
    </row>
    <row r="351" spans="1:9" x14ac:dyDescent="0.25">
      <c r="A351">
        <v>347</v>
      </c>
      <c r="B351">
        <f t="shared" si="33"/>
        <v>347</v>
      </c>
      <c r="C351" s="5">
        <f t="shared" si="30"/>
        <v>312870.35618666967</v>
      </c>
      <c r="D351" s="5">
        <f t="shared" si="35"/>
        <v>1000</v>
      </c>
      <c r="E351" s="4">
        <f t="shared" si="34"/>
        <v>311870.35618666967</v>
      </c>
      <c r="F351" s="5">
        <f>IF(C351=0,0,IF(I350+G351&lt;=Summary!$E$20,'Loan Sch - Extra pay - With Off'!I350+G351,Summary!$E$20))</f>
        <v>690.71560806781815</v>
      </c>
      <c r="G351" s="4">
        <f>IF(E351&lt;=0,0,E351*Summary!$B$7/Summary!$B$10)</f>
        <v>239.30052330477153</v>
      </c>
      <c r="H351" s="5">
        <f t="shared" si="31"/>
        <v>451.41508476304659</v>
      </c>
      <c r="I351" s="5">
        <f t="shared" si="32"/>
        <v>312418.94110190665</v>
      </c>
    </row>
    <row r="352" spans="1:9" x14ac:dyDescent="0.25">
      <c r="A352">
        <v>348</v>
      </c>
      <c r="B352">
        <f t="shared" si="33"/>
        <v>348</v>
      </c>
      <c r="C352" s="5">
        <f t="shared" si="30"/>
        <v>312418.94110190665</v>
      </c>
      <c r="D352" s="5">
        <f t="shared" si="35"/>
        <v>1000</v>
      </c>
      <c r="E352" s="4">
        <f t="shared" si="34"/>
        <v>311418.94110190665</v>
      </c>
      <c r="F352" s="5">
        <f>IF(C352=0,0,IF(I351+G352&lt;=Summary!$E$20,'Loan Sch - Extra pay - With Off'!I351+G352,Summary!$E$20))</f>
        <v>690.71560806781815</v>
      </c>
      <c r="G352" s="4">
        <f>IF(E352&lt;=0,0,E352*Summary!$B$7/Summary!$B$10)</f>
        <v>238.95414903780915</v>
      </c>
      <c r="H352" s="5">
        <f t="shared" si="31"/>
        <v>451.76145903000901</v>
      </c>
      <c r="I352" s="5">
        <f t="shared" si="32"/>
        <v>311967.17964287661</v>
      </c>
    </row>
    <row r="353" spans="1:9" x14ac:dyDescent="0.25">
      <c r="A353">
        <v>349</v>
      </c>
      <c r="B353">
        <f t="shared" si="33"/>
        <v>349</v>
      </c>
      <c r="C353" s="5">
        <f t="shared" si="30"/>
        <v>311967.17964287661</v>
      </c>
      <c r="D353" s="5">
        <f t="shared" si="35"/>
        <v>1000</v>
      </c>
      <c r="E353" s="4">
        <f t="shared" si="34"/>
        <v>310967.17964287661</v>
      </c>
      <c r="F353" s="5">
        <f>IF(C353=0,0,IF(I352+G353&lt;=Summary!$E$20,'Loan Sch - Extra pay - With Off'!I352+G353,Summary!$E$20))</f>
        <v>690.71560806781815</v>
      </c>
      <c r="G353" s="4">
        <f>IF(E353&lt;=0,0,E353*Summary!$B$7/Summary!$B$10)</f>
        <v>238.60750899520724</v>
      </c>
      <c r="H353" s="5">
        <f t="shared" si="31"/>
        <v>452.10809907261091</v>
      </c>
      <c r="I353" s="5">
        <f t="shared" si="32"/>
        <v>311515.07154380402</v>
      </c>
    </row>
    <row r="354" spans="1:9" x14ac:dyDescent="0.25">
      <c r="A354">
        <v>350</v>
      </c>
      <c r="B354">
        <f t="shared" si="33"/>
        <v>350</v>
      </c>
      <c r="C354" s="5">
        <f t="shared" si="30"/>
        <v>311515.07154380402</v>
      </c>
      <c r="D354" s="5">
        <f t="shared" si="35"/>
        <v>1000</v>
      </c>
      <c r="E354" s="4">
        <f t="shared" si="34"/>
        <v>310515.07154380402</v>
      </c>
      <c r="F354" s="5">
        <f>IF(C354=0,0,IF(I353+G354&lt;=Summary!$E$20,'Loan Sch - Extra pay - With Off'!I353+G354,Summary!$E$20))</f>
        <v>690.71560806781815</v>
      </c>
      <c r="G354" s="4">
        <f>IF(E354&lt;=0,0,E354*Summary!$B$7/Summary!$B$10)</f>
        <v>238.26060297303422</v>
      </c>
      <c r="H354" s="5">
        <f t="shared" si="31"/>
        <v>452.45500509478393</v>
      </c>
      <c r="I354" s="5">
        <f t="shared" si="32"/>
        <v>311062.61653870926</v>
      </c>
    </row>
    <row r="355" spans="1:9" x14ac:dyDescent="0.25">
      <c r="A355">
        <v>351</v>
      </c>
      <c r="B355">
        <f t="shared" si="33"/>
        <v>351</v>
      </c>
      <c r="C355" s="5">
        <f t="shared" si="30"/>
        <v>311062.61653870926</v>
      </c>
      <c r="D355" s="5">
        <f t="shared" si="35"/>
        <v>1000</v>
      </c>
      <c r="E355" s="4">
        <f t="shared" si="34"/>
        <v>310062.61653870926</v>
      </c>
      <c r="F355" s="5">
        <f>IF(C355=0,0,IF(I354+G355&lt;=Summary!$E$20,'Loan Sch - Extra pay - With Off'!I354+G355,Summary!$E$20))</f>
        <v>690.71560806781815</v>
      </c>
      <c r="G355" s="4">
        <f>IF(E355&lt;=0,0,E355*Summary!$B$7/Summary!$B$10)</f>
        <v>237.9134307672019</v>
      </c>
      <c r="H355" s="5">
        <f t="shared" si="31"/>
        <v>452.80217730061622</v>
      </c>
      <c r="I355" s="5">
        <f t="shared" si="32"/>
        <v>310609.81436140864</v>
      </c>
    </row>
    <row r="356" spans="1:9" x14ac:dyDescent="0.25">
      <c r="A356">
        <v>352</v>
      </c>
      <c r="B356">
        <f t="shared" si="33"/>
        <v>352</v>
      </c>
      <c r="C356" s="5">
        <f t="shared" si="30"/>
        <v>310609.81436140864</v>
      </c>
      <c r="D356" s="5">
        <f t="shared" si="35"/>
        <v>1000</v>
      </c>
      <c r="E356" s="4">
        <f t="shared" si="34"/>
        <v>309609.81436140864</v>
      </c>
      <c r="F356" s="5">
        <f>IF(C356=0,0,IF(I355+G356&lt;=Summary!$E$20,'Loan Sch - Extra pay - With Off'!I355+G356,Summary!$E$20))</f>
        <v>690.71560806781815</v>
      </c>
      <c r="G356" s="4">
        <f>IF(E356&lt;=0,0,E356*Summary!$B$7/Summary!$B$10)</f>
        <v>237.56599217346547</v>
      </c>
      <c r="H356" s="5">
        <f t="shared" si="31"/>
        <v>453.14961589435268</v>
      </c>
      <c r="I356" s="5">
        <f t="shared" si="32"/>
        <v>310156.66474551428</v>
      </c>
    </row>
    <row r="357" spans="1:9" x14ac:dyDescent="0.25">
      <c r="A357">
        <v>353</v>
      </c>
      <c r="B357">
        <f t="shared" si="33"/>
        <v>353</v>
      </c>
      <c r="C357" s="5">
        <f t="shared" si="30"/>
        <v>310156.66474551428</v>
      </c>
      <c r="D357" s="5">
        <f t="shared" si="35"/>
        <v>1000</v>
      </c>
      <c r="E357" s="4">
        <f t="shared" si="34"/>
        <v>309156.66474551428</v>
      </c>
      <c r="F357" s="5">
        <f>IF(C357=0,0,IF(I356+G357&lt;=Summary!$E$20,'Loan Sch - Extra pay - With Off'!I356+G357,Summary!$E$20))</f>
        <v>690.71560806781815</v>
      </c>
      <c r="G357" s="4">
        <f>IF(E357&lt;=0,0,E357*Summary!$B$7/Summary!$B$10)</f>
        <v>237.21828698742345</v>
      </c>
      <c r="H357" s="5">
        <f t="shared" si="31"/>
        <v>453.49732108039473</v>
      </c>
      <c r="I357" s="5">
        <f t="shared" si="32"/>
        <v>309703.16742443386</v>
      </c>
    </row>
    <row r="358" spans="1:9" x14ac:dyDescent="0.25">
      <c r="A358">
        <v>354</v>
      </c>
      <c r="B358">
        <f t="shared" si="33"/>
        <v>354</v>
      </c>
      <c r="C358" s="5">
        <f t="shared" si="30"/>
        <v>309703.16742443386</v>
      </c>
      <c r="D358" s="5">
        <f t="shared" si="35"/>
        <v>1000</v>
      </c>
      <c r="E358" s="4">
        <f t="shared" si="34"/>
        <v>308703.16742443386</v>
      </c>
      <c r="F358" s="5">
        <f>IF(C358=0,0,IF(I357+G358&lt;=Summary!$E$20,'Loan Sch - Extra pay - With Off'!I357+G358,Summary!$E$20))</f>
        <v>690.71560806781815</v>
      </c>
      <c r="G358" s="4">
        <f>IF(E358&lt;=0,0,E358*Summary!$B$7/Summary!$B$10)</f>
        <v>236.87031500451752</v>
      </c>
      <c r="H358" s="5">
        <f t="shared" si="31"/>
        <v>453.84529306330063</v>
      </c>
      <c r="I358" s="5">
        <f t="shared" si="32"/>
        <v>309249.32213137054</v>
      </c>
    </row>
    <row r="359" spans="1:9" x14ac:dyDescent="0.25">
      <c r="A359">
        <v>355</v>
      </c>
      <c r="B359">
        <f t="shared" si="33"/>
        <v>355</v>
      </c>
      <c r="C359" s="5">
        <f t="shared" si="30"/>
        <v>309249.32213137054</v>
      </c>
      <c r="D359" s="5">
        <f t="shared" si="35"/>
        <v>1000</v>
      </c>
      <c r="E359" s="4">
        <f t="shared" si="34"/>
        <v>308249.32213137054</v>
      </c>
      <c r="F359" s="5">
        <f>IF(C359=0,0,IF(I358+G359&lt;=Summary!$E$20,'Loan Sch - Extra pay - With Off'!I358+G359,Summary!$E$20))</f>
        <v>690.71560806781815</v>
      </c>
      <c r="G359" s="4">
        <f>IF(E359&lt;=0,0,E359*Summary!$B$7/Summary!$B$10)</f>
        <v>236.52207602003239</v>
      </c>
      <c r="H359" s="5">
        <f t="shared" si="31"/>
        <v>454.19353204778577</v>
      </c>
      <c r="I359" s="5">
        <f t="shared" si="32"/>
        <v>308795.12859932275</v>
      </c>
    </row>
    <row r="360" spans="1:9" x14ac:dyDescent="0.25">
      <c r="A360">
        <v>356</v>
      </c>
      <c r="B360">
        <f t="shared" si="33"/>
        <v>356</v>
      </c>
      <c r="C360" s="5">
        <f t="shared" si="30"/>
        <v>308795.12859932275</v>
      </c>
      <c r="D360" s="5">
        <f t="shared" si="35"/>
        <v>1000</v>
      </c>
      <c r="E360" s="4">
        <f t="shared" si="34"/>
        <v>307795.12859932275</v>
      </c>
      <c r="F360" s="5">
        <f>IF(C360=0,0,IF(I359+G360&lt;=Summary!$E$20,'Loan Sch - Extra pay - With Off'!I359+G360,Summary!$E$20))</f>
        <v>690.71560806781815</v>
      </c>
      <c r="G360" s="4">
        <f>IF(E360&lt;=0,0,E360*Summary!$B$7/Summary!$B$10)</f>
        <v>236.17356982909573</v>
      </c>
      <c r="H360" s="5">
        <f t="shared" si="31"/>
        <v>454.5420382387224</v>
      </c>
      <c r="I360" s="5">
        <f t="shared" si="32"/>
        <v>308340.58656108403</v>
      </c>
    </row>
    <row r="361" spans="1:9" x14ac:dyDescent="0.25">
      <c r="A361">
        <v>357</v>
      </c>
      <c r="B361">
        <f t="shared" si="33"/>
        <v>357</v>
      </c>
      <c r="C361" s="5">
        <f t="shared" si="30"/>
        <v>308340.58656108403</v>
      </c>
      <c r="D361" s="5">
        <f t="shared" si="35"/>
        <v>1000</v>
      </c>
      <c r="E361" s="4">
        <f t="shared" si="34"/>
        <v>307340.58656108403</v>
      </c>
      <c r="F361" s="5">
        <f>IF(C361=0,0,IF(I360+G361&lt;=Summary!$E$20,'Loan Sch - Extra pay - With Off'!I360+G361,Summary!$E$20))</f>
        <v>690.71560806781815</v>
      </c>
      <c r="G361" s="4">
        <f>IF(E361&lt;=0,0,E361*Summary!$B$7/Summary!$B$10)</f>
        <v>235.82479622667793</v>
      </c>
      <c r="H361" s="5">
        <f t="shared" si="31"/>
        <v>454.89081184114025</v>
      </c>
      <c r="I361" s="5">
        <f t="shared" si="32"/>
        <v>307885.69574924291</v>
      </c>
    </row>
    <row r="362" spans="1:9" x14ac:dyDescent="0.25">
      <c r="A362">
        <v>358</v>
      </c>
      <c r="B362">
        <f t="shared" si="33"/>
        <v>358</v>
      </c>
      <c r="C362" s="5">
        <f t="shared" si="30"/>
        <v>307885.69574924291</v>
      </c>
      <c r="D362" s="5">
        <f t="shared" si="35"/>
        <v>1000</v>
      </c>
      <c r="E362" s="4">
        <f t="shared" si="34"/>
        <v>306885.69574924291</v>
      </c>
      <c r="F362" s="5">
        <f>IF(C362=0,0,IF(I361+G362&lt;=Summary!$E$20,'Loan Sch - Extra pay - With Off'!I361+G362,Summary!$E$20))</f>
        <v>690.71560806781815</v>
      </c>
      <c r="G362" s="4">
        <f>IF(E362&lt;=0,0,E362*Summary!$B$7/Summary!$B$10)</f>
        <v>235.47575500759214</v>
      </c>
      <c r="H362" s="5">
        <f t="shared" si="31"/>
        <v>455.23985306022598</v>
      </c>
      <c r="I362" s="5">
        <f t="shared" si="32"/>
        <v>307430.45589618268</v>
      </c>
    </row>
    <row r="363" spans="1:9" x14ac:dyDescent="0.25">
      <c r="A363">
        <v>359</v>
      </c>
      <c r="B363">
        <f t="shared" si="33"/>
        <v>359</v>
      </c>
      <c r="C363" s="5">
        <f t="shared" si="30"/>
        <v>307430.45589618268</v>
      </c>
      <c r="D363" s="5">
        <f t="shared" si="35"/>
        <v>1000</v>
      </c>
      <c r="E363" s="4">
        <f t="shared" si="34"/>
        <v>306430.45589618268</v>
      </c>
      <c r="F363" s="5">
        <f>IF(C363=0,0,IF(I362+G363&lt;=Summary!$E$20,'Loan Sch - Extra pay - With Off'!I362+G363,Summary!$E$20))</f>
        <v>690.71560806781815</v>
      </c>
      <c r="G363" s="4">
        <f>IF(E363&lt;=0,0,E363*Summary!$B$7/Summary!$B$10)</f>
        <v>235.126445966494</v>
      </c>
      <c r="H363" s="5">
        <f t="shared" si="31"/>
        <v>455.58916210132418</v>
      </c>
      <c r="I363" s="5">
        <f t="shared" si="32"/>
        <v>306974.86673408136</v>
      </c>
    </row>
    <row r="364" spans="1:9" x14ac:dyDescent="0.25">
      <c r="A364">
        <v>360</v>
      </c>
      <c r="B364">
        <f t="shared" si="33"/>
        <v>360</v>
      </c>
      <c r="C364" s="5">
        <f t="shared" si="30"/>
        <v>306974.86673408136</v>
      </c>
      <c r="D364" s="5">
        <f t="shared" si="35"/>
        <v>1000</v>
      </c>
      <c r="E364" s="4">
        <f t="shared" si="34"/>
        <v>305974.86673408136</v>
      </c>
      <c r="F364" s="5">
        <f>IF(C364=0,0,IF(I363+G364&lt;=Summary!$E$20,'Loan Sch - Extra pay - With Off'!I363+G364,Summary!$E$20))</f>
        <v>690.71560806781815</v>
      </c>
      <c r="G364" s="4">
        <f>IF(E364&lt;=0,0,E364*Summary!$B$7/Summary!$B$10)</f>
        <v>234.77686889788163</v>
      </c>
      <c r="H364" s="5">
        <f t="shared" si="31"/>
        <v>455.93873916993653</v>
      </c>
      <c r="I364" s="5">
        <f t="shared" si="32"/>
        <v>306518.92799491144</v>
      </c>
    </row>
    <row r="365" spans="1:9" x14ac:dyDescent="0.25">
      <c r="A365">
        <v>361</v>
      </c>
      <c r="B365">
        <f t="shared" si="33"/>
        <v>361</v>
      </c>
      <c r="C365" s="5">
        <f t="shared" si="30"/>
        <v>306518.92799491144</v>
      </c>
      <c r="D365" s="5">
        <f t="shared" si="35"/>
        <v>1000</v>
      </c>
      <c r="E365" s="4">
        <f t="shared" si="34"/>
        <v>305518.92799491144</v>
      </c>
      <c r="F365" s="5">
        <f>IF(C365=0,0,IF(I364+G365&lt;=Summary!$E$20,'Loan Sch - Extra pay - With Off'!I364+G365,Summary!$E$20))</f>
        <v>690.71560806781815</v>
      </c>
      <c r="G365" s="4">
        <f>IF(E365&lt;=0,0,E365*Summary!$B$7/Summary!$B$10)</f>
        <v>234.42702359609549</v>
      </c>
      <c r="H365" s="5">
        <f t="shared" si="31"/>
        <v>456.28858447172263</v>
      </c>
      <c r="I365" s="5">
        <f t="shared" si="32"/>
        <v>306062.6394104397</v>
      </c>
    </row>
    <row r="366" spans="1:9" x14ac:dyDescent="0.25">
      <c r="A366">
        <v>362</v>
      </c>
      <c r="B366">
        <f t="shared" si="33"/>
        <v>362</v>
      </c>
      <c r="C366" s="5">
        <f t="shared" si="30"/>
        <v>306062.6394104397</v>
      </c>
      <c r="D366" s="5">
        <f t="shared" si="35"/>
        <v>1000</v>
      </c>
      <c r="E366" s="4">
        <f t="shared" si="34"/>
        <v>305062.6394104397</v>
      </c>
      <c r="F366" s="5">
        <f>IF(C366=0,0,IF(I365+G366&lt;=Summary!$E$20,'Loan Sch - Extra pay - With Off'!I365+G366,Summary!$E$20))</f>
        <v>690.71560806781815</v>
      </c>
      <c r="G366" s="4">
        <f>IF(E366&lt;=0,0,E366*Summary!$B$7/Summary!$B$10)</f>
        <v>234.07690985531815</v>
      </c>
      <c r="H366" s="5">
        <f t="shared" si="31"/>
        <v>456.6386982125</v>
      </c>
      <c r="I366" s="5">
        <f t="shared" si="32"/>
        <v>305606.00071222719</v>
      </c>
    </row>
    <row r="367" spans="1:9" x14ac:dyDescent="0.25">
      <c r="A367">
        <v>363</v>
      </c>
      <c r="B367">
        <f t="shared" si="33"/>
        <v>363</v>
      </c>
      <c r="C367" s="5">
        <f t="shared" si="30"/>
        <v>305606.00071222719</v>
      </c>
      <c r="D367" s="5">
        <f t="shared" si="35"/>
        <v>1000</v>
      </c>
      <c r="E367" s="4">
        <f t="shared" si="34"/>
        <v>304606.00071222719</v>
      </c>
      <c r="F367" s="5">
        <f>IF(C367=0,0,IF(I366+G367&lt;=Summary!$E$20,'Loan Sch - Extra pay - With Off'!I366+G367,Summary!$E$20))</f>
        <v>690.71560806781815</v>
      </c>
      <c r="G367" s="4">
        <f>IF(E367&lt;=0,0,E367*Summary!$B$7/Summary!$B$10)</f>
        <v>233.72652746957431</v>
      </c>
      <c r="H367" s="5">
        <f t="shared" si="31"/>
        <v>456.98908059824385</v>
      </c>
      <c r="I367" s="5">
        <f t="shared" si="32"/>
        <v>305149.01163162896</v>
      </c>
    </row>
    <row r="368" spans="1:9" x14ac:dyDescent="0.25">
      <c r="A368">
        <v>364</v>
      </c>
      <c r="B368">
        <f t="shared" si="33"/>
        <v>364</v>
      </c>
      <c r="C368" s="5">
        <f t="shared" si="30"/>
        <v>305149.01163162896</v>
      </c>
      <c r="D368" s="5">
        <f t="shared" si="35"/>
        <v>1000</v>
      </c>
      <c r="E368" s="4">
        <f t="shared" si="34"/>
        <v>304149.01163162896</v>
      </c>
      <c r="F368" s="5">
        <f>IF(C368=0,0,IF(I367+G368&lt;=Summary!$E$20,'Loan Sch - Extra pay - With Off'!I367+G368,Summary!$E$20))</f>
        <v>690.71560806781815</v>
      </c>
      <c r="G368" s="4">
        <f>IF(E368&lt;=0,0,E368*Summary!$B$7/Summary!$B$10)</f>
        <v>233.37587623273066</v>
      </c>
      <c r="H368" s="5">
        <f t="shared" si="31"/>
        <v>457.33973183508749</v>
      </c>
      <c r="I368" s="5">
        <f t="shared" si="32"/>
        <v>304691.6718997939</v>
      </c>
    </row>
    <row r="369" spans="1:9" x14ac:dyDescent="0.25">
      <c r="A369">
        <v>365</v>
      </c>
      <c r="B369">
        <f t="shared" si="33"/>
        <v>365</v>
      </c>
      <c r="C369" s="5">
        <f t="shared" si="30"/>
        <v>304691.6718997939</v>
      </c>
      <c r="D369" s="5">
        <f t="shared" si="35"/>
        <v>1000</v>
      </c>
      <c r="E369" s="4">
        <f t="shared" si="34"/>
        <v>303691.6718997939</v>
      </c>
      <c r="F369" s="5">
        <f>IF(C369=0,0,IF(I368+G369&lt;=Summary!$E$20,'Loan Sch - Extra pay - With Off'!I368+G369,Summary!$E$20))</f>
        <v>690.71560806781815</v>
      </c>
      <c r="G369" s="4">
        <f>IF(E369&lt;=0,0,E369*Summary!$B$7/Summary!$B$10)</f>
        <v>233.02495593849568</v>
      </c>
      <c r="H369" s="5">
        <f t="shared" si="31"/>
        <v>457.69065212932247</v>
      </c>
      <c r="I369" s="5">
        <f t="shared" si="32"/>
        <v>304233.9812476646</v>
      </c>
    </row>
    <row r="370" spans="1:9" x14ac:dyDescent="0.25">
      <c r="A370">
        <v>366</v>
      </c>
      <c r="B370">
        <f t="shared" si="33"/>
        <v>366</v>
      </c>
      <c r="C370" s="5">
        <f t="shared" si="30"/>
        <v>304233.9812476646</v>
      </c>
      <c r="D370" s="5">
        <f t="shared" si="35"/>
        <v>1000</v>
      </c>
      <c r="E370" s="4">
        <f t="shared" si="34"/>
        <v>303233.9812476646</v>
      </c>
      <c r="F370" s="5">
        <f>IF(C370=0,0,IF(I369+G370&lt;=Summary!$E$20,'Loan Sch - Extra pay - With Off'!I369+G370,Summary!$E$20))</f>
        <v>690.71560806781815</v>
      </c>
      <c r="G370" s="4">
        <f>IF(E370&lt;=0,0,E370*Summary!$B$7/Summary!$B$10)</f>
        <v>232.67376638041955</v>
      </c>
      <c r="H370" s="5">
        <f t="shared" si="31"/>
        <v>458.04184168739857</v>
      </c>
      <c r="I370" s="5">
        <f t="shared" si="32"/>
        <v>303775.9394059772</v>
      </c>
    </row>
    <row r="371" spans="1:9" x14ac:dyDescent="0.25">
      <c r="A371">
        <v>367</v>
      </c>
      <c r="B371">
        <f t="shared" si="33"/>
        <v>367</v>
      </c>
      <c r="C371" s="5">
        <f t="shared" si="30"/>
        <v>303775.9394059772</v>
      </c>
      <c r="D371" s="5">
        <f t="shared" si="35"/>
        <v>1000</v>
      </c>
      <c r="E371" s="4">
        <f t="shared" si="34"/>
        <v>302775.9394059772</v>
      </c>
      <c r="F371" s="5">
        <f>IF(C371=0,0,IF(I370+G371&lt;=Summary!$E$20,'Loan Sch - Extra pay - With Off'!I370+G371,Summary!$E$20))</f>
        <v>690.71560806781815</v>
      </c>
      <c r="G371" s="4">
        <f>IF(E371&lt;=0,0,E371*Summary!$B$7/Summary!$B$10)</f>
        <v>232.32230735189404</v>
      </c>
      <c r="H371" s="5">
        <f t="shared" si="31"/>
        <v>458.39330071592411</v>
      </c>
      <c r="I371" s="5">
        <f t="shared" si="32"/>
        <v>303317.54610526125</v>
      </c>
    </row>
    <row r="372" spans="1:9" x14ac:dyDescent="0.25">
      <c r="A372">
        <v>368</v>
      </c>
      <c r="B372">
        <f t="shared" si="33"/>
        <v>368</v>
      </c>
      <c r="C372" s="5">
        <f t="shared" si="30"/>
        <v>303317.54610526125</v>
      </c>
      <c r="D372" s="5">
        <f t="shared" si="35"/>
        <v>1000</v>
      </c>
      <c r="E372" s="4">
        <f t="shared" si="34"/>
        <v>302317.54610526125</v>
      </c>
      <c r="F372" s="5">
        <f>IF(C372=0,0,IF(I371+G372&lt;=Summary!$E$20,'Loan Sch - Extra pay - With Off'!I371+G372,Summary!$E$20))</f>
        <v>690.71560806781815</v>
      </c>
      <c r="G372" s="4">
        <f>IF(E372&lt;=0,0,E372*Summary!$B$7/Summary!$B$10)</f>
        <v>231.97057864615238</v>
      </c>
      <c r="H372" s="5">
        <f t="shared" si="31"/>
        <v>458.74502942166578</v>
      </c>
      <c r="I372" s="5">
        <f t="shared" si="32"/>
        <v>302858.80107583961</v>
      </c>
    </row>
    <row r="373" spans="1:9" x14ac:dyDescent="0.25">
      <c r="A373">
        <v>369</v>
      </c>
      <c r="B373">
        <f t="shared" si="33"/>
        <v>369</v>
      </c>
      <c r="C373" s="5">
        <f t="shared" ref="C373:C436" si="36">I372</f>
        <v>302858.80107583961</v>
      </c>
      <c r="D373" s="5">
        <f t="shared" si="35"/>
        <v>1000</v>
      </c>
      <c r="E373" s="4">
        <f t="shared" si="34"/>
        <v>301858.80107583961</v>
      </c>
      <c r="F373" s="5">
        <f>IF(C373=0,0,IF(I372+G373&lt;=Summary!$E$20,'Loan Sch - Extra pay - With Off'!I372+G373,Summary!$E$20))</f>
        <v>690.71560806781815</v>
      </c>
      <c r="G373" s="4">
        <f>IF(E373&lt;=0,0,E373*Summary!$B$7/Summary!$B$10)</f>
        <v>231.61858005626922</v>
      </c>
      <c r="H373" s="5">
        <f t="shared" ref="H373:H436" si="37">F373-G373</f>
        <v>459.0970280115489</v>
      </c>
      <c r="I373" s="5">
        <f t="shared" ref="I373:I436" si="38">IF(ROUND(C373-H373,0)=0,0,C373-H373)</f>
        <v>302399.70404782804</v>
      </c>
    </row>
    <row r="374" spans="1:9" x14ac:dyDescent="0.25">
      <c r="A374">
        <v>370</v>
      </c>
      <c r="B374">
        <f t="shared" si="33"/>
        <v>370</v>
      </c>
      <c r="C374" s="5">
        <f t="shared" si="36"/>
        <v>302399.70404782804</v>
      </c>
      <c r="D374" s="5">
        <f t="shared" si="35"/>
        <v>1000</v>
      </c>
      <c r="E374" s="4">
        <f t="shared" si="34"/>
        <v>301399.70404782804</v>
      </c>
      <c r="F374" s="5">
        <f>IF(C374=0,0,IF(I373+G374&lt;=Summary!$E$20,'Loan Sch - Extra pay - With Off'!I373+G374,Summary!$E$20))</f>
        <v>690.71560806781815</v>
      </c>
      <c r="G374" s="4">
        <f>IF(E374&lt;=0,0,E374*Summary!$B$7/Summary!$B$10)</f>
        <v>231.26631137516034</v>
      </c>
      <c r="H374" s="5">
        <f t="shared" si="37"/>
        <v>459.44929669265781</v>
      </c>
      <c r="I374" s="5">
        <f t="shared" si="38"/>
        <v>301940.25475113536</v>
      </c>
    </row>
    <row r="375" spans="1:9" x14ac:dyDescent="0.25">
      <c r="A375">
        <v>371</v>
      </c>
      <c r="B375">
        <f t="shared" si="33"/>
        <v>371</v>
      </c>
      <c r="C375" s="5">
        <f t="shared" si="36"/>
        <v>301940.25475113536</v>
      </c>
      <c r="D375" s="5">
        <f t="shared" si="35"/>
        <v>1000</v>
      </c>
      <c r="E375" s="4">
        <f t="shared" si="34"/>
        <v>300940.25475113536</v>
      </c>
      <c r="F375" s="5">
        <f>IF(C375=0,0,IF(I374+G375&lt;=Summary!$E$20,'Loan Sch - Extra pay - With Off'!I374+G375,Summary!$E$20))</f>
        <v>690.71560806781815</v>
      </c>
      <c r="G375" s="4">
        <f>IF(E375&lt;=0,0,E375*Summary!$B$7/Summary!$B$10)</f>
        <v>230.91377239558273</v>
      </c>
      <c r="H375" s="5">
        <f t="shared" si="37"/>
        <v>459.80183567223543</v>
      </c>
      <c r="I375" s="5">
        <f t="shared" si="38"/>
        <v>301480.45291546313</v>
      </c>
    </row>
    <row r="376" spans="1:9" x14ac:dyDescent="0.25">
      <c r="A376">
        <v>372</v>
      </c>
      <c r="B376">
        <f t="shared" si="33"/>
        <v>372</v>
      </c>
      <c r="C376" s="5">
        <f t="shared" si="36"/>
        <v>301480.45291546313</v>
      </c>
      <c r="D376" s="5">
        <f t="shared" si="35"/>
        <v>1000</v>
      </c>
      <c r="E376" s="4">
        <f t="shared" si="34"/>
        <v>300480.45291546313</v>
      </c>
      <c r="F376" s="5">
        <f>IF(C376=0,0,IF(I375+G376&lt;=Summary!$E$20,'Loan Sch - Extra pay - With Off'!I375+G376,Summary!$E$20))</f>
        <v>690.71560806781815</v>
      </c>
      <c r="G376" s="4">
        <f>IF(E376&lt;=0,0,E376*Summary!$B$7/Summary!$B$10)</f>
        <v>230.56096291013421</v>
      </c>
      <c r="H376" s="5">
        <f t="shared" si="37"/>
        <v>460.15464515768394</v>
      </c>
      <c r="I376" s="5">
        <f t="shared" si="38"/>
        <v>301020.29827030544</v>
      </c>
    </row>
    <row r="377" spans="1:9" x14ac:dyDescent="0.25">
      <c r="A377">
        <v>373</v>
      </c>
      <c r="B377">
        <f t="shared" si="33"/>
        <v>373</v>
      </c>
      <c r="C377" s="5">
        <f t="shared" si="36"/>
        <v>301020.29827030544</v>
      </c>
      <c r="D377" s="5">
        <f t="shared" si="35"/>
        <v>1000</v>
      </c>
      <c r="E377" s="4">
        <f t="shared" si="34"/>
        <v>300020.29827030544</v>
      </c>
      <c r="F377" s="5">
        <f>IF(C377=0,0,IF(I376+G377&lt;=Summary!$E$20,'Loan Sch - Extra pay - With Off'!I376+G377,Summary!$E$20))</f>
        <v>690.71560806781815</v>
      </c>
      <c r="G377" s="4">
        <f>IF(E377&lt;=0,0,E377*Summary!$B$7/Summary!$B$10)</f>
        <v>230.2078827112536</v>
      </c>
      <c r="H377" s="5">
        <f t="shared" si="37"/>
        <v>460.50772535656455</v>
      </c>
      <c r="I377" s="5">
        <f t="shared" si="38"/>
        <v>300559.79054494889</v>
      </c>
    </row>
    <row r="378" spans="1:9" x14ac:dyDescent="0.25">
      <c r="A378">
        <v>374</v>
      </c>
      <c r="B378">
        <f t="shared" si="33"/>
        <v>374</v>
      </c>
      <c r="C378" s="5">
        <f t="shared" si="36"/>
        <v>300559.79054494889</v>
      </c>
      <c r="D378" s="5">
        <f t="shared" si="35"/>
        <v>1000</v>
      </c>
      <c r="E378" s="4">
        <f t="shared" si="34"/>
        <v>299559.79054494889</v>
      </c>
      <c r="F378" s="5">
        <f>IF(C378=0,0,IF(I377+G378&lt;=Summary!$E$20,'Loan Sch - Extra pay - With Off'!I377+G378,Summary!$E$20))</f>
        <v>690.71560806781815</v>
      </c>
      <c r="G378" s="4">
        <f>IF(E378&lt;=0,0,E378*Summary!$B$7/Summary!$B$10)</f>
        <v>229.85453159122036</v>
      </c>
      <c r="H378" s="5">
        <f t="shared" si="37"/>
        <v>460.86107647659776</v>
      </c>
      <c r="I378" s="5">
        <f t="shared" si="38"/>
        <v>300098.92946847231</v>
      </c>
    </row>
    <row r="379" spans="1:9" x14ac:dyDescent="0.25">
      <c r="A379">
        <v>375</v>
      </c>
      <c r="B379">
        <f t="shared" si="33"/>
        <v>375</v>
      </c>
      <c r="C379" s="5">
        <f t="shared" si="36"/>
        <v>300098.92946847231</v>
      </c>
      <c r="D379" s="5">
        <f t="shared" si="35"/>
        <v>1000</v>
      </c>
      <c r="E379" s="4">
        <f t="shared" si="34"/>
        <v>299098.92946847231</v>
      </c>
      <c r="F379" s="5">
        <f>IF(C379=0,0,IF(I378+G379&lt;=Summary!$E$20,'Loan Sch - Extra pay - With Off'!I378+G379,Summary!$E$20))</f>
        <v>690.71560806781815</v>
      </c>
      <c r="G379" s="4">
        <f>IF(E379&lt;=0,0,E379*Summary!$B$7/Summary!$B$10)</f>
        <v>229.5009093421547</v>
      </c>
      <c r="H379" s="5">
        <f t="shared" si="37"/>
        <v>461.21469872566342</v>
      </c>
      <c r="I379" s="5">
        <f t="shared" si="38"/>
        <v>299637.71476974664</v>
      </c>
    </row>
    <row r="380" spans="1:9" x14ac:dyDescent="0.25">
      <c r="A380">
        <v>376</v>
      </c>
      <c r="B380">
        <f t="shared" si="33"/>
        <v>376</v>
      </c>
      <c r="C380" s="5">
        <f t="shared" si="36"/>
        <v>299637.71476974664</v>
      </c>
      <c r="D380" s="5">
        <f t="shared" si="35"/>
        <v>1000</v>
      </c>
      <c r="E380" s="4">
        <f t="shared" si="34"/>
        <v>298637.71476974664</v>
      </c>
      <c r="F380" s="5">
        <f>IF(C380=0,0,IF(I379+G380&lt;=Summary!$E$20,'Loan Sch - Extra pay - With Off'!I379+G380,Summary!$E$20))</f>
        <v>690.71560806781815</v>
      </c>
      <c r="G380" s="4">
        <f>IF(E380&lt;=0,0,E380*Summary!$B$7/Summary!$B$10)</f>
        <v>229.14701575601714</v>
      </c>
      <c r="H380" s="5">
        <f t="shared" si="37"/>
        <v>461.56859231180101</v>
      </c>
      <c r="I380" s="5">
        <f t="shared" si="38"/>
        <v>299176.14617743483</v>
      </c>
    </row>
    <row r="381" spans="1:9" x14ac:dyDescent="0.25">
      <c r="A381">
        <v>377</v>
      </c>
      <c r="B381">
        <f t="shared" si="33"/>
        <v>377</v>
      </c>
      <c r="C381" s="5">
        <f t="shared" si="36"/>
        <v>299176.14617743483</v>
      </c>
      <c r="D381" s="5">
        <f t="shared" si="35"/>
        <v>1000</v>
      </c>
      <c r="E381" s="4">
        <f t="shared" si="34"/>
        <v>298176.14617743483</v>
      </c>
      <c r="F381" s="5">
        <f>IF(C381=0,0,IF(I380+G381&lt;=Summary!$E$20,'Loan Sch - Extra pay - With Off'!I380+G381,Summary!$E$20))</f>
        <v>690.71560806781815</v>
      </c>
      <c r="G381" s="4">
        <f>IF(E381&lt;=0,0,E381*Summary!$B$7/Summary!$B$10)</f>
        <v>228.79285062460863</v>
      </c>
      <c r="H381" s="5">
        <f t="shared" si="37"/>
        <v>461.92275744320955</v>
      </c>
      <c r="I381" s="5">
        <f t="shared" si="38"/>
        <v>298714.22341999161</v>
      </c>
    </row>
    <row r="382" spans="1:9" x14ac:dyDescent="0.25">
      <c r="A382">
        <v>378</v>
      </c>
      <c r="B382">
        <f t="shared" si="33"/>
        <v>378</v>
      </c>
      <c r="C382" s="5">
        <f t="shared" si="36"/>
        <v>298714.22341999161</v>
      </c>
      <c r="D382" s="5">
        <f t="shared" si="35"/>
        <v>1000</v>
      </c>
      <c r="E382" s="4">
        <f t="shared" si="34"/>
        <v>297714.22341999161</v>
      </c>
      <c r="F382" s="5">
        <f>IF(C382=0,0,IF(I381+G382&lt;=Summary!$E$20,'Loan Sch - Extra pay - With Off'!I381+G382,Summary!$E$20))</f>
        <v>690.71560806781815</v>
      </c>
      <c r="G382" s="4">
        <f>IF(E382&lt;=0,0,E382*Summary!$B$7/Summary!$B$10)</f>
        <v>228.43841373957048</v>
      </c>
      <c r="H382" s="5">
        <f t="shared" si="37"/>
        <v>462.27719432824767</v>
      </c>
      <c r="I382" s="5">
        <f t="shared" si="38"/>
        <v>298251.94622566336</v>
      </c>
    </row>
    <row r="383" spans="1:9" x14ac:dyDescent="0.25">
      <c r="A383">
        <v>379</v>
      </c>
      <c r="B383">
        <f t="shared" si="33"/>
        <v>379</v>
      </c>
      <c r="C383" s="5">
        <f t="shared" si="36"/>
        <v>298251.94622566336</v>
      </c>
      <c r="D383" s="5">
        <f t="shared" si="35"/>
        <v>1000</v>
      </c>
      <c r="E383" s="4">
        <f t="shared" si="34"/>
        <v>297251.94622566336</v>
      </c>
      <c r="F383" s="5">
        <f>IF(C383=0,0,IF(I382+G383&lt;=Summary!$E$20,'Loan Sch - Extra pay - With Off'!I382+G383,Summary!$E$20))</f>
        <v>690.71560806781815</v>
      </c>
      <c r="G383" s="4">
        <f>IF(E383&lt;=0,0,E383*Summary!$B$7/Summary!$B$10)</f>
        <v>228.08370489238399</v>
      </c>
      <c r="H383" s="5">
        <f t="shared" si="37"/>
        <v>462.63190317543416</v>
      </c>
      <c r="I383" s="5">
        <f t="shared" si="38"/>
        <v>297789.31432248792</v>
      </c>
    </row>
    <row r="384" spans="1:9" x14ac:dyDescent="0.25">
      <c r="A384">
        <v>380</v>
      </c>
      <c r="B384">
        <f t="shared" si="33"/>
        <v>380</v>
      </c>
      <c r="C384" s="5">
        <f t="shared" si="36"/>
        <v>297789.31432248792</v>
      </c>
      <c r="D384" s="5">
        <f t="shared" si="35"/>
        <v>1000</v>
      </c>
      <c r="E384" s="4">
        <f t="shared" si="34"/>
        <v>296789.31432248792</v>
      </c>
      <c r="F384" s="5">
        <f>IF(C384=0,0,IF(I383+G384&lt;=Summary!$E$20,'Loan Sch - Extra pay - With Off'!I383+G384,Summary!$E$20))</f>
        <v>690.71560806781815</v>
      </c>
      <c r="G384" s="4">
        <f>IF(E384&lt;=0,0,E384*Summary!$B$7/Summary!$B$10)</f>
        <v>227.72872387437053</v>
      </c>
      <c r="H384" s="5">
        <f t="shared" si="37"/>
        <v>462.98688419344762</v>
      </c>
      <c r="I384" s="5">
        <f t="shared" si="38"/>
        <v>297326.32743829448</v>
      </c>
    </row>
    <row r="385" spans="1:9" x14ac:dyDescent="0.25">
      <c r="A385">
        <v>381</v>
      </c>
      <c r="B385">
        <f t="shared" si="33"/>
        <v>381</v>
      </c>
      <c r="C385" s="5">
        <f t="shared" si="36"/>
        <v>297326.32743829448</v>
      </c>
      <c r="D385" s="5">
        <f t="shared" si="35"/>
        <v>1000</v>
      </c>
      <c r="E385" s="4">
        <f t="shared" si="34"/>
        <v>296326.32743829448</v>
      </c>
      <c r="F385" s="5">
        <f>IF(C385=0,0,IF(I384+G385&lt;=Summary!$E$20,'Loan Sch - Extra pay - With Off'!I384+G385,Summary!$E$20))</f>
        <v>690.71560806781815</v>
      </c>
      <c r="G385" s="4">
        <f>IF(E385&lt;=0,0,E385*Summary!$B$7/Summary!$B$10)</f>
        <v>227.37347047669132</v>
      </c>
      <c r="H385" s="5">
        <f t="shared" si="37"/>
        <v>463.34213759112686</v>
      </c>
      <c r="I385" s="5">
        <f t="shared" si="38"/>
        <v>296862.98530070338</v>
      </c>
    </row>
    <row r="386" spans="1:9" x14ac:dyDescent="0.25">
      <c r="A386">
        <v>382</v>
      </c>
      <c r="B386">
        <f t="shared" si="33"/>
        <v>382</v>
      </c>
      <c r="C386" s="5">
        <f t="shared" si="36"/>
        <v>296862.98530070338</v>
      </c>
      <c r="D386" s="5">
        <f t="shared" si="35"/>
        <v>1000</v>
      </c>
      <c r="E386" s="4">
        <f t="shared" si="34"/>
        <v>295862.98530070338</v>
      </c>
      <c r="F386" s="5">
        <f>IF(C386=0,0,IF(I385+G386&lt;=Summary!$E$20,'Loan Sch - Extra pay - With Off'!I385+G386,Summary!$E$20))</f>
        <v>690.71560806781815</v>
      </c>
      <c r="G386" s="4">
        <f>IF(E386&lt;=0,0,E386*Summary!$B$7/Summary!$B$10)</f>
        <v>227.01794449034739</v>
      </c>
      <c r="H386" s="5">
        <f t="shared" si="37"/>
        <v>463.69766357747073</v>
      </c>
      <c r="I386" s="5">
        <f t="shared" si="38"/>
        <v>296399.28763712593</v>
      </c>
    </row>
    <row r="387" spans="1:9" x14ac:dyDescent="0.25">
      <c r="A387">
        <v>383</v>
      </c>
      <c r="B387">
        <f t="shared" si="33"/>
        <v>383</v>
      </c>
      <c r="C387" s="5">
        <f t="shared" si="36"/>
        <v>296399.28763712593</v>
      </c>
      <c r="D387" s="5">
        <f t="shared" si="35"/>
        <v>1000</v>
      </c>
      <c r="E387" s="4">
        <f t="shared" si="34"/>
        <v>295399.28763712593</v>
      </c>
      <c r="F387" s="5">
        <f>IF(C387=0,0,IF(I386+G387&lt;=Summary!$E$20,'Loan Sch - Extra pay - With Off'!I386+G387,Summary!$E$20))</f>
        <v>690.71560806781815</v>
      </c>
      <c r="G387" s="4">
        <f>IF(E387&lt;=0,0,E387*Summary!$B$7/Summary!$B$10)</f>
        <v>226.66214570617933</v>
      </c>
      <c r="H387" s="5">
        <f t="shared" si="37"/>
        <v>464.05346236163882</v>
      </c>
      <c r="I387" s="5">
        <f t="shared" si="38"/>
        <v>295935.23417476431</v>
      </c>
    </row>
    <row r="388" spans="1:9" x14ac:dyDescent="0.25">
      <c r="A388">
        <v>384</v>
      </c>
      <c r="B388">
        <f t="shared" si="33"/>
        <v>384</v>
      </c>
      <c r="C388" s="5">
        <f t="shared" si="36"/>
        <v>295935.23417476431</v>
      </c>
      <c r="D388" s="5">
        <f t="shared" si="35"/>
        <v>1000</v>
      </c>
      <c r="E388" s="4">
        <f t="shared" si="34"/>
        <v>294935.23417476431</v>
      </c>
      <c r="F388" s="5">
        <f>IF(C388=0,0,IF(I387+G388&lt;=Summary!$E$20,'Loan Sch - Extra pay - With Off'!I387+G388,Summary!$E$20))</f>
        <v>690.71560806781815</v>
      </c>
      <c r="G388" s="4">
        <f>IF(E388&lt;=0,0,E388*Summary!$B$7/Summary!$B$10)</f>
        <v>226.30607391486723</v>
      </c>
      <c r="H388" s="5">
        <f t="shared" si="37"/>
        <v>464.40953415295093</v>
      </c>
      <c r="I388" s="5">
        <f t="shared" si="38"/>
        <v>295470.82464061136</v>
      </c>
    </row>
    <row r="389" spans="1:9" x14ac:dyDescent="0.25">
      <c r="A389">
        <v>385</v>
      </c>
      <c r="B389">
        <f t="shared" si="33"/>
        <v>385</v>
      </c>
      <c r="C389" s="5">
        <f t="shared" si="36"/>
        <v>295470.82464061136</v>
      </c>
      <c r="D389" s="5">
        <f t="shared" si="35"/>
        <v>1000</v>
      </c>
      <c r="E389" s="4">
        <f t="shared" si="34"/>
        <v>294470.82464061136</v>
      </c>
      <c r="F389" s="5">
        <f>IF(C389=0,0,IF(I388+G389&lt;=Summary!$E$20,'Loan Sch - Extra pay - With Off'!I388+G389,Summary!$E$20))</f>
        <v>690.71560806781815</v>
      </c>
      <c r="G389" s="4">
        <f>IF(E389&lt;=0,0,E389*Summary!$B$7/Summary!$B$10)</f>
        <v>225.94972890693063</v>
      </c>
      <c r="H389" s="5">
        <f t="shared" si="37"/>
        <v>464.76587916088749</v>
      </c>
      <c r="I389" s="5">
        <f t="shared" si="38"/>
        <v>295006.05876145046</v>
      </c>
    </row>
    <row r="390" spans="1:9" x14ac:dyDescent="0.25">
      <c r="A390">
        <v>386</v>
      </c>
      <c r="B390">
        <f t="shared" ref="B390:B453" si="39">IF(C390=0,0,A390)</f>
        <v>386</v>
      </c>
      <c r="C390" s="5">
        <f t="shared" si="36"/>
        <v>295006.05876145046</v>
      </c>
      <c r="D390" s="5">
        <f t="shared" si="35"/>
        <v>1000</v>
      </c>
      <c r="E390" s="4">
        <f t="shared" ref="E390:E453" si="40">C390-D390</f>
        <v>294006.05876145046</v>
      </c>
      <c r="F390" s="5">
        <f>IF(C390=0,0,IF(I389+G390&lt;=Summary!$E$20,'Loan Sch - Extra pay - With Off'!I389+G390,Summary!$E$20))</f>
        <v>690.71560806781815</v>
      </c>
      <c r="G390" s="4">
        <f>IF(E390&lt;=0,0,E390*Summary!$B$7/Summary!$B$10)</f>
        <v>225.59311047272831</v>
      </c>
      <c r="H390" s="5">
        <f t="shared" si="37"/>
        <v>465.12249759508984</v>
      </c>
      <c r="I390" s="5">
        <f t="shared" si="38"/>
        <v>294540.93626385537</v>
      </c>
    </row>
    <row r="391" spans="1:9" x14ac:dyDescent="0.25">
      <c r="A391">
        <v>387</v>
      </c>
      <c r="B391">
        <f t="shared" si="39"/>
        <v>387</v>
      </c>
      <c r="C391" s="5">
        <f t="shared" si="36"/>
        <v>294540.93626385537</v>
      </c>
      <c r="D391" s="5">
        <f t="shared" ref="D391:D454" si="41">IF(C391=0,0,D390)</f>
        <v>1000</v>
      </c>
      <c r="E391" s="4">
        <f t="shared" si="40"/>
        <v>293540.93626385537</v>
      </c>
      <c r="F391" s="5">
        <f>IF(C391=0,0,IF(I390+G391&lt;=Summary!$E$20,'Loan Sch - Extra pay - With Off'!I390+G391,Summary!$E$20))</f>
        <v>690.71560806781815</v>
      </c>
      <c r="G391" s="4">
        <f>IF(E391&lt;=0,0,E391*Summary!$B$7/Summary!$B$10)</f>
        <v>225.23621840245823</v>
      </c>
      <c r="H391" s="5">
        <f t="shared" si="37"/>
        <v>465.47938966535992</v>
      </c>
      <c r="I391" s="5">
        <f t="shared" si="38"/>
        <v>294075.45687419001</v>
      </c>
    </row>
    <row r="392" spans="1:9" x14ac:dyDescent="0.25">
      <c r="A392">
        <v>388</v>
      </c>
      <c r="B392">
        <f t="shared" si="39"/>
        <v>388</v>
      </c>
      <c r="C392" s="5">
        <f t="shared" si="36"/>
        <v>294075.45687419001</v>
      </c>
      <c r="D392" s="5">
        <f t="shared" si="41"/>
        <v>1000</v>
      </c>
      <c r="E392" s="4">
        <f t="shared" si="40"/>
        <v>293075.45687419001</v>
      </c>
      <c r="F392" s="5">
        <f>IF(C392=0,0,IF(I391+G392&lt;=Summary!$E$20,'Loan Sch - Extra pay - With Off'!I391+G392,Summary!$E$20))</f>
        <v>690.71560806781815</v>
      </c>
      <c r="G392" s="4">
        <f>IF(E392&lt;=0,0,E392*Summary!$B$7/Summary!$B$10)</f>
        <v>224.87905248615732</v>
      </c>
      <c r="H392" s="5">
        <f t="shared" si="37"/>
        <v>465.83655558166083</v>
      </c>
      <c r="I392" s="5">
        <f t="shared" si="38"/>
        <v>293609.62031860836</v>
      </c>
    </row>
    <row r="393" spans="1:9" x14ac:dyDescent="0.25">
      <c r="A393">
        <v>389</v>
      </c>
      <c r="B393">
        <f t="shared" si="39"/>
        <v>389</v>
      </c>
      <c r="C393" s="5">
        <f t="shared" si="36"/>
        <v>293609.62031860836</v>
      </c>
      <c r="D393" s="5">
        <f t="shared" si="41"/>
        <v>1000</v>
      </c>
      <c r="E393" s="4">
        <f t="shared" si="40"/>
        <v>292609.62031860836</v>
      </c>
      <c r="F393" s="5">
        <f>IF(C393=0,0,IF(I392+G393&lt;=Summary!$E$20,'Loan Sch - Extra pay - With Off'!I392+G393,Summary!$E$20))</f>
        <v>690.71560806781815</v>
      </c>
      <c r="G393" s="4">
        <f>IF(E393&lt;=0,0,E393*Summary!$B$7/Summary!$B$10)</f>
        <v>224.5216125137014</v>
      </c>
      <c r="H393" s="5">
        <f t="shared" si="37"/>
        <v>466.19399555411678</v>
      </c>
      <c r="I393" s="5">
        <f t="shared" si="38"/>
        <v>293143.42632305424</v>
      </c>
    </row>
    <row r="394" spans="1:9" x14ac:dyDescent="0.25">
      <c r="A394">
        <v>390</v>
      </c>
      <c r="B394">
        <f t="shared" si="39"/>
        <v>390</v>
      </c>
      <c r="C394" s="5">
        <f t="shared" si="36"/>
        <v>293143.42632305424</v>
      </c>
      <c r="D394" s="5">
        <f t="shared" si="41"/>
        <v>1000</v>
      </c>
      <c r="E394" s="4">
        <f t="shared" si="40"/>
        <v>292143.42632305424</v>
      </c>
      <c r="F394" s="5">
        <f>IF(C394=0,0,IF(I393+G394&lt;=Summary!$E$20,'Loan Sch - Extra pay - With Off'!I393+G394,Summary!$E$20))</f>
        <v>690.71560806781815</v>
      </c>
      <c r="G394" s="4">
        <f>IF(E394&lt;=0,0,E394*Summary!$B$7/Summary!$B$10)</f>
        <v>224.16389827480509</v>
      </c>
      <c r="H394" s="5">
        <f t="shared" si="37"/>
        <v>466.55170979301306</v>
      </c>
      <c r="I394" s="5">
        <f t="shared" si="38"/>
        <v>292676.87461326126</v>
      </c>
    </row>
    <row r="395" spans="1:9" x14ac:dyDescent="0.25">
      <c r="A395">
        <v>391</v>
      </c>
      <c r="B395">
        <f t="shared" si="39"/>
        <v>391</v>
      </c>
      <c r="C395" s="5">
        <f t="shared" si="36"/>
        <v>292676.87461326126</v>
      </c>
      <c r="D395" s="5">
        <f t="shared" si="41"/>
        <v>1000</v>
      </c>
      <c r="E395" s="4">
        <f t="shared" si="40"/>
        <v>291676.87461326126</v>
      </c>
      <c r="F395" s="5">
        <f>IF(C395=0,0,IF(I394+G395&lt;=Summary!$E$20,'Loan Sch - Extra pay - With Off'!I394+G395,Summary!$E$20))</f>
        <v>690.71560806781815</v>
      </c>
      <c r="G395" s="4">
        <f>IF(E395&lt;=0,0,E395*Summary!$B$7/Summary!$B$10)</f>
        <v>223.80590955902159</v>
      </c>
      <c r="H395" s="5">
        <f t="shared" si="37"/>
        <v>466.90969850879657</v>
      </c>
      <c r="I395" s="5">
        <f t="shared" si="38"/>
        <v>292209.96491475246</v>
      </c>
    </row>
    <row r="396" spans="1:9" x14ac:dyDescent="0.25">
      <c r="A396">
        <v>392</v>
      </c>
      <c r="B396">
        <f t="shared" si="39"/>
        <v>392</v>
      </c>
      <c r="C396" s="5">
        <f t="shared" si="36"/>
        <v>292209.96491475246</v>
      </c>
      <c r="D396" s="5">
        <f t="shared" si="41"/>
        <v>1000</v>
      </c>
      <c r="E396" s="4">
        <f t="shared" si="40"/>
        <v>291209.96491475246</v>
      </c>
      <c r="F396" s="5">
        <f>IF(C396=0,0,IF(I395+G396&lt;=Summary!$E$20,'Loan Sch - Extra pay - With Off'!I395+G396,Summary!$E$20))</f>
        <v>690.71560806781815</v>
      </c>
      <c r="G396" s="4">
        <f>IF(E396&lt;=0,0,E396*Summary!$B$7/Summary!$B$10)</f>
        <v>223.44764615574275</v>
      </c>
      <c r="H396" s="5">
        <f t="shared" si="37"/>
        <v>467.26796191207541</v>
      </c>
      <c r="I396" s="5">
        <f t="shared" si="38"/>
        <v>291742.69695284037</v>
      </c>
    </row>
    <row r="397" spans="1:9" x14ac:dyDescent="0.25">
      <c r="A397">
        <v>393</v>
      </c>
      <c r="B397">
        <f t="shared" si="39"/>
        <v>393</v>
      </c>
      <c r="C397" s="5">
        <f t="shared" si="36"/>
        <v>291742.69695284037</v>
      </c>
      <c r="D397" s="5">
        <f t="shared" si="41"/>
        <v>1000</v>
      </c>
      <c r="E397" s="4">
        <f t="shared" si="40"/>
        <v>290742.69695284037</v>
      </c>
      <c r="F397" s="5">
        <f>IF(C397=0,0,IF(I396+G397&lt;=Summary!$E$20,'Loan Sch - Extra pay - With Off'!I396+G397,Summary!$E$20))</f>
        <v>690.71560806781815</v>
      </c>
      <c r="G397" s="4">
        <f>IF(E397&lt;=0,0,E397*Summary!$B$7/Summary!$B$10)</f>
        <v>223.08910785419863</v>
      </c>
      <c r="H397" s="5">
        <f t="shared" si="37"/>
        <v>467.62650021361952</v>
      </c>
      <c r="I397" s="5">
        <f t="shared" si="38"/>
        <v>291275.07045262674</v>
      </c>
    </row>
    <row r="398" spans="1:9" x14ac:dyDescent="0.25">
      <c r="A398">
        <v>394</v>
      </c>
      <c r="B398">
        <f t="shared" si="39"/>
        <v>394</v>
      </c>
      <c r="C398" s="5">
        <f t="shared" si="36"/>
        <v>291275.07045262674</v>
      </c>
      <c r="D398" s="5">
        <f t="shared" si="41"/>
        <v>1000</v>
      </c>
      <c r="E398" s="4">
        <f t="shared" si="40"/>
        <v>290275.07045262674</v>
      </c>
      <c r="F398" s="5">
        <f>IF(C398=0,0,IF(I397+G398&lt;=Summary!$E$20,'Loan Sch - Extra pay - With Off'!I397+G398,Summary!$E$20))</f>
        <v>690.71560806781815</v>
      </c>
      <c r="G398" s="4">
        <f>IF(E398&lt;=0,0,E398*Summary!$B$7/Summary!$B$10)</f>
        <v>222.73029444345781</v>
      </c>
      <c r="H398" s="5">
        <f t="shared" si="37"/>
        <v>467.98531362436034</v>
      </c>
      <c r="I398" s="5">
        <f t="shared" si="38"/>
        <v>290807.08513900236</v>
      </c>
    </row>
    <row r="399" spans="1:9" x14ac:dyDescent="0.25">
      <c r="A399">
        <v>395</v>
      </c>
      <c r="B399">
        <f t="shared" si="39"/>
        <v>395</v>
      </c>
      <c r="C399" s="5">
        <f t="shared" si="36"/>
        <v>290807.08513900236</v>
      </c>
      <c r="D399" s="5">
        <f t="shared" si="41"/>
        <v>1000</v>
      </c>
      <c r="E399" s="4">
        <f t="shared" si="40"/>
        <v>289807.08513900236</v>
      </c>
      <c r="F399" s="5">
        <f>IF(C399=0,0,IF(I398+G399&lt;=Summary!$E$20,'Loan Sch - Extra pay - With Off'!I398+G399,Summary!$E$20))</f>
        <v>690.71560806781815</v>
      </c>
      <c r="G399" s="4">
        <f>IF(E399&lt;=0,0,E399*Summary!$B$7/Summary!$B$10)</f>
        <v>222.37120571242681</v>
      </c>
      <c r="H399" s="5">
        <f t="shared" si="37"/>
        <v>468.34440235539137</v>
      </c>
      <c r="I399" s="5">
        <f t="shared" si="38"/>
        <v>290338.74073664699</v>
      </c>
    </row>
    <row r="400" spans="1:9" x14ac:dyDescent="0.25">
      <c r="A400">
        <v>396</v>
      </c>
      <c r="B400">
        <f t="shared" si="39"/>
        <v>396</v>
      </c>
      <c r="C400" s="5">
        <f t="shared" si="36"/>
        <v>290338.74073664699</v>
      </c>
      <c r="D400" s="5">
        <f t="shared" si="41"/>
        <v>1000</v>
      </c>
      <c r="E400" s="4">
        <f t="shared" si="40"/>
        <v>289338.74073664699</v>
      </c>
      <c r="F400" s="5">
        <f>IF(C400=0,0,IF(I399+G400&lt;=Summary!$E$20,'Loan Sch - Extra pay - With Off'!I399+G400,Summary!$E$20))</f>
        <v>690.71560806781815</v>
      </c>
      <c r="G400" s="4">
        <f>IF(E400&lt;=0,0,E400*Summary!$B$7/Summary!$B$10)</f>
        <v>222.01184144985029</v>
      </c>
      <c r="H400" s="5">
        <f t="shared" si="37"/>
        <v>468.70376661796786</v>
      </c>
      <c r="I400" s="5">
        <f t="shared" si="38"/>
        <v>289870.036970029</v>
      </c>
    </row>
    <row r="401" spans="1:9" x14ac:dyDescent="0.25">
      <c r="A401">
        <v>397</v>
      </c>
      <c r="B401">
        <f t="shared" si="39"/>
        <v>397</v>
      </c>
      <c r="C401" s="5">
        <f t="shared" si="36"/>
        <v>289870.036970029</v>
      </c>
      <c r="D401" s="5">
        <f t="shared" si="41"/>
        <v>1000</v>
      </c>
      <c r="E401" s="4">
        <f t="shared" si="40"/>
        <v>288870.036970029</v>
      </c>
      <c r="F401" s="5">
        <f>IF(C401=0,0,IF(I400+G401&lt;=Summary!$E$20,'Loan Sch - Extra pay - With Off'!I400+G401,Summary!$E$20))</f>
        <v>690.71560806781815</v>
      </c>
      <c r="G401" s="4">
        <f>IF(E401&lt;=0,0,E401*Summary!$B$7/Summary!$B$10)</f>
        <v>221.65220144431072</v>
      </c>
      <c r="H401" s="5">
        <f t="shared" si="37"/>
        <v>469.06340662350743</v>
      </c>
      <c r="I401" s="5">
        <f t="shared" si="38"/>
        <v>289400.97356340551</v>
      </c>
    </row>
    <row r="402" spans="1:9" x14ac:dyDescent="0.25">
      <c r="A402">
        <v>398</v>
      </c>
      <c r="B402">
        <f t="shared" si="39"/>
        <v>398</v>
      </c>
      <c r="C402" s="5">
        <f t="shared" si="36"/>
        <v>289400.97356340551</v>
      </c>
      <c r="D402" s="5">
        <f t="shared" si="41"/>
        <v>1000</v>
      </c>
      <c r="E402" s="4">
        <f t="shared" si="40"/>
        <v>288400.97356340551</v>
      </c>
      <c r="F402" s="5">
        <f>IF(C402=0,0,IF(I401+G402&lt;=Summary!$E$20,'Loan Sch - Extra pay - With Off'!I401+G402,Summary!$E$20))</f>
        <v>690.71560806781815</v>
      </c>
      <c r="G402" s="4">
        <f>IF(E402&lt;=0,0,E402*Summary!$B$7/Summary!$B$10)</f>
        <v>221.29228548422844</v>
      </c>
      <c r="H402" s="5">
        <f t="shared" si="37"/>
        <v>469.42332258358971</v>
      </c>
      <c r="I402" s="5">
        <f t="shared" si="38"/>
        <v>288931.5502408219</v>
      </c>
    </row>
    <row r="403" spans="1:9" x14ac:dyDescent="0.25">
      <c r="A403">
        <v>399</v>
      </c>
      <c r="B403">
        <f t="shared" si="39"/>
        <v>399</v>
      </c>
      <c r="C403" s="5">
        <f t="shared" si="36"/>
        <v>288931.5502408219</v>
      </c>
      <c r="D403" s="5">
        <f t="shared" si="41"/>
        <v>1000</v>
      </c>
      <c r="E403" s="4">
        <f t="shared" si="40"/>
        <v>287931.5502408219</v>
      </c>
      <c r="F403" s="5">
        <f>IF(C403=0,0,IF(I402+G403&lt;=Summary!$E$20,'Loan Sch - Extra pay - With Off'!I402+G403,Summary!$E$20))</f>
        <v>690.71560806781815</v>
      </c>
      <c r="G403" s="4">
        <f>IF(E403&lt;=0,0,E403*Summary!$B$7/Summary!$B$10)</f>
        <v>220.93209335786139</v>
      </c>
      <c r="H403" s="5">
        <f t="shared" si="37"/>
        <v>469.78351470995676</v>
      </c>
      <c r="I403" s="5">
        <f t="shared" si="38"/>
        <v>288461.76672611193</v>
      </c>
    </row>
    <row r="404" spans="1:9" x14ac:dyDescent="0.25">
      <c r="A404">
        <v>400</v>
      </c>
      <c r="B404">
        <f t="shared" si="39"/>
        <v>400</v>
      </c>
      <c r="C404" s="5">
        <f t="shared" si="36"/>
        <v>288461.76672611193</v>
      </c>
      <c r="D404" s="5">
        <f t="shared" si="41"/>
        <v>1000</v>
      </c>
      <c r="E404" s="4">
        <f t="shared" si="40"/>
        <v>287461.76672611193</v>
      </c>
      <c r="F404" s="5">
        <f>IF(C404=0,0,IF(I403+G404&lt;=Summary!$E$20,'Loan Sch - Extra pay - With Off'!I403+G404,Summary!$E$20))</f>
        <v>690.71560806781815</v>
      </c>
      <c r="G404" s="4">
        <f>IF(E404&lt;=0,0,E404*Summary!$B$7/Summary!$B$10)</f>
        <v>220.57162485330511</v>
      </c>
      <c r="H404" s="5">
        <f t="shared" si="37"/>
        <v>470.14398321451301</v>
      </c>
      <c r="I404" s="5">
        <f t="shared" si="38"/>
        <v>287991.62274289742</v>
      </c>
    </row>
    <row r="405" spans="1:9" x14ac:dyDescent="0.25">
      <c r="A405">
        <v>401</v>
      </c>
      <c r="B405">
        <f t="shared" si="39"/>
        <v>401</v>
      </c>
      <c r="C405" s="5">
        <f t="shared" si="36"/>
        <v>287991.62274289742</v>
      </c>
      <c r="D405" s="5">
        <f t="shared" si="41"/>
        <v>1000</v>
      </c>
      <c r="E405" s="4">
        <f t="shared" si="40"/>
        <v>286991.62274289742</v>
      </c>
      <c r="F405" s="5">
        <f>IF(C405=0,0,IF(I404+G405&lt;=Summary!$E$20,'Loan Sch - Extra pay - With Off'!I404+G405,Summary!$E$20))</f>
        <v>690.71560806781815</v>
      </c>
      <c r="G405" s="4">
        <f>IF(E405&lt;=0,0,E405*Summary!$B$7/Summary!$B$10)</f>
        <v>220.21087975849244</v>
      </c>
      <c r="H405" s="5">
        <f t="shared" si="37"/>
        <v>470.50472830932574</v>
      </c>
      <c r="I405" s="5">
        <f t="shared" si="38"/>
        <v>287521.11801458808</v>
      </c>
    </row>
    <row r="406" spans="1:9" x14ac:dyDescent="0.25">
      <c r="A406">
        <v>402</v>
      </c>
      <c r="B406">
        <f t="shared" si="39"/>
        <v>402</v>
      </c>
      <c r="C406" s="5">
        <f t="shared" si="36"/>
        <v>287521.11801458808</v>
      </c>
      <c r="D406" s="5">
        <f t="shared" si="41"/>
        <v>1000</v>
      </c>
      <c r="E406" s="4">
        <f t="shared" si="40"/>
        <v>286521.11801458808</v>
      </c>
      <c r="F406" s="5">
        <f>IF(C406=0,0,IF(I405+G406&lt;=Summary!$E$20,'Loan Sch - Extra pay - With Off'!I405+G406,Summary!$E$20))</f>
        <v>690.71560806781815</v>
      </c>
      <c r="G406" s="4">
        <f>IF(E406&lt;=0,0,E406*Summary!$B$7/Summary!$B$10)</f>
        <v>219.84985786119353</v>
      </c>
      <c r="H406" s="5">
        <f t="shared" si="37"/>
        <v>470.86575020662463</v>
      </c>
      <c r="I406" s="5">
        <f t="shared" si="38"/>
        <v>287050.25226438144</v>
      </c>
    </row>
    <row r="407" spans="1:9" x14ac:dyDescent="0.25">
      <c r="A407">
        <v>403</v>
      </c>
      <c r="B407">
        <f t="shared" si="39"/>
        <v>403</v>
      </c>
      <c r="C407" s="5">
        <f t="shared" si="36"/>
        <v>287050.25226438144</v>
      </c>
      <c r="D407" s="5">
        <f t="shared" si="41"/>
        <v>1000</v>
      </c>
      <c r="E407" s="4">
        <f t="shared" si="40"/>
        <v>286050.25226438144</v>
      </c>
      <c r="F407" s="5">
        <f>IF(C407=0,0,IF(I406+G407&lt;=Summary!$E$20,'Loan Sch - Extra pay - With Off'!I406+G407,Summary!$E$20))</f>
        <v>690.71560806781815</v>
      </c>
      <c r="G407" s="4">
        <f>IF(E407&lt;=0,0,E407*Summary!$B$7/Summary!$B$10)</f>
        <v>219.48855894901575</v>
      </c>
      <c r="H407" s="5">
        <f t="shared" si="37"/>
        <v>471.22704911880237</v>
      </c>
      <c r="I407" s="5">
        <f t="shared" si="38"/>
        <v>286579.02521526266</v>
      </c>
    </row>
    <row r="408" spans="1:9" x14ac:dyDescent="0.25">
      <c r="A408">
        <v>404</v>
      </c>
      <c r="B408">
        <f t="shared" si="39"/>
        <v>404</v>
      </c>
      <c r="C408" s="5">
        <f t="shared" si="36"/>
        <v>286579.02521526266</v>
      </c>
      <c r="D408" s="5">
        <f t="shared" si="41"/>
        <v>1000</v>
      </c>
      <c r="E408" s="4">
        <f t="shared" si="40"/>
        <v>285579.02521526266</v>
      </c>
      <c r="F408" s="5">
        <f>IF(C408=0,0,IF(I407+G408&lt;=Summary!$E$20,'Loan Sch - Extra pay - With Off'!I407+G408,Summary!$E$20))</f>
        <v>690.71560806781815</v>
      </c>
      <c r="G408" s="4">
        <f>IF(E408&lt;=0,0,E408*Summary!$B$7/Summary!$B$10)</f>
        <v>219.12698280940347</v>
      </c>
      <c r="H408" s="5">
        <f t="shared" si="37"/>
        <v>471.58862525841471</v>
      </c>
      <c r="I408" s="5">
        <f t="shared" si="38"/>
        <v>286107.43659000425</v>
      </c>
    </row>
    <row r="409" spans="1:9" x14ac:dyDescent="0.25">
      <c r="A409">
        <v>405</v>
      </c>
      <c r="B409">
        <f t="shared" si="39"/>
        <v>405</v>
      </c>
      <c r="C409" s="5">
        <f t="shared" si="36"/>
        <v>286107.43659000425</v>
      </c>
      <c r="D409" s="5">
        <f t="shared" si="41"/>
        <v>1000</v>
      </c>
      <c r="E409" s="4">
        <f t="shared" si="40"/>
        <v>285107.43659000425</v>
      </c>
      <c r="F409" s="5">
        <f>IF(C409=0,0,IF(I408+G409&lt;=Summary!$E$20,'Loan Sch - Extra pay - With Off'!I408+G409,Summary!$E$20))</f>
        <v>690.71560806781815</v>
      </c>
      <c r="G409" s="4">
        <f>IF(E409&lt;=0,0,E409*Summary!$B$7/Summary!$B$10)</f>
        <v>218.76512922963786</v>
      </c>
      <c r="H409" s="5">
        <f t="shared" si="37"/>
        <v>471.95047883818029</v>
      </c>
      <c r="I409" s="5">
        <f t="shared" si="38"/>
        <v>285635.48611116607</v>
      </c>
    </row>
    <row r="410" spans="1:9" x14ac:dyDescent="0.25">
      <c r="A410">
        <v>406</v>
      </c>
      <c r="B410">
        <f t="shared" si="39"/>
        <v>406</v>
      </c>
      <c r="C410" s="5">
        <f t="shared" si="36"/>
        <v>285635.48611116607</v>
      </c>
      <c r="D410" s="5">
        <f t="shared" si="41"/>
        <v>1000</v>
      </c>
      <c r="E410" s="4">
        <f t="shared" si="40"/>
        <v>284635.48611116607</v>
      </c>
      <c r="F410" s="5">
        <f>IF(C410=0,0,IF(I409+G410&lt;=Summary!$E$20,'Loan Sch - Extra pay - With Off'!I409+G410,Summary!$E$20))</f>
        <v>690.71560806781815</v>
      </c>
      <c r="G410" s="4">
        <f>IF(E410&lt;=0,0,E410*Summary!$B$7/Summary!$B$10)</f>
        <v>218.40299799683706</v>
      </c>
      <c r="H410" s="5">
        <f t="shared" si="37"/>
        <v>472.31261007098112</v>
      </c>
      <c r="I410" s="5">
        <f t="shared" si="38"/>
        <v>285163.17350109509</v>
      </c>
    </row>
    <row r="411" spans="1:9" x14ac:dyDescent="0.25">
      <c r="A411">
        <v>407</v>
      </c>
      <c r="B411">
        <f t="shared" si="39"/>
        <v>407</v>
      </c>
      <c r="C411" s="5">
        <f t="shared" si="36"/>
        <v>285163.17350109509</v>
      </c>
      <c r="D411" s="5">
        <f t="shared" si="41"/>
        <v>1000</v>
      </c>
      <c r="E411" s="4">
        <f t="shared" si="40"/>
        <v>284163.17350109509</v>
      </c>
      <c r="F411" s="5">
        <f>IF(C411=0,0,IF(I410+G411&lt;=Summary!$E$20,'Loan Sch - Extra pay - With Off'!I410+G411,Summary!$E$20))</f>
        <v>690.71560806781815</v>
      </c>
      <c r="G411" s="4">
        <f>IF(E411&lt;=0,0,E411*Summary!$B$7/Summary!$B$10)</f>
        <v>218.04058889795564</v>
      </c>
      <c r="H411" s="5">
        <f t="shared" si="37"/>
        <v>472.67501916986248</v>
      </c>
      <c r="I411" s="5">
        <f t="shared" si="38"/>
        <v>284690.49848192523</v>
      </c>
    </row>
    <row r="412" spans="1:9" x14ac:dyDescent="0.25">
      <c r="A412">
        <v>408</v>
      </c>
      <c r="B412">
        <f t="shared" si="39"/>
        <v>408</v>
      </c>
      <c r="C412" s="5">
        <f t="shared" si="36"/>
        <v>284690.49848192523</v>
      </c>
      <c r="D412" s="5">
        <f t="shared" si="41"/>
        <v>1000</v>
      </c>
      <c r="E412" s="4">
        <f t="shared" si="40"/>
        <v>283690.49848192523</v>
      </c>
      <c r="F412" s="5">
        <f>IF(C412=0,0,IF(I411+G412&lt;=Summary!$E$20,'Loan Sch - Extra pay - With Off'!I411+G412,Summary!$E$20))</f>
        <v>690.71560806781815</v>
      </c>
      <c r="G412" s="4">
        <f>IF(E412&lt;=0,0,E412*Summary!$B$7/Summary!$B$10)</f>
        <v>217.67790171978493</v>
      </c>
      <c r="H412" s="5">
        <f t="shared" si="37"/>
        <v>473.03770634803323</v>
      </c>
      <c r="I412" s="5">
        <f t="shared" si="38"/>
        <v>284217.46077557717</v>
      </c>
    </row>
    <row r="413" spans="1:9" x14ac:dyDescent="0.25">
      <c r="A413">
        <v>409</v>
      </c>
      <c r="B413">
        <f t="shared" si="39"/>
        <v>409</v>
      </c>
      <c r="C413" s="5">
        <f t="shared" si="36"/>
        <v>284217.46077557717</v>
      </c>
      <c r="D413" s="5">
        <f t="shared" si="41"/>
        <v>1000</v>
      </c>
      <c r="E413" s="4">
        <f t="shared" si="40"/>
        <v>283217.46077557717</v>
      </c>
      <c r="F413" s="5">
        <f>IF(C413=0,0,IF(I412+G413&lt;=Summary!$E$20,'Loan Sch - Extra pay - With Off'!I412+G413,Summary!$E$20))</f>
        <v>690.71560806781815</v>
      </c>
      <c r="G413" s="4">
        <f>IF(E413&lt;=0,0,E413*Summary!$B$7/Summary!$B$10)</f>
        <v>217.31493624895245</v>
      </c>
      <c r="H413" s="5">
        <f t="shared" si="37"/>
        <v>473.4006718188657</v>
      </c>
      <c r="I413" s="5">
        <f t="shared" si="38"/>
        <v>283744.0601037583</v>
      </c>
    </row>
    <row r="414" spans="1:9" x14ac:dyDescent="0.25">
      <c r="A414">
        <v>410</v>
      </c>
      <c r="B414">
        <f t="shared" si="39"/>
        <v>410</v>
      </c>
      <c r="C414" s="5">
        <f t="shared" si="36"/>
        <v>283744.0601037583</v>
      </c>
      <c r="D414" s="5">
        <f t="shared" si="41"/>
        <v>1000</v>
      </c>
      <c r="E414" s="4">
        <f t="shared" si="40"/>
        <v>282744.0601037583</v>
      </c>
      <c r="F414" s="5">
        <f>IF(C414=0,0,IF(I413+G414&lt;=Summary!$E$20,'Loan Sch - Extra pay - With Off'!I413+G414,Summary!$E$20))</f>
        <v>690.71560806781815</v>
      </c>
      <c r="G414" s="4">
        <f>IF(E414&lt;=0,0,E414*Summary!$B$7/Summary!$B$10)</f>
        <v>216.95169227192221</v>
      </c>
      <c r="H414" s="5">
        <f t="shared" si="37"/>
        <v>473.76391579589597</v>
      </c>
      <c r="I414" s="5">
        <f t="shared" si="38"/>
        <v>283270.29618796241</v>
      </c>
    </row>
    <row r="415" spans="1:9" x14ac:dyDescent="0.25">
      <c r="A415">
        <v>411</v>
      </c>
      <c r="B415">
        <f t="shared" si="39"/>
        <v>411</v>
      </c>
      <c r="C415" s="5">
        <f t="shared" si="36"/>
        <v>283270.29618796241</v>
      </c>
      <c r="D415" s="5">
        <f t="shared" si="41"/>
        <v>1000</v>
      </c>
      <c r="E415" s="4">
        <f t="shared" si="40"/>
        <v>282270.29618796241</v>
      </c>
      <c r="F415" s="5">
        <f>IF(C415=0,0,IF(I414+G415&lt;=Summary!$E$20,'Loan Sch - Extra pay - With Off'!I414+G415,Summary!$E$20))</f>
        <v>690.71560806781815</v>
      </c>
      <c r="G415" s="4">
        <f>IF(E415&lt;=0,0,E415*Summary!$B$7/Summary!$B$10)</f>
        <v>216.58816957499423</v>
      </c>
      <c r="H415" s="5">
        <f t="shared" si="37"/>
        <v>474.1274384928239</v>
      </c>
      <c r="I415" s="5">
        <f t="shared" si="38"/>
        <v>282796.16874946957</v>
      </c>
    </row>
    <row r="416" spans="1:9" x14ac:dyDescent="0.25">
      <c r="A416">
        <v>412</v>
      </c>
      <c r="B416">
        <f t="shared" si="39"/>
        <v>412</v>
      </c>
      <c r="C416" s="5">
        <f t="shared" si="36"/>
        <v>282796.16874946957</v>
      </c>
      <c r="D416" s="5">
        <f t="shared" si="41"/>
        <v>1000</v>
      </c>
      <c r="E416" s="4">
        <f t="shared" si="40"/>
        <v>281796.16874946957</v>
      </c>
      <c r="F416" s="5">
        <f>IF(C416=0,0,IF(I415+G416&lt;=Summary!$E$20,'Loan Sch - Extra pay - With Off'!I415+G416,Summary!$E$20))</f>
        <v>690.71560806781815</v>
      </c>
      <c r="G416" s="4">
        <f>IF(E416&lt;=0,0,E416*Summary!$B$7/Summary!$B$10)</f>
        <v>216.2243679443045</v>
      </c>
      <c r="H416" s="5">
        <f t="shared" si="37"/>
        <v>474.49124012351365</v>
      </c>
      <c r="I416" s="5">
        <f t="shared" si="38"/>
        <v>282321.67750934605</v>
      </c>
    </row>
    <row r="417" spans="1:9" x14ac:dyDescent="0.25">
      <c r="A417">
        <v>413</v>
      </c>
      <c r="B417">
        <f t="shared" si="39"/>
        <v>413</v>
      </c>
      <c r="C417" s="5">
        <f t="shared" si="36"/>
        <v>282321.67750934605</v>
      </c>
      <c r="D417" s="5">
        <f t="shared" si="41"/>
        <v>1000</v>
      </c>
      <c r="E417" s="4">
        <f t="shared" si="40"/>
        <v>281321.67750934605</v>
      </c>
      <c r="F417" s="5">
        <f>IF(C417=0,0,IF(I416+G417&lt;=Summary!$E$20,'Loan Sch - Extra pay - With Off'!I416+G417,Summary!$E$20))</f>
        <v>690.71560806781815</v>
      </c>
      <c r="G417" s="4">
        <f>IF(E417&lt;=0,0,E417*Summary!$B$7/Summary!$B$10)</f>
        <v>215.86028716582513</v>
      </c>
      <c r="H417" s="5">
        <f t="shared" si="37"/>
        <v>474.85532090199303</v>
      </c>
      <c r="I417" s="5">
        <f t="shared" si="38"/>
        <v>281846.82218844403</v>
      </c>
    </row>
    <row r="418" spans="1:9" x14ac:dyDescent="0.25">
      <c r="A418">
        <v>414</v>
      </c>
      <c r="B418">
        <f t="shared" si="39"/>
        <v>414</v>
      </c>
      <c r="C418" s="5">
        <f t="shared" si="36"/>
        <v>281846.82218844403</v>
      </c>
      <c r="D418" s="5">
        <f t="shared" si="41"/>
        <v>1000</v>
      </c>
      <c r="E418" s="4">
        <f t="shared" si="40"/>
        <v>280846.82218844403</v>
      </c>
      <c r="F418" s="5">
        <f>IF(C418=0,0,IF(I417+G418&lt;=Summary!$E$20,'Loan Sch - Extra pay - With Off'!I417+G418,Summary!$E$20))</f>
        <v>690.71560806781815</v>
      </c>
      <c r="G418" s="4">
        <f>IF(E418&lt;=0,0,E418*Summary!$B$7/Summary!$B$10)</f>
        <v>215.49592702536378</v>
      </c>
      <c r="H418" s="5">
        <f t="shared" si="37"/>
        <v>475.21968104245434</v>
      </c>
      <c r="I418" s="5">
        <f t="shared" si="38"/>
        <v>281371.60250740155</v>
      </c>
    </row>
    <row r="419" spans="1:9" x14ac:dyDescent="0.25">
      <c r="A419">
        <v>415</v>
      </c>
      <c r="B419">
        <f t="shared" si="39"/>
        <v>415</v>
      </c>
      <c r="C419" s="5">
        <f t="shared" si="36"/>
        <v>281371.60250740155</v>
      </c>
      <c r="D419" s="5">
        <f t="shared" si="41"/>
        <v>1000</v>
      </c>
      <c r="E419" s="4">
        <f t="shared" si="40"/>
        <v>280371.60250740155</v>
      </c>
      <c r="F419" s="5">
        <f>IF(C419=0,0,IF(I418+G419&lt;=Summary!$E$20,'Loan Sch - Extra pay - With Off'!I418+G419,Summary!$E$20))</f>
        <v>690.71560806781815</v>
      </c>
      <c r="G419" s="4">
        <f>IF(E419&lt;=0,0,E419*Summary!$B$7/Summary!$B$10)</f>
        <v>215.13128730856386</v>
      </c>
      <c r="H419" s="5">
        <f t="shared" si="37"/>
        <v>475.5843207592543</v>
      </c>
      <c r="I419" s="5">
        <f t="shared" si="38"/>
        <v>280896.01818664232</v>
      </c>
    </row>
    <row r="420" spans="1:9" x14ac:dyDescent="0.25">
      <c r="A420">
        <v>416</v>
      </c>
      <c r="B420">
        <f t="shared" si="39"/>
        <v>416</v>
      </c>
      <c r="C420" s="5">
        <f t="shared" si="36"/>
        <v>280896.01818664232</v>
      </c>
      <c r="D420" s="5">
        <f t="shared" si="41"/>
        <v>1000</v>
      </c>
      <c r="E420" s="4">
        <f t="shared" si="40"/>
        <v>279896.01818664232</v>
      </c>
      <c r="F420" s="5">
        <f>IF(C420=0,0,IF(I419+G420&lt;=Summary!$E$20,'Loan Sch - Extra pay - With Off'!I419+G420,Summary!$E$20))</f>
        <v>690.71560806781815</v>
      </c>
      <c r="G420" s="4">
        <f>IF(E420&lt;=0,0,E420*Summary!$B$7/Summary!$B$10)</f>
        <v>214.76636780090439</v>
      </c>
      <c r="H420" s="5">
        <f t="shared" si="37"/>
        <v>475.94924026691376</v>
      </c>
      <c r="I420" s="5">
        <f t="shared" si="38"/>
        <v>280420.0689463754</v>
      </c>
    </row>
    <row r="421" spans="1:9" x14ac:dyDescent="0.25">
      <c r="A421">
        <v>417</v>
      </c>
      <c r="B421">
        <f t="shared" si="39"/>
        <v>417</v>
      </c>
      <c r="C421" s="5">
        <f t="shared" si="36"/>
        <v>280420.0689463754</v>
      </c>
      <c r="D421" s="5">
        <f t="shared" si="41"/>
        <v>1000</v>
      </c>
      <c r="E421" s="4">
        <f t="shared" si="40"/>
        <v>279420.0689463754</v>
      </c>
      <c r="F421" s="5">
        <f>IF(C421=0,0,IF(I420+G421&lt;=Summary!$E$20,'Loan Sch - Extra pay - With Off'!I420+G421,Summary!$E$20))</f>
        <v>690.71560806781815</v>
      </c>
      <c r="G421" s="4">
        <f>IF(E421&lt;=0,0,E421*Summary!$B$7/Summary!$B$10)</f>
        <v>214.40116828769956</v>
      </c>
      <c r="H421" s="5">
        <f t="shared" si="37"/>
        <v>476.31443978011862</v>
      </c>
      <c r="I421" s="5">
        <f t="shared" si="38"/>
        <v>279943.75450659526</v>
      </c>
    </row>
    <row r="422" spans="1:9" x14ac:dyDescent="0.25">
      <c r="A422">
        <v>418</v>
      </c>
      <c r="B422">
        <f t="shared" si="39"/>
        <v>418</v>
      </c>
      <c r="C422" s="5">
        <f t="shared" si="36"/>
        <v>279943.75450659526</v>
      </c>
      <c r="D422" s="5">
        <f t="shared" si="41"/>
        <v>1000</v>
      </c>
      <c r="E422" s="4">
        <f t="shared" si="40"/>
        <v>278943.75450659526</v>
      </c>
      <c r="F422" s="5">
        <f>IF(C422=0,0,IF(I421+G422&lt;=Summary!$E$20,'Loan Sch - Extra pay - With Off'!I421+G422,Summary!$E$20))</f>
        <v>690.71560806781815</v>
      </c>
      <c r="G422" s="4">
        <f>IF(E422&lt;=0,0,E422*Summary!$B$7/Summary!$B$10)</f>
        <v>214.03568855409907</v>
      </c>
      <c r="H422" s="5">
        <f t="shared" si="37"/>
        <v>476.67991951371908</v>
      </c>
      <c r="I422" s="5">
        <f t="shared" si="38"/>
        <v>279467.07458708156</v>
      </c>
    </row>
    <row r="423" spans="1:9" x14ac:dyDescent="0.25">
      <c r="A423">
        <v>419</v>
      </c>
      <c r="B423">
        <f t="shared" si="39"/>
        <v>419</v>
      </c>
      <c r="C423" s="5">
        <f t="shared" si="36"/>
        <v>279467.07458708156</v>
      </c>
      <c r="D423" s="5">
        <f t="shared" si="41"/>
        <v>1000</v>
      </c>
      <c r="E423" s="4">
        <f t="shared" si="40"/>
        <v>278467.07458708156</v>
      </c>
      <c r="F423" s="5">
        <f>IF(C423=0,0,IF(I422+G423&lt;=Summary!$E$20,'Loan Sch - Extra pay - With Off'!I422+G423,Summary!$E$20))</f>
        <v>690.71560806781815</v>
      </c>
      <c r="G423" s="4">
        <f>IF(E423&lt;=0,0,E423*Summary!$B$7/Summary!$B$10)</f>
        <v>213.66992838508759</v>
      </c>
      <c r="H423" s="5">
        <f t="shared" si="37"/>
        <v>477.04567968273057</v>
      </c>
      <c r="I423" s="5">
        <f t="shared" si="38"/>
        <v>278990.02890739881</v>
      </c>
    </row>
    <row r="424" spans="1:9" x14ac:dyDescent="0.25">
      <c r="A424">
        <v>420</v>
      </c>
      <c r="B424">
        <f t="shared" si="39"/>
        <v>420</v>
      </c>
      <c r="C424" s="5">
        <f t="shared" si="36"/>
        <v>278990.02890739881</v>
      </c>
      <c r="D424" s="5">
        <f t="shared" si="41"/>
        <v>1000</v>
      </c>
      <c r="E424" s="4">
        <f t="shared" si="40"/>
        <v>277990.02890739881</v>
      </c>
      <c r="F424" s="5">
        <f>IF(C424=0,0,IF(I423+G424&lt;=Summary!$E$20,'Loan Sch - Extra pay - With Off'!I423+G424,Summary!$E$20))</f>
        <v>690.71560806781815</v>
      </c>
      <c r="G424" s="4">
        <f>IF(E424&lt;=0,0,E424*Summary!$B$7/Summary!$B$10)</f>
        <v>213.30388756548484</v>
      </c>
      <c r="H424" s="5">
        <f t="shared" si="37"/>
        <v>477.41172050233331</v>
      </c>
      <c r="I424" s="5">
        <f t="shared" si="38"/>
        <v>278512.6171868965</v>
      </c>
    </row>
    <row r="425" spans="1:9" x14ac:dyDescent="0.25">
      <c r="A425">
        <v>421</v>
      </c>
      <c r="B425">
        <f t="shared" si="39"/>
        <v>421</v>
      </c>
      <c r="C425" s="5">
        <f t="shared" si="36"/>
        <v>278512.6171868965</v>
      </c>
      <c r="D425" s="5">
        <f t="shared" si="41"/>
        <v>1000</v>
      </c>
      <c r="E425" s="4">
        <f t="shared" si="40"/>
        <v>277512.6171868965</v>
      </c>
      <c r="F425" s="5">
        <f>IF(C425=0,0,IF(I424+G425&lt;=Summary!$E$20,'Loan Sch - Extra pay - With Off'!I424+G425,Summary!$E$20))</f>
        <v>690.71560806781815</v>
      </c>
      <c r="G425" s="4">
        <f>IF(E425&lt;=0,0,E425*Summary!$B$7/Summary!$B$10)</f>
        <v>212.93756587994557</v>
      </c>
      <c r="H425" s="5">
        <f t="shared" si="37"/>
        <v>477.77804218787259</v>
      </c>
      <c r="I425" s="5">
        <f t="shared" si="38"/>
        <v>278034.83914470865</v>
      </c>
    </row>
    <row r="426" spans="1:9" x14ac:dyDescent="0.25">
      <c r="A426">
        <v>422</v>
      </c>
      <c r="B426">
        <f t="shared" si="39"/>
        <v>422</v>
      </c>
      <c r="C426" s="5">
        <f t="shared" si="36"/>
        <v>278034.83914470865</v>
      </c>
      <c r="D426" s="5">
        <f t="shared" si="41"/>
        <v>1000</v>
      </c>
      <c r="E426" s="4">
        <f t="shared" si="40"/>
        <v>277034.83914470865</v>
      </c>
      <c r="F426" s="5">
        <f>IF(C426=0,0,IF(I425+G426&lt;=Summary!$E$20,'Loan Sch - Extra pay - With Off'!I425+G426,Summary!$E$20))</f>
        <v>690.71560806781815</v>
      </c>
      <c r="G426" s="4">
        <f>IF(E426&lt;=0,0,E426*Summary!$B$7/Summary!$B$10)</f>
        <v>212.57096311295911</v>
      </c>
      <c r="H426" s="5">
        <f t="shared" si="37"/>
        <v>478.14464495485902</v>
      </c>
      <c r="I426" s="5">
        <f t="shared" si="38"/>
        <v>277556.69449975376</v>
      </c>
    </row>
    <row r="427" spans="1:9" x14ac:dyDescent="0.25">
      <c r="A427">
        <v>423</v>
      </c>
      <c r="B427">
        <f t="shared" si="39"/>
        <v>423</v>
      </c>
      <c r="C427" s="5">
        <f t="shared" si="36"/>
        <v>277556.69449975376</v>
      </c>
      <c r="D427" s="5">
        <f t="shared" si="41"/>
        <v>1000</v>
      </c>
      <c r="E427" s="4">
        <f t="shared" si="40"/>
        <v>276556.69449975376</v>
      </c>
      <c r="F427" s="5">
        <f>IF(C427=0,0,IF(I426+G427&lt;=Summary!$E$20,'Loan Sch - Extra pay - With Off'!I426+G427,Summary!$E$20))</f>
        <v>690.71560806781815</v>
      </c>
      <c r="G427" s="4">
        <f>IF(E427&lt;=0,0,E427*Summary!$B$7/Summary!$B$10)</f>
        <v>212.20407904884951</v>
      </c>
      <c r="H427" s="5">
        <f t="shared" si="37"/>
        <v>478.51152901896864</v>
      </c>
      <c r="I427" s="5">
        <f t="shared" si="38"/>
        <v>277078.18297073478</v>
      </c>
    </row>
    <row r="428" spans="1:9" x14ac:dyDescent="0.25">
      <c r="A428">
        <v>424</v>
      </c>
      <c r="B428">
        <f t="shared" si="39"/>
        <v>424</v>
      </c>
      <c r="C428" s="5">
        <f t="shared" si="36"/>
        <v>277078.18297073478</v>
      </c>
      <c r="D428" s="5">
        <f t="shared" si="41"/>
        <v>1000</v>
      </c>
      <c r="E428" s="4">
        <f t="shared" si="40"/>
        <v>276078.18297073478</v>
      </c>
      <c r="F428" s="5">
        <f>IF(C428=0,0,IF(I427+G428&lt;=Summary!$E$20,'Loan Sch - Extra pay - With Off'!I427+G428,Summary!$E$20))</f>
        <v>690.71560806781815</v>
      </c>
      <c r="G428" s="4">
        <f>IF(E428&lt;=0,0,E428*Summary!$B$7/Summary!$B$10)</f>
        <v>211.83691347177532</v>
      </c>
      <c r="H428" s="5">
        <f t="shared" si="37"/>
        <v>478.87869459604281</v>
      </c>
      <c r="I428" s="5">
        <f t="shared" si="38"/>
        <v>276599.30427613872</v>
      </c>
    </row>
    <row r="429" spans="1:9" x14ac:dyDescent="0.25">
      <c r="A429">
        <v>425</v>
      </c>
      <c r="B429">
        <f t="shared" si="39"/>
        <v>425</v>
      </c>
      <c r="C429" s="5">
        <f t="shared" si="36"/>
        <v>276599.30427613872</v>
      </c>
      <c r="D429" s="5">
        <f t="shared" si="41"/>
        <v>1000</v>
      </c>
      <c r="E429" s="4">
        <f t="shared" si="40"/>
        <v>275599.30427613872</v>
      </c>
      <c r="F429" s="5">
        <f>IF(C429=0,0,IF(I428+G429&lt;=Summary!$E$20,'Loan Sch - Extra pay - With Off'!I428+G429,Summary!$E$20))</f>
        <v>690.71560806781815</v>
      </c>
      <c r="G429" s="4">
        <f>IF(E429&lt;=0,0,E429*Summary!$B$7/Summary!$B$10)</f>
        <v>211.4694661657295</v>
      </c>
      <c r="H429" s="5">
        <f t="shared" si="37"/>
        <v>479.24614190208865</v>
      </c>
      <c r="I429" s="5">
        <f t="shared" si="38"/>
        <v>276120.05813423661</v>
      </c>
    </row>
    <row r="430" spans="1:9" x14ac:dyDescent="0.25">
      <c r="A430">
        <v>426</v>
      </c>
      <c r="B430">
        <f t="shared" si="39"/>
        <v>426</v>
      </c>
      <c r="C430" s="5">
        <f t="shared" si="36"/>
        <v>276120.05813423661</v>
      </c>
      <c r="D430" s="5">
        <f t="shared" si="41"/>
        <v>1000</v>
      </c>
      <c r="E430" s="4">
        <f t="shared" si="40"/>
        <v>275120.05813423661</v>
      </c>
      <c r="F430" s="5">
        <f>IF(C430=0,0,IF(I429+G430&lt;=Summary!$E$20,'Loan Sch - Extra pay - With Off'!I429+G430,Summary!$E$20))</f>
        <v>690.71560806781815</v>
      </c>
      <c r="G430" s="4">
        <f>IF(E430&lt;=0,0,E430*Summary!$B$7/Summary!$B$10)</f>
        <v>211.10173691453923</v>
      </c>
      <c r="H430" s="5">
        <f t="shared" si="37"/>
        <v>479.61387115327892</v>
      </c>
      <c r="I430" s="5">
        <f t="shared" si="38"/>
        <v>275640.44426308334</v>
      </c>
    </row>
    <row r="431" spans="1:9" x14ac:dyDescent="0.25">
      <c r="A431">
        <v>427</v>
      </c>
      <c r="B431">
        <f t="shared" si="39"/>
        <v>427</v>
      </c>
      <c r="C431" s="5">
        <f t="shared" si="36"/>
        <v>275640.44426308334</v>
      </c>
      <c r="D431" s="5">
        <f t="shared" si="41"/>
        <v>1000</v>
      </c>
      <c r="E431" s="4">
        <f t="shared" si="40"/>
        <v>274640.44426308334</v>
      </c>
      <c r="F431" s="5">
        <f>IF(C431=0,0,IF(I430+G431&lt;=Summary!$E$20,'Loan Sch - Extra pay - With Off'!I430+G431,Summary!$E$20))</f>
        <v>690.71560806781815</v>
      </c>
      <c r="G431" s="4">
        <f>IF(E431&lt;=0,0,E431*Summary!$B$7/Summary!$B$10)</f>
        <v>210.73372550186588</v>
      </c>
      <c r="H431" s="5">
        <f t="shared" si="37"/>
        <v>479.98188256595228</v>
      </c>
      <c r="I431" s="5">
        <f t="shared" si="38"/>
        <v>275160.46238051739</v>
      </c>
    </row>
    <row r="432" spans="1:9" x14ac:dyDescent="0.25">
      <c r="A432">
        <v>428</v>
      </c>
      <c r="B432">
        <f t="shared" si="39"/>
        <v>428</v>
      </c>
      <c r="C432" s="5">
        <f t="shared" si="36"/>
        <v>275160.46238051739</v>
      </c>
      <c r="D432" s="5">
        <f t="shared" si="41"/>
        <v>1000</v>
      </c>
      <c r="E432" s="4">
        <f t="shared" si="40"/>
        <v>274160.46238051739</v>
      </c>
      <c r="F432" s="5">
        <f>IF(C432=0,0,IF(I431+G432&lt;=Summary!$E$20,'Loan Sch - Extra pay - With Off'!I431+G432,Summary!$E$20))</f>
        <v>690.71560806781815</v>
      </c>
      <c r="G432" s="4">
        <f>IF(E432&lt;=0,0,E432*Summary!$B$7/Summary!$B$10)</f>
        <v>210.36543171120468</v>
      </c>
      <c r="H432" s="5">
        <f t="shared" si="37"/>
        <v>480.35017635661347</v>
      </c>
      <c r="I432" s="5">
        <f t="shared" si="38"/>
        <v>274680.11220416077</v>
      </c>
    </row>
    <row r="433" spans="1:9" x14ac:dyDescent="0.25">
      <c r="A433">
        <v>429</v>
      </c>
      <c r="B433">
        <f t="shared" si="39"/>
        <v>429</v>
      </c>
      <c r="C433" s="5">
        <f t="shared" si="36"/>
        <v>274680.11220416077</v>
      </c>
      <c r="D433" s="5">
        <f t="shared" si="41"/>
        <v>1000</v>
      </c>
      <c r="E433" s="4">
        <f t="shared" si="40"/>
        <v>273680.11220416077</v>
      </c>
      <c r="F433" s="5">
        <f>IF(C433=0,0,IF(I432+G433&lt;=Summary!$E$20,'Loan Sch - Extra pay - With Off'!I432+G433,Summary!$E$20))</f>
        <v>690.71560806781815</v>
      </c>
      <c r="G433" s="4">
        <f>IF(E433&lt;=0,0,E433*Summary!$B$7/Summary!$B$10)</f>
        <v>209.99685532588489</v>
      </c>
      <c r="H433" s="5">
        <f t="shared" si="37"/>
        <v>480.71875274193326</v>
      </c>
      <c r="I433" s="5">
        <f t="shared" si="38"/>
        <v>274199.39345141884</v>
      </c>
    </row>
    <row r="434" spans="1:9" x14ac:dyDescent="0.25">
      <c r="A434">
        <v>430</v>
      </c>
      <c r="B434">
        <f t="shared" si="39"/>
        <v>430</v>
      </c>
      <c r="C434" s="5">
        <f t="shared" si="36"/>
        <v>274199.39345141884</v>
      </c>
      <c r="D434" s="5">
        <f t="shared" si="41"/>
        <v>1000</v>
      </c>
      <c r="E434" s="4">
        <f t="shared" si="40"/>
        <v>273199.39345141884</v>
      </c>
      <c r="F434" s="5">
        <f>IF(C434=0,0,IF(I433+G434&lt;=Summary!$E$20,'Loan Sch - Extra pay - With Off'!I433+G434,Summary!$E$20))</f>
        <v>690.71560806781815</v>
      </c>
      <c r="G434" s="4">
        <f>IF(E434&lt;=0,0,E434*Summary!$B$7/Summary!$B$10)</f>
        <v>209.62799612906946</v>
      </c>
      <c r="H434" s="5">
        <f t="shared" si="37"/>
        <v>481.08761193874869</v>
      </c>
      <c r="I434" s="5">
        <f t="shared" si="38"/>
        <v>273718.30583948008</v>
      </c>
    </row>
    <row r="435" spans="1:9" x14ac:dyDescent="0.25">
      <c r="A435">
        <v>431</v>
      </c>
      <c r="B435">
        <f t="shared" si="39"/>
        <v>431</v>
      </c>
      <c r="C435" s="5">
        <f t="shared" si="36"/>
        <v>273718.30583948008</v>
      </c>
      <c r="D435" s="5">
        <f t="shared" si="41"/>
        <v>1000</v>
      </c>
      <c r="E435" s="4">
        <f t="shared" si="40"/>
        <v>272718.30583948008</v>
      </c>
      <c r="F435" s="5">
        <f>IF(C435=0,0,IF(I434+G435&lt;=Summary!$E$20,'Loan Sch - Extra pay - With Off'!I434+G435,Summary!$E$20))</f>
        <v>690.71560806781815</v>
      </c>
      <c r="G435" s="4">
        <f>IF(E435&lt;=0,0,E435*Summary!$B$7/Summary!$B$10)</f>
        <v>209.2588539037549</v>
      </c>
      <c r="H435" s="5">
        <f t="shared" si="37"/>
        <v>481.45675416406323</v>
      </c>
      <c r="I435" s="5">
        <f t="shared" si="38"/>
        <v>273236.849085316</v>
      </c>
    </row>
    <row r="436" spans="1:9" x14ac:dyDescent="0.25">
      <c r="A436">
        <v>432</v>
      </c>
      <c r="B436">
        <f t="shared" si="39"/>
        <v>432</v>
      </c>
      <c r="C436" s="5">
        <f t="shared" si="36"/>
        <v>273236.849085316</v>
      </c>
      <c r="D436" s="5">
        <f t="shared" si="41"/>
        <v>1000</v>
      </c>
      <c r="E436" s="4">
        <f t="shared" si="40"/>
        <v>272236.849085316</v>
      </c>
      <c r="F436" s="5">
        <f>IF(C436=0,0,IF(I435+G436&lt;=Summary!$E$20,'Loan Sch - Extra pay - With Off'!I435+G436,Summary!$E$20))</f>
        <v>690.71560806781815</v>
      </c>
      <c r="G436" s="4">
        <f>IF(E436&lt;=0,0,E436*Summary!$B$7/Summary!$B$10)</f>
        <v>208.88942843277133</v>
      </c>
      <c r="H436" s="5">
        <f t="shared" si="37"/>
        <v>481.82617963504686</v>
      </c>
      <c r="I436" s="5">
        <f t="shared" si="38"/>
        <v>272755.02290568093</v>
      </c>
    </row>
    <row r="437" spans="1:9" x14ac:dyDescent="0.25">
      <c r="A437">
        <v>433</v>
      </c>
      <c r="B437">
        <f t="shared" si="39"/>
        <v>433</v>
      </c>
      <c r="C437" s="5">
        <f t="shared" ref="C437:C500" si="42">I436</f>
        <v>272755.02290568093</v>
      </c>
      <c r="D437" s="5">
        <f t="shared" si="41"/>
        <v>1000</v>
      </c>
      <c r="E437" s="4">
        <f t="shared" si="40"/>
        <v>271755.02290568093</v>
      </c>
      <c r="F437" s="5">
        <f>IF(C437=0,0,IF(I436+G437&lt;=Summary!$E$20,'Loan Sch - Extra pay - With Off'!I436+G437,Summary!$E$20))</f>
        <v>690.71560806781815</v>
      </c>
      <c r="G437" s="4">
        <f>IF(E437&lt;=0,0,E437*Summary!$B$7/Summary!$B$10)</f>
        <v>208.51971949878208</v>
      </c>
      <c r="H437" s="5">
        <f t="shared" ref="H437:H500" si="43">F437-G437</f>
        <v>482.19588856903607</v>
      </c>
      <c r="I437" s="5">
        <f t="shared" ref="I437:I500" si="44">IF(ROUND(C437-H437,0)=0,0,C437-H437)</f>
        <v>272272.82701711188</v>
      </c>
    </row>
    <row r="438" spans="1:9" x14ac:dyDescent="0.25">
      <c r="A438">
        <v>434</v>
      </c>
      <c r="B438">
        <f t="shared" si="39"/>
        <v>434</v>
      </c>
      <c r="C438" s="5">
        <f t="shared" si="42"/>
        <v>272272.82701711188</v>
      </c>
      <c r="D438" s="5">
        <f t="shared" si="41"/>
        <v>1000</v>
      </c>
      <c r="E438" s="4">
        <f t="shared" si="40"/>
        <v>271272.82701711188</v>
      </c>
      <c r="F438" s="5">
        <f>IF(C438=0,0,IF(I437+G438&lt;=Summary!$E$20,'Loan Sch - Extra pay - With Off'!I437+G438,Summary!$E$20))</f>
        <v>690.71560806781815</v>
      </c>
      <c r="G438" s="4">
        <f>IF(E438&lt;=0,0,E438*Summary!$B$7/Summary!$B$10)</f>
        <v>208.14972688428392</v>
      </c>
      <c r="H438" s="5">
        <f t="shared" si="43"/>
        <v>482.5658811835342</v>
      </c>
      <c r="I438" s="5">
        <f t="shared" si="44"/>
        <v>271790.26113592833</v>
      </c>
    </row>
    <row r="439" spans="1:9" x14ac:dyDescent="0.25">
      <c r="A439">
        <v>435</v>
      </c>
      <c r="B439">
        <f t="shared" si="39"/>
        <v>435</v>
      </c>
      <c r="C439" s="5">
        <f t="shared" si="42"/>
        <v>271790.26113592833</v>
      </c>
      <c r="D439" s="5">
        <f t="shared" si="41"/>
        <v>1000</v>
      </c>
      <c r="E439" s="4">
        <f t="shared" si="40"/>
        <v>270790.26113592833</v>
      </c>
      <c r="F439" s="5">
        <f>IF(C439=0,0,IF(I438+G439&lt;=Summary!$E$20,'Loan Sch - Extra pay - With Off'!I438+G439,Summary!$E$20))</f>
        <v>690.71560806781815</v>
      </c>
      <c r="G439" s="4">
        <f>IF(E439&lt;=0,0,E439*Summary!$B$7/Summary!$B$10)</f>
        <v>207.77945037160654</v>
      </c>
      <c r="H439" s="5">
        <f t="shared" si="43"/>
        <v>482.93615769621158</v>
      </c>
      <c r="I439" s="5">
        <f t="shared" si="44"/>
        <v>271307.32497823209</v>
      </c>
    </row>
    <row r="440" spans="1:9" x14ac:dyDescent="0.25">
      <c r="A440">
        <v>436</v>
      </c>
      <c r="B440">
        <f t="shared" si="39"/>
        <v>436</v>
      </c>
      <c r="C440" s="5">
        <f t="shared" si="42"/>
        <v>271307.32497823209</v>
      </c>
      <c r="D440" s="5">
        <f t="shared" si="41"/>
        <v>1000</v>
      </c>
      <c r="E440" s="4">
        <f t="shared" si="40"/>
        <v>270307.32497823209</v>
      </c>
      <c r="F440" s="5">
        <f>IF(C440=0,0,IF(I439+G440&lt;=Summary!$E$20,'Loan Sch - Extra pay - With Off'!I439+G440,Summary!$E$20))</f>
        <v>690.71560806781815</v>
      </c>
      <c r="G440" s="4">
        <f>IF(E440&lt;=0,0,E440*Summary!$B$7/Summary!$B$10)</f>
        <v>207.40888974291269</v>
      </c>
      <c r="H440" s="5">
        <f t="shared" si="43"/>
        <v>483.30671832490543</v>
      </c>
      <c r="I440" s="5">
        <f t="shared" si="44"/>
        <v>270824.0182599072</v>
      </c>
    </row>
    <row r="441" spans="1:9" x14ac:dyDescent="0.25">
      <c r="A441">
        <v>437</v>
      </c>
      <c r="B441">
        <f t="shared" si="39"/>
        <v>437</v>
      </c>
      <c r="C441" s="5">
        <f t="shared" si="42"/>
        <v>270824.0182599072</v>
      </c>
      <c r="D441" s="5">
        <f t="shared" si="41"/>
        <v>1000</v>
      </c>
      <c r="E441" s="4">
        <f t="shared" si="40"/>
        <v>269824.0182599072</v>
      </c>
      <c r="F441" s="5">
        <f>IF(C441=0,0,IF(I440+G441&lt;=Summary!$E$20,'Loan Sch - Extra pay - With Off'!I440+G441,Summary!$E$20))</f>
        <v>690.71560806781815</v>
      </c>
      <c r="G441" s="4">
        <f>IF(E441&lt;=0,0,E441*Summary!$B$7/Summary!$B$10)</f>
        <v>207.03804478019799</v>
      </c>
      <c r="H441" s="5">
        <f t="shared" si="43"/>
        <v>483.67756328762016</v>
      </c>
      <c r="I441" s="5">
        <f t="shared" si="44"/>
        <v>270340.34069661959</v>
      </c>
    </row>
    <row r="442" spans="1:9" x14ac:dyDescent="0.25">
      <c r="A442">
        <v>438</v>
      </c>
      <c r="B442">
        <f t="shared" si="39"/>
        <v>438</v>
      </c>
      <c r="C442" s="5">
        <f t="shared" si="42"/>
        <v>270340.34069661959</v>
      </c>
      <c r="D442" s="5">
        <f t="shared" si="41"/>
        <v>1000</v>
      </c>
      <c r="E442" s="4">
        <f t="shared" si="40"/>
        <v>269340.34069661959</v>
      </c>
      <c r="F442" s="5">
        <f>IF(C442=0,0,IF(I441+G442&lt;=Summary!$E$20,'Loan Sch - Extra pay - With Off'!I441+G442,Summary!$E$20))</f>
        <v>690.71560806781815</v>
      </c>
      <c r="G442" s="4">
        <f>IF(E442&lt;=0,0,E442*Summary!$B$7/Summary!$B$10)</f>
        <v>206.66691526529078</v>
      </c>
      <c r="H442" s="5">
        <f t="shared" si="43"/>
        <v>484.0486928025274</v>
      </c>
      <c r="I442" s="5">
        <f t="shared" si="44"/>
        <v>269856.29200381704</v>
      </c>
    </row>
    <row r="443" spans="1:9" x14ac:dyDescent="0.25">
      <c r="A443">
        <v>439</v>
      </c>
      <c r="B443">
        <f t="shared" si="39"/>
        <v>439</v>
      </c>
      <c r="C443" s="5">
        <f t="shared" si="42"/>
        <v>269856.29200381704</v>
      </c>
      <c r="D443" s="5">
        <f t="shared" si="41"/>
        <v>1000</v>
      </c>
      <c r="E443" s="4">
        <f t="shared" si="40"/>
        <v>268856.29200381704</v>
      </c>
      <c r="F443" s="5">
        <f>IF(C443=0,0,IF(I442+G443&lt;=Summary!$E$20,'Loan Sch - Extra pay - With Off'!I442+G443,Summary!$E$20))</f>
        <v>690.71560806781815</v>
      </c>
      <c r="G443" s="4">
        <f>IF(E443&lt;=0,0,E443*Summary!$B$7/Summary!$B$10)</f>
        <v>206.29550097985191</v>
      </c>
      <c r="H443" s="5">
        <f t="shared" si="43"/>
        <v>484.42010708796624</v>
      </c>
      <c r="I443" s="5">
        <f t="shared" si="44"/>
        <v>269371.87189672905</v>
      </c>
    </row>
    <row r="444" spans="1:9" x14ac:dyDescent="0.25">
      <c r="A444">
        <v>440</v>
      </c>
      <c r="B444">
        <f t="shared" si="39"/>
        <v>440</v>
      </c>
      <c r="C444" s="5">
        <f t="shared" si="42"/>
        <v>269371.87189672905</v>
      </c>
      <c r="D444" s="5">
        <f t="shared" si="41"/>
        <v>1000</v>
      </c>
      <c r="E444" s="4">
        <f t="shared" si="40"/>
        <v>268371.87189672905</v>
      </c>
      <c r="F444" s="5">
        <f>IF(C444=0,0,IF(I443+G444&lt;=Summary!$E$20,'Loan Sch - Extra pay - With Off'!I443+G444,Summary!$E$20))</f>
        <v>690.71560806781815</v>
      </c>
      <c r="G444" s="4">
        <f>IF(E444&lt;=0,0,E444*Summary!$B$7/Summary!$B$10)</f>
        <v>205.92380170537479</v>
      </c>
      <c r="H444" s="5">
        <f t="shared" si="43"/>
        <v>484.79180636244337</v>
      </c>
      <c r="I444" s="5">
        <f t="shared" si="44"/>
        <v>268887.08009036659</v>
      </c>
    </row>
    <row r="445" spans="1:9" x14ac:dyDescent="0.25">
      <c r="A445">
        <v>441</v>
      </c>
      <c r="B445">
        <f t="shared" si="39"/>
        <v>441</v>
      </c>
      <c r="C445" s="5">
        <f t="shared" si="42"/>
        <v>268887.08009036659</v>
      </c>
      <c r="D445" s="5">
        <f t="shared" si="41"/>
        <v>1000</v>
      </c>
      <c r="E445" s="4">
        <f t="shared" si="40"/>
        <v>267887.08009036659</v>
      </c>
      <c r="F445" s="5">
        <f>IF(C445=0,0,IF(I444+G445&lt;=Summary!$E$20,'Loan Sch - Extra pay - With Off'!I444+G445,Summary!$E$20))</f>
        <v>690.71560806781815</v>
      </c>
      <c r="G445" s="4">
        <f>IF(E445&lt;=0,0,E445*Summary!$B$7/Summary!$B$10)</f>
        <v>205.55181722318514</v>
      </c>
      <c r="H445" s="5">
        <f t="shared" si="43"/>
        <v>485.16379084463301</v>
      </c>
      <c r="I445" s="5">
        <f t="shared" si="44"/>
        <v>268401.91629952198</v>
      </c>
    </row>
    <row r="446" spans="1:9" x14ac:dyDescent="0.25">
      <c r="A446">
        <v>442</v>
      </c>
      <c r="B446">
        <f t="shared" si="39"/>
        <v>442</v>
      </c>
      <c r="C446" s="5">
        <f t="shared" si="42"/>
        <v>268401.91629952198</v>
      </c>
      <c r="D446" s="5">
        <f t="shared" si="41"/>
        <v>1000</v>
      </c>
      <c r="E446" s="4">
        <f t="shared" si="40"/>
        <v>267401.91629952198</v>
      </c>
      <c r="F446" s="5">
        <f>IF(C446=0,0,IF(I445+G446&lt;=Summary!$E$20,'Loan Sch - Extra pay - With Off'!I445+G446,Summary!$E$20))</f>
        <v>690.71560806781815</v>
      </c>
      <c r="G446" s="4">
        <f>IF(E446&lt;=0,0,E446*Summary!$B$7/Summary!$B$10)</f>
        <v>205.1795473144409</v>
      </c>
      <c r="H446" s="5">
        <f t="shared" si="43"/>
        <v>485.53606075337723</v>
      </c>
      <c r="I446" s="5">
        <f t="shared" si="44"/>
        <v>267916.38023876859</v>
      </c>
    </row>
    <row r="447" spans="1:9" x14ac:dyDescent="0.25">
      <c r="A447">
        <v>443</v>
      </c>
      <c r="B447">
        <f t="shared" si="39"/>
        <v>443</v>
      </c>
      <c r="C447" s="5">
        <f t="shared" si="42"/>
        <v>267916.38023876859</v>
      </c>
      <c r="D447" s="5">
        <f t="shared" si="41"/>
        <v>1000</v>
      </c>
      <c r="E447" s="4">
        <f t="shared" si="40"/>
        <v>266916.38023876859</v>
      </c>
      <c r="F447" s="5">
        <f>IF(C447=0,0,IF(I446+G447&lt;=Summary!$E$20,'Loan Sch - Extra pay - With Off'!I446+G447,Summary!$E$20))</f>
        <v>690.71560806781815</v>
      </c>
      <c r="G447" s="4">
        <f>IF(E447&lt;=0,0,E447*Summary!$B$7/Summary!$B$10)</f>
        <v>204.80699176013206</v>
      </c>
      <c r="H447" s="5">
        <f t="shared" si="43"/>
        <v>485.90861630768609</v>
      </c>
      <c r="I447" s="5">
        <f t="shared" si="44"/>
        <v>267430.47162246093</v>
      </c>
    </row>
    <row r="448" spans="1:9" x14ac:dyDescent="0.25">
      <c r="A448">
        <v>444</v>
      </c>
      <c r="B448">
        <f t="shared" si="39"/>
        <v>444</v>
      </c>
      <c r="C448" s="5">
        <f t="shared" si="42"/>
        <v>267430.47162246093</v>
      </c>
      <c r="D448" s="5">
        <f t="shared" si="41"/>
        <v>1000</v>
      </c>
      <c r="E448" s="4">
        <f t="shared" si="40"/>
        <v>266430.47162246093</v>
      </c>
      <c r="F448" s="5">
        <f>IF(C448=0,0,IF(I447+G448&lt;=Summary!$E$20,'Loan Sch - Extra pay - With Off'!I447+G448,Summary!$E$20))</f>
        <v>690.71560806781815</v>
      </c>
      <c r="G448" s="4">
        <f>IF(E448&lt;=0,0,E448*Summary!$B$7/Summary!$B$10)</f>
        <v>204.4341503410806</v>
      </c>
      <c r="H448" s="5">
        <f t="shared" si="43"/>
        <v>486.28145772673759</v>
      </c>
      <c r="I448" s="5">
        <f t="shared" si="44"/>
        <v>266944.1901647342</v>
      </c>
    </row>
    <row r="449" spans="1:9" x14ac:dyDescent="0.25">
      <c r="A449">
        <v>445</v>
      </c>
      <c r="B449">
        <f t="shared" si="39"/>
        <v>445</v>
      </c>
      <c r="C449" s="5">
        <f t="shared" si="42"/>
        <v>266944.1901647342</v>
      </c>
      <c r="D449" s="5">
        <f t="shared" si="41"/>
        <v>1000</v>
      </c>
      <c r="E449" s="4">
        <f t="shared" si="40"/>
        <v>265944.1901647342</v>
      </c>
      <c r="F449" s="5">
        <f>IF(C449=0,0,IF(I448+G449&lt;=Summary!$E$20,'Loan Sch - Extra pay - With Off'!I448+G449,Summary!$E$20))</f>
        <v>690.71560806781815</v>
      </c>
      <c r="G449" s="4">
        <f>IF(E449&lt;=0,0,E449*Summary!$B$7/Summary!$B$10)</f>
        <v>204.06102283794027</v>
      </c>
      <c r="H449" s="5">
        <f t="shared" si="43"/>
        <v>486.65458522987785</v>
      </c>
      <c r="I449" s="5">
        <f t="shared" si="44"/>
        <v>266457.53557950433</v>
      </c>
    </row>
    <row r="450" spans="1:9" x14ac:dyDescent="0.25">
      <c r="A450">
        <v>446</v>
      </c>
      <c r="B450">
        <f t="shared" si="39"/>
        <v>446</v>
      </c>
      <c r="C450" s="5">
        <f t="shared" si="42"/>
        <v>266457.53557950433</v>
      </c>
      <c r="D450" s="5">
        <f t="shared" si="41"/>
        <v>1000</v>
      </c>
      <c r="E450" s="4">
        <f t="shared" si="40"/>
        <v>265457.53557950433</v>
      </c>
      <c r="F450" s="5">
        <f>IF(C450=0,0,IF(I449+G450&lt;=Summary!$E$20,'Loan Sch - Extra pay - With Off'!I449+G450,Summary!$E$20))</f>
        <v>690.71560806781815</v>
      </c>
      <c r="G450" s="4">
        <f>IF(E450&lt;=0,0,E450*Summary!$B$7/Summary!$B$10)</f>
        <v>203.68760903119659</v>
      </c>
      <c r="H450" s="5">
        <f t="shared" si="43"/>
        <v>487.02799903662157</v>
      </c>
      <c r="I450" s="5">
        <f t="shared" si="44"/>
        <v>265970.50758046773</v>
      </c>
    </row>
    <row r="451" spans="1:9" x14ac:dyDescent="0.25">
      <c r="A451">
        <v>447</v>
      </c>
      <c r="B451">
        <f t="shared" si="39"/>
        <v>447</v>
      </c>
      <c r="C451" s="5">
        <f t="shared" si="42"/>
        <v>265970.50758046773</v>
      </c>
      <c r="D451" s="5">
        <f t="shared" si="41"/>
        <v>1000</v>
      </c>
      <c r="E451" s="4">
        <f t="shared" si="40"/>
        <v>264970.50758046773</v>
      </c>
      <c r="F451" s="5">
        <f>IF(C451=0,0,IF(I450+G451&lt;=Summary!$E$20,'Loan Sch - Extra pay - With Off'!I450+G451,Summary!$E$20))</f>
        <v>690.71560806781815</v>
      </c>
      <c r="G451" s="4">
        <f>IF(E451&lt;=0,0,E451*Summary!$B$7/Summary!$B$10)</f>
        <v>203.31390870116658</v>
      </c>
      <c r="H451" s="5">
        <f t="shared" si="43"/>
        <v>487.40169936665154</v>
      </c>
      <c r="I451" s="5">
        <f t="shared" si="44"/>
        <v>265483.1058811011</v>
      </c>
    </row>
    <row r="452" spans="1:9" x14ac:dyDescent="0.25">
      <c r="A452">
        <v>448</v>
      </c>
      <c r="B452">
        <f t="shared" si="39"/>
        <v>448</v>
      </c>
      <c r="C452" s="5">
        <f t="shared" si="42"/>
        <v>265483.1058811011</v>
      </c>
      <c r="D452" s="5">
        <f t="shared" si="41"/>
        <v>1000</v>
      </c>
      <c r="E452" s="4">
        <f t="shared" si="40"/>
        <v>264483.1058811011</v>
      </c>
      <c r="F452" s="5">
        <f>IF(C452=0,0,IF(I451+G452&lt;=Summary!$E$20,'Loan Sch - Extra pay - With Off'!I451+G452,Summary!$E$20))</f>
        <v>690.71560806781815</v>
      </c>
      <c r="G452" s="4">
        <f>IF(E452&lt;=0,0,E452*Summary!$B$7/Summary!$B$10)</f>
        <v>202.9399216279987</v>
      </c>
      <c r="H452" s="5">
        <f t="shared" si="43"/>
        <v>487.77568643981942</v>
      </c>
      <c r="I452" s="5">
        <f t="shared" si="44"/>
        <v>264995.33019466128</v>
      </c>
    </row>
    <row r="453" spans="1:9" x14ac:dyDescent="0.25">
      <c r="A453">
        <v>449</v>
      </c>
      <c r="B453">
        <f t="shared" si="39"/>
        <v>449</v>
      </c>
      <c r="C453" s="5">
        <f t="shared" si="42"/>
        <v>264995.33019466128</v>
      </c>
      <c r="D453" s="5">
        <f t="shared" si="41"/>
        <v>1000</v>
      </c>
      <c r="E453" s="4">
        <f t="shared" si="40"/>
        <v>263995.33019466128</v>
      </c>
      <c r="F453" s="5">
        <f>IF(C453=0,0,IF(I452+G453&lt;=Summary!$E$20,'Loan Sch - Extra pay - With Off'!I452+G453,Summary!$E$20))</f>
        <v>690.71560806781815</v>
      </c>
      <c r="G453" s="4">
        <f>IF(E453&lt;=0,0,E453*Summary!$B$7/Summary!$B$10)</f>
        <v>202.56564759167276</v>
      </c>
      <c r="H453" s="5">
        <f t="shared" si="43"/>
        <v>488.1499604761454</v>
      </c>
      <c r="I453" s="5">
        <f t="shared" si="44"/>
        <v>264507.18023418513</v>
      </c>
    </row>
    <row r="454" spans="1:9" x14ac:dyDescent="0.25">
      <c r="A454">
        <v>450</v>
      </c>
      <c r="B454">
        <f t="shared" ref="B454:B517" si="45">IF(C454=0,0,A454)</f>
        <v>450</v>
      </c>
      <c r="C454" s="5">
        <f t="shared" si="42"/>
        <v>264507.18023418513</v>
      </c>
      <c r="D454" s="5">
        <f t="shared" si="41"/>
        <v>1000</v>
      </c>
      <c r="E454" s="4">
        <f t="shared" ref="E454:E517" si="46">C454-D454</f>
        <v>263507.18023418513</v>
      </c>
      <c r="F454" s="5">
        <f>IF(C454=0,0,IF(I453+G454&lt;=Summary!$E$20,'Loan Sch - Extra pay - With Off'!I453+G454,Summary!$E$20))</f>
        <v>690.71560806781815</v>
      </c>
      <c r="G454" s="4">
        <f>IF(E454&lt;=0,0,E454*Summary!$B$7/Summary!$B$10)</f>
        <v>202.19108637199972</v>
      </c>
      <c r="H454" s="5">
        <f t="shared" si="43"/>
        <v>488.52452169581841</v>
      </c>
      <c r="I454" s="5">
        <f t="shared" si="44"/>
        <v>264018.65571248933</v>
      </c>
    </row>
    <row r="455" spans="1:9" x14ac:dyDescent="0.25">
      <c r="A455">
        <v>451</v>
      </c>
      <c r="B455">
        <f t="shared" si="45"/>
        <v>451</v>
      </c>
      <c r="C455" s="5">
        <f t="shared" si="42"/>
        <v>264018.65571248933</v>
      </c>
      <c r="D455" s="5">
        <f t="shared" ref="D455:D518" si="47">IF(C455=0,0,D454)</f>
        <v>1000</v>
      </c>
      <c r="E455" s="4">
        <f t="shared" si="46"/>
        <v>263018.65571248933</v>
      </c>
      <c r="F455" s="5">
        <f>IF(C455=0,0,IF(I454+G455&lt;=Summary!$E$20,'Loan Sch - Extra pay - With Off'!I454+G455,Summary!$E$20))</f>
        <v>690.71560806781815</v>
      </c>
      <c r="G455" s="4">
        <f>IF(E455&lt;=0,0,E455*Summary!$B$7/Summary!$B$10)</f>
        <v>201.8162377486216</v>
      </c>
      <c r="H455" s="5">
        <f t="shared" si="43"/>
        <v>488.89937031919658</v>
      </c>
      <c r="I455" s="5">
        <f t="shared" si="44"/>
        <v>263529.75634217012</v>
      </c>
    </row>
    <row r="456" spans="1:9" x14ac:dyDescent="0.25">
      <c r="A456">
        <v>452</v>
      </c>
      <c r="B456">
        <f t="shared" si="45"/>
        <v>452</v>
      </c>
      <c r="C456" s="5">
        <f t="shared" si="42"/>
        <v>263529.75634217012</v>
      </c>
      <c r="D456" s="5">
        <f t="shared" si="47"/>
        <v>1000</v>
      </c>
      <c r="E456" s="4">
        <f t="shared" si="46"/>
        <v>262529.75634217012</v>
      </c>
      <c r="F456" s="5">
        <f>IF(C456=0,0,IF(I455+G456&lt;=Summary!$E$20,'Loan Sch - Extra pay - With Off'!I455+G456,Summary!$E$20))</f>
        <v>690.71560806781815</v>
      </c>
      <c r="G456" s="4">
        <f>IF(E456&lt;=0,0,E456*Summary!$B$7/Summary!$B$10)</f>
        <v>201.44110150101127</v>
      </c>
      <c r="H456" s="5">
        <f t="shared" si="43"/>
        <v>489.27450656680685</v>
      </c>
      <c r="I456" s="5">
        <f t="shared" si="44"/>
        <v>263040.48183560331</v>
      </c>
    </row>
    <row r="457" spans="1:9" x14ac:dyDescent="0.25">
      <c r="A457">
        <v>453</v>
      </c>
      <c r="B457">
        <f t="shared" si="45"/>
        <v>453</v>
      </c>
      <c r="C457" s="5">
        <f t="shared" si="42"/>
        <v>263040.48183560331</v>
      </c>
      <c r="D457" s="5">
        <f t="shared" si="47"/>
        <v>1000</v>
      </c>
      <c r="E457" s="4">
        <f t="shared" si="46"/>
        <v>262040.48183560331</v>
      </c>
      <c r="F457" s="5">
        <f>IF(C457=0,0,IF(I456+G457&lt;=Summary!$E$20,'Loan Sch - Extra pay - With Off'!I456+G457,Summary!$E$20))</f>
        <v>690.71560806781815</v>
      </c>
      <c r="G457" s="4">
        <f>IF(E457&lt;=0,0,E457*Summary!$B$7/Summary!$B$10)</f>
        <v>201.06567740847251</v>
      </c>
      <c r="H457" s="5">
        <f t="shared" si="43"/>
        <v>489.64993065934561</v>
      </c>
      <c r="I457" s="5">
        <f t="shared" si="44"/>
        <v>262550.83190494397</v>
      </c>
    </row>
    <row r="458" spans="1:9" x14ac:dyDescent="0.25">
      <c r="A458">
        <v>454</v>
      </c>
      <c r="B458">
        <f t="shared" si="45"/>
        <v>454</v>
      </c>
      <c r="C458" s="5">
        <f t="shared" si="42"/>
        <v>262550.83190494397</v>
      </c>
      <c r="D458" s="5">
        <f t="shared" si="47"/>
        <v>1000</v>
      </c>
      <c r="E458" s="4">
        <f t="shared" si="46"/>
        <v>261550.83190494397</v>
      </c>
      <c r="F458" s="5">
        <f>IF(C458=0,0,IF(I457+G458&lt;=Summary!$E$20,'Loan Sch - Extra pay - With Off'!I457+G458,Summary!$E$20))</f>
        <v>690.71560806781815</v>
      </c>
      <c r="G458" s="4">
        <f>IF(E458&lt;=0,0,E458*Summary!$B$7/Summary!$B$10)</f>
        <v>200.68996525013969</v>
      </c>
      <c r="H458" s="5">
        <f t="shared" si="43"/>
        <v>490.02564281767843</v>
      </c>
      <c r="I458" s="5">
        <f t="shared" si="44"/>
        <v>262060.80626212631</v>
      </c>
    </row>
    <row r="459" spans="1:9" x14ac:dyDescent="0.25">
      <c r="A459">
        <v>455</v>
      </c>
      <c r="B459">
        <f t="shared" si="45"/>
        <v>455</v>
      </c>
      <c r="C459" s="5">
        <f t="shared" si="42"/>
        <v>262060.80626212631</v>
      </c>
      <c r="D459" s="5">
        <f t="shared" si="47"/>
        <v>1000</v>
      </c>
      <c r="E459" s="4">
        <f t="shared" si="46"/>
        <v>261060.80626212631</v>
      </c>
      <c r="F459" s="5">
        <f>IF(C459=0,0,IF(I458+G459&lt;=Summary!$E$20,'Loan Sch - Extra pay - With Off'!I458+G459,Summary!$E$20))</f>
        <v>690.71560806781815</v>
      </c>
      <c r="G459" s="4">
        <f>IF(E459&lt;=0,0,E459*Summary!$B$7/Summary!$B$10)</f>
        <v>200.31396480497767</v>
      </c>
      <c r="H459" s="5">
        <f t="shared" si="43"/>
        <v>490.40164326284048</v>
      </c>
      <c r="I459" s="5">
        <f t="shared" si="44"/>
        <v>261570.40461886348</v>
      </c>
    </row>
    <row r="460" spans="1:9" x14ac:dyDescent="0.25">
      <c r="A460">
        <v>456</v>
      </c>
      <c r="B460">
        <f t="shared" si="45"/>
        <v>456</v>
      </c>
      <c r="C460" s="5">
        <f t="shared" si="42"/>
        <v>261570.40461886348</v>
      </c>
      <c r="D460" s="5">
        <f t="shared" si="47"/>
        <v>1000</v>
      </c>
      <c r="E460" s="4">
        <f t="shared" si="46"/>
        <v>260570.40461886348</v>
      </c>
      <c r="F460" s="5">
        <f>IF(C460=0,0,IF(I459+G460&lt;=Summary!$E$20,'Loan Sch - Extra pay - With Off'!I459+G460,Summary!$E$20))</f>
        <v>690.71560806781815</v>
      </c>
      <c r="G460" s="4">
        <f>IF(E460&lt;=0,0,E460*Summary!$B$7/Summary!$B$10)</f>
        <v>199.93767585178179</v>
      </c>
      <c r="H460" s="5">
        <f t="shared" si="43"/>
        <v>490.77793221603633</v>
      </c>
      <c r="I460" s="5">
        <f t="shared" si="44"/>
        <v>261079.62668664745</v>
      </c>
    </row>
    <row r="461" spans="1:9" x14ac:dyDescent="0.25">
      <c r="A461">
        <v>457</v>
      </c>
      <c r="B461">
        <f t="shared" si="45"/>
        <v>457</v>
      </c>
      <c r="C461" s="5">
        <f t="shared" si="42"/>
        <v>261079.62668664745</v>
      </c>
      <c r="D461" s="5">
        <f t="shared" si="47"/>
        <v>1000</v>
      </c>
      <c r="E461" s="4">
        <f t="shared" si="46"/>
        <v>260079.62668664745</v>
      </c>
      <c r="F461" s="5">
        <f>IF(C461=0,0,IF(I460+G461&lt;=Summary!$E$20,'Loan Sch - Extra pay - With Off'!I460+G461,Summary!$E$20))</f>
        <v>690.71560806781815</v>
      </c>
      <c r="G461" s="4">
        <f>IF(E461&lt;=0,0,E461*Summary!$B$7/Summary!$B$10)</f>
        <v>199.56109816917754</v>
      </c>
      <c r="H461" s="5">
        <f t="shared" si="43"/>
        <v>491.15450989864064</v>
      </c>
      <c r="I461" s="5">
        <f t="shared" si="44"/>
        <v>260588.47217674879</v>
      </c>
    </row>
    <row r="462" spans="1:9" x14ac:dyDescent="0.25">
      <c r="A462">
        <v>458</v>
      </c>
      <c r="B462">
        <f t="shared" si="45"/>
        <v>458</v>
      </c>
      <c r="C462" s="5">
        <f t="shared" si="42"/>
        <v>260588.47217674879</v>
      </c>
      <c r="D462" s="5">
        <f t="shared" si="47"/>
        <v>1000</v>
      </c>
      <c r="E462" s="4">
        <f t="shared" si="46"/>
        <v>259588.47217674879</v>
      </c>
      <c r="F462" s="5">
        <f>IF(C462=0,0,IF(I461+G462&lt;=Summary!$E$20,'Loan Sch - Extra pay - With Off'!I461+G462,Summary!$E$20))</f>
        <v>690.71560806781815</v>
      </c>
      <c r="G462" s="4">
        <f>IF(E462&lt;=0,0,E462*Summary!$B$7/Summary!$B$10)</f>
        <v>199.18423153562071</v>
      </c>
      <c r="H462" s="5">
        <f t="shared" si="43"/>
        <v>491.53137653219744</v>
      </c>
      <c r="I462" s="5">
        <f t="shared" si="44"/>
        <v>260096.9408002166</v>
      </c>
    </row>
    <row r="463" spans="1:9" x14ac:dyDescent="0.25">
      <c r="A463">
        <v>459</v>
      </c>
      <c r="B463">
        <f t="shared" si="45"/>
        <v>459</v>
      </c>
      <c r="C463" s="5">
        <f t="shared" si="42"/>
        <v>260096.9408002166</v>
      </c>
      <c r="D463" s="5">
        <f t="shared" si="47"/>
        <v>1000</v>
      </c>
      <c r="E463" s="4">
        <f t="shared" si="46"/>
        <v>259096.9408002166</v>
      </c>
      <c r="F463" s="5">
        <f>IF(C463=0,0,IF(I462+G463&lt;=Summary!$E$20,'Loan Sch - Extra pay - With Off'!I462+G463,Summary!$E$20))</f>
        <v>690.71560806781815</v>
      </c>
      <c r="G463" s="4">
        <f>IF(E463&lt;=0,0,E463*Summary!$B$7/Summary!$B$10)</f>
        <v>198.80707572939698</v>
      </c>
      <c r="H463" s="5">
        <f t="shared" si="43"/>
        <v>491.9085323384212</v>
      </c>
      <c r="I463" s="5">
        <f t="shared" si="44"/>
        <v>259605.03226787818</v>
      </c>
    </row>
    <row r="464" spans="1:9" x14ac:dyDescent="0.25">
      <c r="A464">
        <v>460</v>
      </c>
      <c r="B464">
        <f t="shared" si="45"/>
        <v>460</v>
      </c>
      <c r="C464" s="5">
        <f t="shared" si="42"/>
        <v>259605.03226787818</v>
      </c>
      <c r="D464" s="5">
        <f t="shared" si="47"/>
        <v>1000</v>
      </c>
      <c r="E464" s="4">
        <f t="shared" si="46"/>
        <v>258605.03226787818</v>
      </c>
      <c r="F464" s="5">
        <f>IF(C464=0,0,IF(I463+G464&lt;=Summary!$E$20,'Loan Sch - Extra pay - With Off'!I463+G464,Summary!$E$20))</f>
        <v>690.71560806781815</v>
      </c>
      <c r="G464" s="4">
        <f>IF(E464&lt;=0,0,E464*Summary!$B$7/Summary!$B$10)</f>
        <v>198.42963052862191</v>
      </c>
      <c r="H464" s="5">
        <f t="shared" si="43"/>
        <v>492.28597753919621</v>
      </c>
      <c r="I464" s="5">
        <f t="shared" si="44"/>
        <v>259112.74629033898</v>
      </c>
    </row>
    <row r="465" spans="1:9" x14ac:dyDescent="0.25">
      <c r="A465">
        <v>461</v>
      </c>
      <c r="B465">
        <f t="shared" si="45"/>
        <v>461</v>
      </c>
      <c r="C465" s="5">
        <f t="shared" si="42"/>
        <v>259112.74629033898</v>
      </c>
      <c r="D465" s="5">
        <f t="shared" si="47"/>
        <v>1000</v>
      </c>
      <c r="E465" s="4">
        <f t="shared" si="46"/>
        <v>258112.74629033898</v>
      </c>
      <c r="F465" s="5">
        <f>IF(C465=0,0,IF(I464+G465&lt;=Summary!$E$20,'Loan Sch - Extra pay - With Off'!I464+G465,Summary!$E$20))</f>
        <v>690.71560806781815</v>
      </c>
      <c r="G465" s="4">
        <f>IF(E465&lt;=0,0,E465*Summary!$B$7/Summary!$B$10)</f>
        <v>198.05189571124086</v>
      </c>
      <c r="H465" s="5">
        <f t="shared" si="43"/>
        <v>492.66371235657732</v>
      </c>
      <c r="I465" s="5">
        <f t="shared" si="44"/>
        <v>258620.08257798239</v>
      </c>
    </row>
    <row r="466" spans="1:9" x14ac:dyDescent="0.25">
      <c r="A466">
        <v>462</v>
      </c>
      <c r="B466">
        <f t="shared" si="45"/>
        <v>462</v>
      </c>
      <c r="C466" s="5">
        <f t="shared" si="42"/>
        <v>258620.08257798239</v>
      </c>
      <c r="D466" s="5">
        <f t="shared" si="47"/>
        <v>1000</v>
      </c>
      <c r="E466" s="4">
        <f t="shared" si="46"/>
        <v>257620.08257798239</v>
      </c>
      <c r="F466" s="5">
        <f>IF(C466=0,0,IF(I465+G466&lt;=Summary!$E$20,'Loan Sch - Extra pay - With Off'!I465+G466,Summary!$E$20))</f>
        <v>690.71560806781815</v>
      </c>
      <c r="G466" s="4">
        <f>IF(E466&lt;=0,0,E466*Summary!$B$7/Summary!$B$10)</f>
        <v>197.6738710550288</v>
      </c>
      <c r="H466" s="5">
        <f t="shared" si="43"/>
        <v>493.04173701278933</v>
      </c>
      <c r="I466" s="5">
        <f t="shared" si="44"/>
        <v>258127.0408409696</v>
      </c>
    </row>
    <row r="467" spans="1:9" x14ac:dyDescent="0.25">
      <c r="A467">
        <v>463</v>
      </c>
      <c r="B467">
        <f t="shared" si="45"/>
        <v>463</v>
      </c>
      <c r="C467" s="5">
        <f t="shared" si="42"/>
        <v>258127.0408409696</v>
      </c>
      <c r="D467" s="5">
        <f t="shared" si="47"/>
        <v>1000</v>
      </c>
      <c r="E467" s="4">
        <f t="shared" si="46"/>
        <v>257127.0408409696</v>
      </c>
      <c r="F467" s="5">
        <f>IF(C467=0,0,IF(I466+G467&lt;=Summary!$E$20,'Loan Sch - Extra pay - With Off'!I466+G467,Summary!$E$20))</f>
        <v>690.71560806781815</v>
      </c>
      <c r="G467" s="4">
        <f>IF(E467&lt;=0,0,E467*Summary!$B$7/Summary!$B$10)</f>
        <v>197.29555633759011</v>
      </c>
      <c r="H467" s="5">
        <f t="shared" si="43"/>
        <v>493.42005173022801</v>
      </c>
      <c r="I467" s="5">
        <f t="shared" si="44"/>
        <v>257633.62078923936</v>
      </c>
    </row>
    <row r="468" spans="1:9" x14ac:dyDescent="0.25">
      <c r="A468">
        <v>464</v>
      </c>
      <c r="B468">
        <f t="shared" si="45"/>
        <v>464</v>
      </c>
      <c r="C468" s="5">
        <f t="shared" si="42"/>
        <v>257633.62078923936</v>
      </c>
      <c r="D468" s="5">
        <f t="shared" si="47"/>
        <v>1000</v>
      </c>
      <c r="E468" s="4">
        <f t="shared" si="46"/>
        <v>256633.62078923936</v>
      </c>
      <c r="F468" s="5">
        <f>IF(C468=0,0,IF(I467+G468&lt;=Summary!$E$20,'Loan Sch - Extra pay - With Off'!I467+G468,Summary!$E$20))</f>
        <v>690.71560806781815</v>
      </c>
      <c r="G468" s="4">
        <f>IF(E468&lt;=0,0,E468*Summary!$B$7/Summary!$B$10)</f>
        <v>196.91695133635864</v>
      </c>
      <c r="H468" s="5">
        <f t="shared" si="43"/>
        <v>493.79865673145952</v>
      </c>
      <c r="I468" s="5">
        <f t="shared" si="44"/>
        <v>257139.82213250789</v>
      </c>
    </row>
    <row r="469" spans="1:9" x14ac:dyDescent="0.25">
      <c r="A469">
        <v>465</v>
      </c>
      <c r="B469">
        <f t="shared" si="45"/>
        <v>465</v>
      </c>
      <c r="C469" s="5">
        <f t="shared" si="42"/>
        <v>257139.82213250789</v>
      </c>
      <c r="D469" s="5">
        <f t="shared" si="47"/>
        <v>1000</v>
      </c>
      <c r="E469" s="4">
        <f t="shared" si="46"/>
        <v>256139.82213250789</v>
      </c>
      <c r="F469" s="5">
        <f>IF(C469=0,0,IF(I468+G469&lt;=Summary!$E$20,'Loan Sch - Extra pay - With Off'!I468+G469,Summary!$E$20))</f>
        <v>690.71560806781815</v>
      </c>
      <c r="G469" s="4">
        <f>IF(E469&lt;=0,0,E469*Summary!$B$7/Summary!$B$10)</f>
        <v>196.53805582859741</v>
      </c>
      <c r="H469" s="5">
        <f t="shared" si="43"/>
        <v>494.17755223922074</v>
      </c>
      <c r="I469" s="5">
        <f t="shared" si="44"/>
        <v>256645.64458026868</v>
      </c>
    </row>
    <row r="470" spans="1:9" x14ac:dyDescent="0.25">
      <c r="A470">
        <v>466</v>
      </c>
      <c r="B470">
        <f t="shared" si="45"/>
        <v>466</v>
      </c>
      <c r="C470" s="5">
        <f t="shared" si="42"/>
        <v>256645.64458026868</v>
      </c>
      <c r="D470" s="5">
        <f t="shared" si="47"/>
        <v>1000</v>
      </c>
      <c r="E470" s="4">
        <f t="shared" si="46"/>
        <v>255645.64458026868</v>
      </c>
      <c r="F470" s="5">
        <f>IF(C470=0,0,IF(I469+G470&lt;=Summary!$E$20,'Loan Sch - Extra pay - With Off'!I469+G470,Summary!$E$20))</f>
        <v>690.71560806781815</v>
      </c>
      <c r="G470" s="4">
        <f>IF(E470&lt;=0,0,E470*Summary!$B$7/Summary!$B$10)</f>
        <v>196.15886959139846</v>
      </c>
      <c r="H470" s="5">
        <f t="shared" si="43"/>
        <v>494.5567384764197</v>
      </c>
      <c r="I470" s="5">
        <f t="shared" si="44"/>
        <v>256151.08784179226</v>
      </c>
    </row>
    <row r="471" spans="1:9" x14ac:dyDescent="0.25">
      <c r="A471">
        <v>467</v>
      </c>
      <c r="B471">
        <f t="shared" si="45"/>
        <v>467</v>
      </c>
      <c r="C471" s="5">
        <f t="shared" si="42"/>
        <v>256151.08784179226</v>
      </c>
      <c r="D471" s="5">
        <f t="shared" si="47"/>
        <v>1000</v>
      </c>
      <c r="E471" s="4">
        <f t="shared" si="46"/>
        <v>255151.08784179226</v>
      </c>
      <c r="F471" s="5">
        <f>IF(C471=0,0,IF(I470+G471&lt;=Summary!$E$20,'Loan Sch - Extra pay - With Off'!I470+G471,Summary!$E$20))</f>
        <v>690.71560806781815</v>
      </c>
      <c r="G471" s="4">
        <f>IF(E471&lt;=0,0,E471*Summary!$B$7/Summary!$B$10)</f>
        <v>195.77939240168291</v>
      </c>
      <c r="H471" s="5">
        <f t="shared" si="43"/>
        <v>494.93621566613524</v>
      </c>
      <c r="I471" s="5">
        <f t="shared" si="44"/>
        <v>255656.15162612614</v>
      </c>
    </row>
    <row r="472" spans="1:9" x14ac:dyDescent="0.25">
      <c r="A472">
        <v>468</v>
      </c>
      <c r="B472">
        <f t="shared" si="45"/>
        <v>468</v>
      </c>
      <c r="C472" s="5">
        <f t="shared" si="42"/>
        <v>255656.15162612614</v>
      </c>
      <c r="D472" s="5">
        <f t="shared" si="47"/>
        <v>1000</v>
      </c>
      <c r="E472" s="4">
        <f t="shared" si="46"/>
        <v>254656.15162612614</v>
      </c>
      <c r="F472" s="5">
        <f>IF(C472=0,0,IF(I471+G472&lt;=Summary!$E$20,'Loan Sch - Extra pay - With Off'!I471+G472,Summary!$E$20))</f>
        <v>690.71560806781815</v>
      </c>
      <c r="G472" s="4">
        <f>IF(E472&lt;=0,0,E472*Summary!$B$7/Summary!$B$10)</f>
        <v>195.39962403620063</v>
      </c>
      <c r="H472" s="5">
        <f t="shared" si="43"/>
        <v>495.31598403161752</v>
      </c>
      <c r="I472" s="5">
        <f t="shared" si="44"/>
        <v>255160.83564209452</v>
      </c>
    </row>
    <row r="473" spans="1:9" x14ac:dyDescent="0.25">
      <c r="A473">
        <v>469</v>
      </c>
      <c r="B473">
        <f t="shared" si="45"/>
        <v>469</v>
      </c>
      <c r="C473" s="5">
        <f t="shared" si="42"/>
        <v>255160.83564209452</v>
      </c>
      <c r="D473" s="5">
        <f t="shared" si="47"/>
        <v>1000</v>
      </c>
      <c r="E473" s="4">
        <f t="shared" si="46"/>
        <v>254160.83564209452</v>
      </c>
      <c r="F473" s="5">
        <f>IF(C473=0,0,IF(I472+G473&lt;=Summary!$E$20,'Loan Sch - Extra pay - With Off'!I472+G473,Summary!$E$20))</f>
        <v>690.71560806781815</v>
      </c>
      <c r="G473" s="4">
        <f>IF(E473&lt;=0,0,E473*Summary!$B$7/Summary!$B$10)</f>
        <v>195.01956427153021</v>
      </c>
      <c r="H473" s="5">
        <f t="shared" si="43"/>
        <v>495.69604379628794</v>
      </c>
      <c r="I473" s="5">
        <f t="shared" si="44"/>
        <v>254665.13959829824</v>
      </c>
    </row>
    <row r="474" spans="1:9" x14ac:dyDescent="0.25">
      <c r="A474">
        <v>470</v>
      </c>
      <c r="B474">
        <f t="shared" si="45"/>
        <v>470</v>
      </c>
      <c r="C474" s="5">
        <f t="shared" si="42"/>
        <v>254665.13959829824</v>
      </c>
      <c r="D474" s="5">
        <f t="shared" si="47"/>
        <v>1000</v>
      </c>
      <c r="E474" s="4">
        <f t="shared" si="46"/>
        <v>253665.13959829824</v>
      </c>
      <c r="F474" s="5">
        <f>IF(C474=0,0,IF(I473+G474&lt;=Summary!$E$20,'Loan Sch - Extra pay - With Off'!I473+G474,Summary!$E$20))</f>
        <v>690.71560806781815</v>
      </c>
      <c r="G474" s="4">
        <f>IF(E474&lt;=0,0,E474*Summary!$B$7/Summary!$B$10)</f>
        <v>194.63921288407886</v>
      </c>
      <c r="H474" s="5">
        <f t="shared" si="43"/>
        <v>496.07639518373929</v>
      </c>
      <c r="I474" s="5">
        <f t="shared" si="44"/>
        <v>254169.06320311449</v>
      </c>
    </row>
    <row r="475" spans="1:9" x14ac:dyDescent="0.25">
      <c r="A475">
        <v>471</v>
      </c>
      <c r="B475">
        <f t="shared" si="45"/>
        <v>471</v>
      </c>
      <c r="C475" s="5">
        <f t="shared" si="42"/>
        <v>254169.06320311449</v>
      </c>
      <c r="D475" s="5">
        <f t="shared" si="47"/>
        <v>1000</v>
      </c>
      <c r="E475" s="4">
        <f t="shared" si="46"/>
        <v>253169.06320311449</v>
      </c>
      <c r="F475" s="5">
        <f>IF(C475=0,0,IF(I474+G475&lt;=Summary!$E$20,'Loan Sch - Extra pay - With Off'!I474+G475,Summary!$E$20))</f>
        <v>690.71560806781815</v>
      </c>
      <c r="G475" s="4">
        <f>IF(E475&lt;=0,0,E475*Summary!$B$7/Summary!$B$10)</f>
        <v>194.25856965008205</v>
      </c>
      <c r="H475" s="5">
        <f t="shared" si="43"/>
        <v>496.4570384177361</v>
      </c>
      <c r="I475" s="5">
        <f t="shared" si="44"/>
        <v>253672.60616469674</v>
      </c>
    </row>
    <row r="476" spans="1:9" x14ac:dyDescent="0.25">
      <c r="A476">
        <v>472</v>
      </c>
      <c r="B476">
        <f t="shared" si="45"/>
        <v>472</v>
      </c>
      <c r="C476" s="5">
        <f t="shared" si="42"/>
        <v>253672.60616469674</v>
      </c>
      <c r="D476" s="5">
        <f t="shared" si="47"/>
        <v>1000</v>
      </c>
      <c r="E476" s="4">
        <f t="shared" si="46"/>
        <v>252672.60616469674</v>
      </c>
      <c r="F476" s="5">
        <f>IF(C476=0,0,IF(I475+G476&lt;=Summary!$E$20,'Loan Sch - Extra pay - With Off'!I475+G476,Summary!$E$20))</f>
        <v>690.71560806781815</v>
      </c>
      <c r="G476" s="4">
        <f>IF(E476&lt;=0,0,E476*Summary!$B$7/Summary!$B$10)</f>
        <v>193.87763434560384</v>
      </c>
      <c r="H476" s="5">
        <f t="shared" si="43"/>
        <v>496.83797372221431</v>
      </c>
      <c r="I476" s="5">
        <f t="shared" si="44"/>
        <v>253175.76819097452</v>
      </c>
    </row>
    <row r="477" spans="1:9" x14ac:dyDescent="0.25">
      <c r="A477">
        <v>473</v>
      </c>
      <c r="B477">
        <f t="shared" si="45"/>
        <v>473</v>
      </c>
      <c r="C477" s="5">
        <f t="shared" si="42"/>
        <v>253175.76819097452</v>
      </c>
      <c r="D477" s="5">
        <f t="shared" si="47"/>
        <v>1000</v>
      </c>
      <c r="E477" s="4">
        <f t="shared" si="46"/>
        <v>252175.76819097452</v>
      </c>
      <c r="F477" s="5">
        <f>IF(C477=0,0,IF(I476+G477&lt;=Summary!$E$20,'Loan Sch - Extra pay - With Off'!I476+G477,Summary!$E$20))</f>
        <v>690.71560806781815</v>
      </c>
      <c r="G477" s="4">
        <f>IF(E477&lt;=0,0,E477*Summary!$B$7/Summary!$B$10)</f>
        <v>193.49640674653619</v>
      </c>
      <c r="H477" s="5">
        <f t="shared" si="43"/>
        <v>497.21920132128196</v>
      </c>
      <c r="I477" s="5">
        <f t="shared" si="44"/>
        <v>252678.54898965324</v>
      </c>
    </row>
    <row r="478" spans="1:9" x14ac:dyDescent="0.25">
      <c r="A478">
        <v>474</v>
      </c>
      <c r="B478">
        <f t="shared" si="45"/>
        <v>474</v>
      </c>
      <c r="C478" s="5">
        <f t="shared" si="42"/>
        <v>252678.54898965324</v>
      </c>
      <c r="D478" s="5">
        <f t="shared" si="47"/>
        <v>1000</v>
      </c>
      <c r="E478" s="4">
        <f t="shared" si="46"/>
        <v>251678.54898965324</v>
      </c>
      <c r="F478" s="5">
        <f>IF(C478=0,0,IF(I477+G478&lt;=Summary!$E$20,'Loan Sch - Extra pay - With Off'!I477+G478,Summary!$E$20))</f>
        <v>690.71560806781815</v>
      </c>
      <c r="G478" s="4">
        <f>IF(E478&lt;=0,0,E478*Summary!$B$7/Summary!$B$10)</f>
        <v>193.11488662859932</v>
      </c>
      <c r="H478" s="5">
        <f t="shared" si="43"/>
        <v>497.60072143921883</v>
      </c>
      <c r="I478" s="5">
        <f t="shared" si="44"/>
        <v>252180.94826821401</v>
      </c>
    </row>
    <row r="479" spans="1:9" x14ac:dyDescent="0.25">
      <c r="A479">
        <v>475</v>
      </c>
      <c r="B479">
        <f t="shared" si="45"/>
        <v>475</v>
      </c>
      <c r="C479" s="5">
        <f t="shared" si="42"/>
        <v>252180.94826821401</v>
      </c>
      <c r="D479" s="5">
        <f t="shared" si="47"/>
        <v>1000</v>
      </c>
      <c r="E479" s="4">
        <f t="shared" si="46"/>
        <v>251180.94826821401</v>
      </c>
      <c r="F479" s="5">
        <f>IF(C479=0,0,IF(I478+G479&lt;=Summary!$E$20,'Loan Sch - Extra pay - With Off'!I478+G479,Summary!$E$20))</f>
        <v>690.71560806781815</v>
      </c>
      <c r="G479" s="4">
        <f>IF(E479&lt;=0,0,E479*Summary!$B$7/Summary!$B$10)</f>
        <v>192.73307376734112</v>
      </c>
      <c r="H479" s="5">
        <f t="shared" si="43"/>
        <v>497.98253430047703</v>
      </c>
      <c r="I479" s="5">
        <f t="shared" si="44"/>
        <v>251682.96573391353</v>
      </c>
    </row>
    <row r="480" spans="1:9" x14ac:dyDescent="0.25">
      <c r="A480">
        <v>476</v>
      </c>
      <c r="B480">
        <f t="shared" si="45"/>
        <v>476</v>
      </c>
      <c r="C480" s="5">
        <f t="shared" si="42"/>
        <v>251682.96573391353</v>
      </c>
      <c r="D480" s="5">
        <f t="shared" si="47"/>
        <v>1000</v>
      </c>
      <c r="E480" s="4">
        <f t="shared" si="46"/>
        <v>250682.96573391353</v>
      </c>
      <c r="F480" s="5">
        <f>IF(C480=0,0,IF(I479+G480&lt;=Summary!$E$20,'Loan Sch - Extra pay - With Off'!I479+G480,Summary!$E$20))</f>
        <v>690.71560806781815</v>
      </c>
      <c r="G480" s="4">
        <f>IF(E480&lt;=0,0,E480*Summary!$B$7/Summary!$B$10)</f>
        <v>192.35096793813747</v>
      </c>
      <c r="H480" s="5">
        <f t="shared" si="43"/>
        <v>498.36464012968065</v>
      </c>
      <c r="I480" s="5">
        <f t="shared" si="44"/>
        <v>251184.60109378386</v>
      </c>
    </row>
    <row r="481" spans="1:9" x14ac:dyDescent="0.25">
      <c r="A481">
        <v>477</v>
      </c>
      <c r="B481">
        <f t="shared" si="45"/>
        <v>477</v>
      </c>
      <c r="C481" s="5">
        <f t="shared" si="42"/>
        <v>251184.60109378386</v>
      </c>
      <c r="D481" s="5">
        <f t="shared" si="47"/>
        <v>1000</v>
      </c>
      <c r="E481" s="4">
        <f t="shared" si="46"/>
        <v>250184.60109378386</v>
      </c>
      <c r="F481" s="5">
        <f>IF(C481=0,0,IF(I480+G481&lt;=Summary!$E$20,'Loan Sch - Extra pay - With Off'!I480+G481,Summary!$E$20))</f>
        <v>690.71560806781815</v>
      </c>
      <c r="G481" s="4">
        <f>IF(E481&lt;=0,0,E481*Summary!$B$7/Summary!$B$10)</f>
        <v>191.96856891619183</v>
      </c>
      <c r="H481" s="5">
        <f t="shared" si="43"/>
        <v>498.74703915162632</v>
      </c>
      <c r="I481" s="5">
        <f t="shared" si="44"/>
        <v>250685.85405463222</v>
      </c>
    </row>
    <row r="482" spans="1:9" x14ac:dyDescent="0.25">
      <c r="A482">
        <v>478</v>
      </c>
      <c r="B482">
        <f t="shared" si="45"/>
        <v>478</v>
      </c>
      <c r="C482" s="5">
        <f t="shared" si="42"/>
        <v>250685.85405463222</v>
      </c>
      <c r="D482" s="5">
        <f t="shared" si="47"/>
        <v>1000</v>
      </c>
      <c r="E482" s="4">
        <f t="shared" si="46"/>
        <v>249685.85405463222</v>
      </c>
      <c r="F482" s="5">
        <f>IF(C482=0,0,IF(I481+G482&lt;=Summary!$E$20,'Loan Sch - Extra pay - With Off'!I481+G482,Summary!$E$20))</f>
        <v>690.71560806781815</v>
      </c>
      <c r="G482" s="4">
        <f>IF(E482&lt;=0,0,E482*Summary!$B$7/Summary!$B$10)</f>
        <v>191.58587647653511</v>
      </c>
      <c r="H482" s="5">
        <f t="shared" si="43"/>
        <v>499.12973159128308</v>
      </c>
      <c r="I482" s="5">
        <f t="shared" si="44"/>
        <v>250186.72432304092</v>
      </c>
    </row>
    <row r="483" spans="1:9" x14ac:dyDescent="0.25">
      <c r="A483">
        <v>479</v>
      </c>
      <c r="B483">
        <f t="shared" si="45"/>
        <v>479</v>
      </c>
      <c r="C483" s="5">
        <f t="shared" si="42"/>
        <v>250186.72432304092</v>
      </c>
      <c r="D483" s="5">
        <f t="shared" si="47"/>
        <v>1000</v>
      </c>
      <c r="E483" s="4">
        <f t="shared" si="46"/>
        <v>249186.72432304092</v>
      </c>
      <c r="F483" s="5">
        <f>IF(C483=0,0,IF(I482+G483&lt;=Summary!$E$20,'Loan Sch - Extra pay - With Off'!I482+G483,Summary!$E$20))</f>
        <v>690.71560806781815</v>
      </c>
      <c r="G483" s="4">
        <f>IF(E483&lt;=0,0,E483*Summary!$B$7/Summary!$B$10)</f>
        <v>191.20289039402562</v>
      </c>
      <c r="H483" s="5">
        <f t="shared" si="43"/>
        <v>499.51271767379251</v>
      </c>
      <c r="I483" s="5">
        <f t="shared" si="44"/>
        <v>249687.21160536713</v>
      </c>
    </row>
    <row r="484" spans="1:9" x14ac:dyDescent="0.25">
      <c r="A484">
        <v>480</v>
      </c>
      <c r="B484">
        <f t="shared" si="45"/>
        <v>480</v>
      </c>
      <c r="C484" s="5">
        <f t="shared" si="42"/>
        <v>249687.21160536713</v>
      </c>
      <c r="D484" s="5">
        <f t="shared" si="47"/>
        <v>1000</v>
      </c>
      <c r="E484" s="4">
        <f t="shared" si="46"/>
        <v>248687.21160536713</v>
      </c>
      <c r="F484" s="5">
        <f>IF(C484=0,0,IF(I483+G484&lt;=Summary!$E$20,'Loan Sch - Extra pay - With Off'!I483+G484,Summary!$E$20))</f>
        <v>690.71560806781815</v>
      </c>
      <c r="G484" s="4">
        <f>IF(E484&lt;=0,0,E484*Summary!$B$7/Summary!$B$10)</f>
        <v>190.81961044334901</v>
      </c>
      <c r="H484" s="5">
        <f t="shared" si="43"/>
        <v>499.89599762446915</v>
      </c>
      <c r="I484" s="5">
        <f t="shared" si="44"/>
        <v>249187.31560774267</v>
      </c>
    </row>
    <row r="485" spans="1:9" x14ac:dyDescent="0.25">
      <c r="A485">
        <v>481</v>
      </c>
      <c r="B485">
        <f t="shared" si="45"/>
        <v>481</v>
      </c>
      <c r="C485" s="5">
        <f t="shared" si="42"/>
        <v>249187.31560774267</v>
      </c>
      <c r="D485" s="5">
        <f t="shared" si="47"/>
        <v>1000</v>
      </c>
      <c r="E485" s="4">
        <f t="shared" si="46"/>
        <v>248187.31560774267</v>
      </c>
      <c r="F485" s="5">
        <f>IF(C485=0,0,IF(I484+G485&lt;=Summary!$E$20,'Loan Sch - Extra pay - With Off'!I484+G485,Summary!$E$20))</f>
        <v>690.71560806781815</v>
      </c>
      <c r="G485" s="4">
        <f>IF(E485&lt;=0,0,E485*Summary!$B$7/Summary!$B$10)</f>
        <v>190.43603639901792</v>
      </c>
      <c r="H485" s="5">
        <f t="shared" si="43"/>
        <v>500.27957166880026</v>
      </c>
      <c r="I485" s="5">
        <f t="shared" si="44"/>
        <v>248687.03603607387</v>
      </c>
    </row>
    <row r="486" spans="1:9" x14ac:dyDescent="0.25">
      <c r="A486">
        <v>482</v>
      </c>
      <c r="B486">
        <f t="shared" si="45"/>
        <v>482</v>
      </c>
      <c r="C486" s="5">
        <f t="shared" si="42"/>
        <v>248687.03603607387</v>
      </c>
      <c r="D486" s="5">
        <f t="shared" si="47"/>
        <v>1000</v>
      </c>
      <c r="E486" s="4">
        <f t="shared" si="46"/>
        <v>247687.03603607387</v>
      </c>
      <c r="F486" s="5">
        <f>IF(C486=0,0,IF(I485+G486&lt;=Summary!$E$20,'Loan Sch - Extra pay - With Off'!I485+G486,Summary!$E$20))</f>
        <v>690.71560806781815</v>
      </c>
      <c r="G486" s="4">
        <f>IF(E486&lt;=0,0,E486*Summary!$B$7/Summary!$B$10)</f>
        <v>190.05216803537206</v>
      </c>
      <c r="H486" s="5">
        <f t="shared" si="43"/>
        <v>500.66344003244609</v>
      </c>
      <c r="I486" s="5">
        <f t="shared" si="44"/>
        <v>248186.37259604142</v>
      </c>
    </row>
    <row r="487" spans="1:9" x14ac:dyDescent="0.25">
      <c r="A487">
        <v>483</v>
      </c>
      <c r="B487">
        <f t="shared" si="45"/>
        <v>483</v>
      </c>
      <c r="C487" s="5">
        <f t="shared" si="42"/>
        <v>248186.37259604142</v>
      </c>
      <c r="D487" s="5">
        <f t="shared" si="47"/>
        <v>1000</v>
      </c>
      <c r="E487" s="4">
        <f t="shared" si="46"/>
        <v>247186.37259604142</v>
      </c>
      <c r="F487" s="5">
        <f>IF(C487=0,0,IF(I486+G487&lt;=Summary!$E$20,'Loan Sch - Extra pay - With Off'!I486+G487,Summary!$E$20))</f>
        <v>690.71560806781815</v>
      </c>
      <c r="G487" s="4">
        <f>IF(E487&lt;=0,0,E487*Summary!$B$7/Summary!$B$10)</f>
        <v>189.66800512657795</v>
      </c>
      <c r="H487" s="5">
        <f t="shared" si="43"/>
        <v>501.0476029412402</v>
      </c>
      <c r="I487" s="5">
        <f t="shared" si="44"/>
        <v>247685.32499310016</v>
      </c>
    </row>
    <row r="488" spans="1:9" x14ac:dyDescent="0.25">
      <c r="A488">
        <v>484</v>
      </c>
      <c r="B488">
        <f t="shared" si="45"/>
        <v>484</v>
      </c>
      <c r="C488" s="5">
        <f t="shared" si="42"/>
        <v>247685.32499310016</v>
      </c>
      <c r="D488" s="5">
        <f t="shared" si="47"/>
        <v>1000</v>
      </c>
      <c r="E488" s="4">
        <f t="shared" si="46"/>
        <v>246685.32499310016</v>
      </c>
      <c r="F488" s="5">
        <f>IF(C488=0,0,IF(I487+G488&lt;=Summary!$E$20,'Loan Sch - Extra pay - With Off'!I487+G488,Summary!$E$20))</f>
        <v>690.71560806781815</v>
      </c>
      <c r="G488" s="4">
        <f>IF(E488&lt;=0,0,E488*Summary!$B$7/Summary!$B$10)</f>
        <v>189.28354744662877</v>
      </c>
      <c r="H488" s="5">
        <f t="shared" si="43"/>
        <v>501.43206062118941</v>
      </c>
      <c r="I488" s="5">
        <f t="shared" si="44"/>
        <v>247183.89293247898</v>
      </c>
    </row>
    <row r="489" spans="1:9" x14ac:dyDescent="0.25">
      <c r="A489">
        <v>485</v>
      </c>
      <c r="B489">
        <f t="shared" si="45"/>
        <v>485</v>
      </c>
      <c r="C489" s="5">
        <f t="shared" si="42"/>
        <v>247183.89293247898</v>
      </c>
      <c r="D489" s="5">
        <f t="shared" si="47"/>
        <v>1000</v>
      </c>
      <c r="E489" s="4">
        <f t="shared" si="46"/>
        <v>246183.89293247898</v>
      </c>
      <c r="F489" s="5">
        <f>IF(C489=0,0,IF(I488+G489&lt;=Summary!$E$20,'Loan Sch - Extra pay - With Off'!I488+G489,Summary!$E$20))</f>
        <v>690.71560806781815</v>
      </c>
      <c r="G489" s="4">
        <f>IF(E489&lt;=0,0,E489*Summary!$B$7/Summary!$B$10)</f>
        <v>188.89879476934445</v>
      </c>
      <c r="H489" s="5">
        <f t="shared" si="43"/>
        <v>501.81681329847368</v>
      </c>
      <c r="I489" s="5">
        <f t="shared" si="44"/>
        <v>246682.07611918051</v>
      </c>
    </row>
    <row r="490" spans="1:9" x14ac:dyDescent="0.25">
      <c r="A490">
        <v>486</v>
      </c>
      <c r="B490">
        <f t="shared" si="45"/>
        <v>486</v>
      </c>
      <c r="C490" s="5">
        <f t="shared" si="42"/>
        <v>246682.07611918051</v>
      </c>
      <c r="D490" s="5">
        <f t="shared" si="47"/>
        <v>1000</v>
      </c>
      <c r="E490" s="4">
        <f t="shared" si="46"/>
        <v>245682.07611918051</v>
      </c>
      <c r="F490" s="5">
        <f>IF(C490=0,0,IF(I489+G490&lt;=Summary!$E$20,'Loan Sch - Extra pay - With Off'!I489+G490,Summary!$E$20))</f>
        <v>690.71560806781815</v>
      </c>
      <c r="G490" s="4">
        <f>IF(E490&lt;=0,0,E490*Summary!$B$7/Summary!$B$10)</f>
        <v>188.51374686837119</v>
      </c>
      <c r="H490" s="5">
        <f t="shared" si="43"/>
        <v>502.20186119944697</v>
      </c>
      <c r="I490" s="5">
        <f t="shared" si="44"/>
        <v>246179.87425798105</v>
      </c>
    </row>
    <row r="491" spans="1:9" x14ac:dyDescent="0.25">
      <c r="A491">
        <v>487</v>
      </c>
      <c r="B491">
        <f t="shared" si="45"/>
        <v>487</v>
      </c>
      <c r="C491" s="5">
        <f t="shared" si="42"/>
        <v>246179.87425798105</v>
      </c>
      <c r="D491" s="5">
        <f t="shared" si="47"/>
        <v>1000</v>
      </c>
      <c r="E491" s="4">
        <f t="shared" si="46"/>
        <v>245179.87425798105</v>
      </c>
      <c r="F491" s="5">
        <f>IF(C491=0,0,IF(I490+G491&lt;=Summary!$E$20,'Loan Sch - Extra pay - With Off'!I490+G491,Summary!$E$20))</f>
        <v>690.71560806781815</v>
      </c>
      <c r="G491" s="4">
        <f>IF(E491&lt;=0,0,E491*Summary!$B$7/Summary!$B$10)</f>
        <v>188.1284035171816</v>
      </c>
      <c r="H491" s="5">
        <f t="shared" si="43"/>
        <v>502.58720455063656</v>
      </c>
      <c r="I491" s="5">
        <f t="shared" si="44"/>
        <v>245677.28705343042</v>
      </c>
    </row>
    <row r="492" spans="1:9" x14ac:dyDescent="0.25">
      <c r="A492">
        <v>488</v>
      </c>
      <c r="B492">
        <f t="shared" si="45"/>
        <v>488</v>
      </c>
      <c r="C492" s="5">
        <f t="shared" si="42"/>
        <v>245677.28705343042</v>
      </c>
      <c r="D492" s="5">
        <f t="shared" si="47"/>
        <v>1000</v>
      </c>
      <c r="E492" s="4">
        <f t="shared" si="46"/>
        <v>244677.28705343042</v>
      </c>
      <c r="F492" s="5">
        <f>IF(C492=0,0,IF(I491+G492&lt;=Summary!$E$20,'Loan Sch - Extra pay - With Off'!I491+G492,Summary!$E$20))</f>
        <v>690.71560806781815</v>
      </c>
      <c r="G492" s="4">
        <f>IF(E492&lt;=0,0,E492*Summary!$B$7/Summary!$B$10)</f>
        <v>187.74276448907449</v>
      </c>
      <c r="H492" s="5">
        <f t="shared" si="43"/>
        <v>502.97284357874366</v>
      </c>
      <c r="I492" s="5">
        <f t="shared" si="44"/>
        <v>245174.31420985167</v>
      </c>
    </row>
    <row r="493" spans="1:9" x14ac:dyDescent="0.25">
      <c r="A493">
        <v>489</v>
      </c>
      <c r="B493">
        <f t="shared" si="45"/>
        <v>489</v>
      </c>
      <c r="C493" s="5">
        <f t="shared" si="42"/>
        <v>245174.31420985167</v>
      </c>
      <c r="D493" s="5">
        <f t="shared" si="47"/>
        <v>1000</v>
      </c>
      <c r="E493" s="4">
        <f t="shared" si="46"/>
        <v>244174.31420985167</v>
      </c>
      <c r="F493" s="5">
        <f>IF(C493=0,0,IF(I492+G493&lt;=Summary!$E$20,'Loan Sch - Extra pay - With Off'!I492+G493,Summary!$E$20))</f>
        <v>690.71560806781815</v>
      </c>
      <c r="G493" s="4">
        <f>IF(E493&lt;=0,0,E493*Summary!$B$7/Summary!$B$10)</f>
        <v>187.35682955717465</v>
      </c>
      <c r="H493" s="5">
        <f t="shared" si="43"/>
        <v>503.3587785106435</v>
      </c>
      <c r="I493" s="5">
        <f t="shared" si="44"/>
        <v>244670.95543134102</v>
      </c>
    </row>
    <row r="494" spans="1:9" x14ac:dyDescent="0.25">
      <c r="A494">
        <v>490</v>
      </c>
      <c r="B494">
        <f t="shared" si="45"/>
        <v>490</v>
      </c>
      <c r="C494" s="5">
        <f t="shared" si="42"/>
        <v>244670.95543134102</v>
      </c>
      <c r="D494" s="5">
        <f t="shared" si="47"/>
        <v>1000</v>
      </c>
      <c r="E494" s="4">
        <f t="shared" si="46"/>
        <v>243670.95543134102</v>
      </c>
      <c r="F494" s="5">
        <f>IF(C494=0,0,IF(I493+G494&lt;=Summary!$E$20,'Loan Sch - Extra pay - With Off'!I493+G494,Summary!$E$20))</f>
        <v>690.71560806781815</v>
      </c>
      <c r="G494" s="4">
        <f>IF(E494&lt;=0,0,E494*Summary!$B$7/Summary!$B$10)</f>
        <v>186.97059849443283</v>
      </c>
      <c r="H494" s="5">
        <f t="shared" si="43"/>
        <v>503.74500957338535</v>
      </c>
      <c r="I494" s="5">
        <f t="shared" si="44"/>
        <v>244167.21042176764</v>
      </c>
    </row>
    <row r="495" spans="1:9" x14ac:dyDescent="0.25">
      <c r="A495">
        <v>491</v>
      </c>
      <c r="B495">
        <f t="shared" si="45"/>
        <v>491</v>
      </c>
      <c r="C495" s="5">
        <f t="shared" si="42"/>
        <v>244167.21042176764</v>
      </c>
      <c r="D495" s="5">
        <f t="shared" si="47"/>
        <v>1000</v>
      </c>
      <c r="E495" s="4">
        <f t="shared" si="46"/>
        <v>243167.21042176764</v>
      </c>
      <c r="F495" s="5">
        <f>IF(C495=0,0,IF(I494+G495&lt;=Summary!$E$20,'Loan Sch - Extra pay - With Off'!I494+G495,Summary!$E$20))</f>
        <v>690.71560806781815</v>
      </c>
      <c r="G495" s="4">
        <f>IF(E495&lt;=0,0,E495*Summary!$B$7/Summary!$B$10)</f>
        <v>186.58407107362552</v>
      </c>
      <c r="H495" s="5">
        <f t="shared" si="43"/>
        <v>504.13153699419263</v>
      </c>
      <c r="I495" s="5">
        <f t="shared" si="44"/>
        <v>243663.07888477345</v>
      </c>
    </row>
    <row r="496" spans="1:9" x14ac:dyDescent="0.25">
      <c r="A496">
        <v>492</v>
      </c>
      <c r="B496">
        <f t="shared" si="45"/>
        <v>492</v>
      </c>
      <c r="C496" s="5">
        <f t="shared" si="42"/>
        <v>243663.07888477345</v>
      </c>
      <c r="D496" s="5">
        <f t="shared" si="47"/>
        <v>1000</v>
      </c>
      <c r="E496" s="4">
        <f t="shared" si="46"/>
        <v>242663.07888477345</v>
      </c>
      <c r="F496" s="5">
        <f>IF(C496=0,0,IF(I495+G496&lt;=Summary!$E$20,'Loan Sch - Extra pay - With Off'!I495+G496,Summary!$E$20))</f>
        <v>690.71560806781815</v>
      </c>
      <c r="G496" s="4">
        <f>IF(E496&lt;=0,0,E496*Summary!$B$7/Summary!$B$10)</f>
        <v>186.19724706735499</v>
      </c>
      <c r="H496" s="5">
        <f t="shared" si="43"/>
        <v>504.51836100046319</v>
      </c>
      <c r="I496" s="5">
        <f t="shared" si="44"/>
        <v>243158.56052377299</v>
      </c>
    </row>
    <row r="497" spans="1:9" x14ac:dyDescent="0.25">
      <c r="A497">
        <v>493</v>
      </c>
      <c r="B497">
        <f t="shared" si="45"/>
        <v>493</v>
      </c>
      <c r="C497" s="5">
        <f t="shared" si="42"/>
        <v>243158.56052377299</v>
      </c>
      <c r="D497" s="5">
        <f t="shared" si="47"/>
        <v>1000</v>
      </c>
      <c r="E497" s="4">
        <f t="shared" si="46"/>
        <v>242158.56052377299</v>
      </c>
      <c r="F497" s="5">
        <f>IF(C497=0,0,IF(I496+G497&lt;=Summary!$E$20,'Loan Sch - Extra pay - With Off'!I496+G497,Summary!$E$20))</f>
        <v>690.71560806781815</v>
      </c>
      <c r="G497" s="4">
        <f>IF(E497&lt;=0,0,E497*Summary!$B$7/Summary!$B$10)</f>
        <v>185.8101262480489</v>
      </c>
      <c r="H497" s="5">
        <f t="shared" si="43"/>
        <v>504.90548181976925</v>
      </c>
      <c r="I497" s="5">
        <f t="shared" si="44"/>
        <v>242653.65504195323</v>
      </c>
    </row>
    <row r="498" spans="1:9" x14ac:dyDescent="0.25">
      <c r="A498">
        <v>494</v>
      </c>
      <c r="B498">
        <f t="shared" si="45"/>
        <v>494</v>
      </c>
      <c r="C498" s="5">
        <f t="shared" si="42"/>
        <v>242653.65504195323</v>
      </c>
      <c r="D498" s="5">
        <f t="shared" si="47"/>
        <v>1000</v>
      </c>
      <c r="E498" s="4">
        <f t="shared" si="46"/>
        <v>241653.65504195323</v>
      </c>
      <c r="F498" s="5">
        <f>IF(C498=0,0,IF(I497+G498&lt;=Summary!$E$20,'Loan Sch - Extra pay - With Off'!I497+G498,Summary!$E$20))</f>
        <v>690.71560806781815</v>
      </c>
      <c r="G498" s="4">
        <f>IF(E498&lt;=0,0,E498*Summary!$B$7/Summary!$B$10)</f>
        <v>185.42270838796028</v>
      </c>
      <c r="H498" s="5">
        <f t="shared" si="43"/>
        <v>505.2928996798579</v>
      </c>
      <c r="I498" s="5">
        <f t="shared" si="44"/>
        <v>242148.36214227337</v>
      </c>
    </row>
    <row r="499" spans="1:9" x14ac:dyDescent="0.25">
      <c r="A499">
        <v>495</v>
      </c>
      <c r="B499">
        <f t="shared" si="45"/>
        <v>495</v>
      </c>
      <c r="C499" s="5">
        <f t="shared" si="42"/>
        <v>242148.36214227337</v>
      </c>
      <c r="D499" s="5">
        <f t="shared" si="47"/>
        <v>1000</v>
      </c>
      <c r="E499" s="4">
        <f t="shared" si="46"/>
        <v>241148.36214227337</v>
      </c>
      <c r="F499" s="5">
        <f>IF(C499=0,0,IF(I498+G499&lt;=Summary!$E$20,'Loan Sch - Extra pay - With Off'!I498+G499,Summary!$E$20))</f>
        <v>690.71560806781815</v>
      </c>
      <c r="G499" s="4">
        <f>IF(E499&lt;=0,0,E499*Summary!$B$7/Summary!$B$10)</f>
        <v>185.03499325916744</v>
      </c>
      <c r="H499" s="5">
        <f t="shared" si="43"/>
        <v>505.68061480865072</v>
      </c>
      <c r="I499" s="5">
        <f t="shared" si="44"/>
        <v>241642.68152746471</v>
      </c>
    </row>
    <row r="500" spans="1:9" x14ac:dyDescent="0.25">
      <c r="A500">
        <v>496</v>
      </c>
      <c r="B500">
        <f t="shared" si="45"/>
        <v>496</v>
      </c>
      <c r="C500" s="5">
        <f t="shared" si="42"/>
        <v>241642.68152746471</v>
      </c>
      <c r="D500" s="5">
        <f t="shared" si="47"/>
        <v>1000</v>
      </c>
      <c r="E500" s="4">
        <f t="shared" si="46"/>
        <v>240642.68152746471</v>
      </c>
      <c r="F500" s="5">
        <f>IF(C500=0,0,IF(I499+G500&lt;=Summary!$E$20,'Loan Sch - Extra pay - With Off'!I499+G500,Summary!$E$20))</f>
        <v>690.71560806781815</v>
      </c>
      <c r="G500" s="4">
        <f>IF(E500&lt;=0,0,E500*Summary!$B$7/Summary!$B$10)</f>
        <v>184.64698063357386</v>
      </c>
      <c r="H500" s="5">
        <f t="shared" si="43"/>
        <v>506.06862743424426</v>
      </c>
      <c r="I500" s="5">
        <f t="shared" si="44"/>
        <v>241136.61290003045</v>
      </c>
    </row>
    <row r="501" spans="1:9" x14ac:dyDescent="0.25">
      <c r="A501">
        <v>497</v>
      </c>
      <c r="B501">
        <f t="shared" si="45"/>
        <v>497</v>
      </c>
      <c r="C501" s="5">
        <f t="shared" ref="C501:C564" si="48">I500</f>
        <v>241136.61290003045</v>
      </c>
      <c r="D501" s="5">
        <f t="shared" si="47"/>
        <v>1000</v>
      </c>
      <c r="E501" s="4">
        <f t="shared" si="46"/>
        <v>240136.61290003045</v>
      </c>
      <c r="F501" s="5">
        <f>IF(C501=0,0,IF(I500+G501&lt;=Summary!$E$20,'Loan Sch - Extra pay - With Off'!I500+G501,Summary!$E$20))</f>
        <v>690.71560806781815</v>
      </c>
      <c r="G501" s="4">
        <f>IF(E501&lt;=0,0,E501*Summary!$B$7/Summary!$B$10)</f>
        <v>184.25867028290799</v>
      </c>
      <c r="H501" s="5">
        <f t="shared" ref="H501:H564" si="49">F501-G501</f>
        <v>506.45693778491017</v>
      </c>
      <c r="I501" s="5">
        <f t="shared" ref="I501:I564" si="50">IF(ROUND(C501-H501,0)=0,0,C501-H501)</f>
        <v>240630.15596224554</v>
      </c>
    </row>
    <row r="502" spans="1:9" x14ac:dyDescent="0.25">
      <c r="A502">
        <v>498</v>
      </c>
      <c r="B502">
        <f t="shared" si="45"/>
        <v>498</v>
      </c>
      <c r="C502" s="5">
        <f t="shared" si="48"/>
        <v>240630.15596224554</v>
      </c>
      <c r="D502" s="5">
        <f t="shared" si="47"/>
        <v>1000</v>
      </c>
      <c r="E502" s="4">
        <f t="shared" si="46"/>
        <v>239630.15596224554</v>
      </c>
      <c r="F502" s="5">
        <f>IF(C502=0,0,IF(I501+G502&lt;=Summary!$E$20,'Loan Sch - Extra pay - With Off'!I501+G502,Summary!$E$20))</f>
        <v>690.71560806781815</v>
      </c>
      <c r="G502" s="4">
        <f>IF(E502&lt;=0,0,E502*Summary!$B$7/Summary!$B$10)</f>
        <v>183.87006197872299</v>
      </c>
      <c r="H502" s="5">
        <f t="shared" si="49"/>
        <v>506.84554608909514</v>
      </c>
      <c r="I502" s="5">
        <f t="shared" si="50"/>
        <v>240123.31041615646</v>
      </c>
    </row>
    <row r="503" spans="1:9" x14ac:dyDescent="0.25">
      <c r="A503">
        <v>499</v>
      </c>
      <c r="B503">
        <f t="shared" si="45"/>
        <v>499</v>
      </c>
      <c r="C503" s="5">
        <f t="shared" si="48"/>
        <v>240123.31041615646</v>
      </c>
      <c r="D503" s="5">
        <f t="shared" si="47"/>
        <v>1000</v>
      </c>
      <c r="E503" s="4">
        <f t="shared" si="46"/>
        <v>239123.31041615646</v>
      </c>
      <c r="F503" s="5">
        <f>IF(C503=0,0,IF(I502+G503&lt;=Summary!$E$20,'Loan Sch - Extra pay - With Off'!I502+G503,Summary!$E$20))</f>
        <v>690.71560806781815</v>
      </c>
      <c r="G503" s="4">
        <f>IF(E503&lt;=0,0,E503*Summary!$B$7/Summary!$B$10)</f>
        <v>183.48115549239694</v>
      </c>
      <c r="H503" s="5">
        <f t="shared" si="49"/>
        <v>507.23445257542119</v>
      </c>
      <c r="I503" s="5">
        <f t="shared" si="50"/>
        <v>239616.07596358104</v>
      </c>
    </row>
    <row r="504" spans="1:9" x14ac:dyDescent="0.25">
      <c r="A504">
        <v>500</v>
      </c>
      <c r="B504">
        <f t="shared" si="45"/>
        <v>500</v>
      </c>
      <c r="C504" s="5">
        <f t="shared" si="48"/>
        <v>239616.07596358104</v>
      </c>
      <c r="D504" s="5">
        <f t="shared" si="47"/>
        <v>1000</v>
      </c>
      <c r="E504" s="4">
        <f t="shared" si="46"/>
        <v>238616.07596358104</v>
      </c>
      <c r="F504" s="5">
        <f>IF(C504=0,0,IF(I503+G504&lt;=Summary!$E$20,'Loan Sch - Extra pay - With Off'!I503+G504,Summary!$E$20))</f>
        <v>690.71560806781815</v>
      </c>
      <c r="G504" s="4">
        <f>IF(E504&lt;=0,0,E504*Summary!$B$7/Summary!$B$10)</f>
        <v>183.09195059513237</v>
      </c>
      <c r="H504" s="5">
        <f t="shared" si="49"/>
        <v>507.62365747268575</v>
      </c>
      <c r="I504" s="5">
        <f t="shared" si="50"/>
        <v>239108.45230610835</v>
      </c>
    </row>
    <row r="505" spans="1:9" x14ac:dyDescent="0.25">
      <c r="A505">
        <v>501</v>
      </c>
      <c r="B505">
        <f t="shared" si="45"/>
        <v>501</v>
      </c>
      <c r="C505" s="5">
        <f t="shared" si="48"/>
        <v>239108.45230610835</v>
      </c>
      <c r="D505" s="5">
        <f t="shared" si="47"/>
        <v>1000</v>
      </c>
      <c r="E505" s="4">
        <f t="shared" si="46"/>
        <v>238108.45230610835</v>
      </c>
      <c r="F505" s="5">
        <f>IF(C505=0,0,IF(I504+G505&lt;=Summary!$E$20,'Loan Sch - Extra pay - With Off'!I504+G505,Summary!$E$20))</f>
        <v>690.71560806781815</v>
      </c>
      <c r="G505" s="4">
        <f>IF(E505&lt;=0,0,E505*Summary!$B$7/Summary!$B$10)</f>
        <v>182.70244705795619</v>
      </c>
      <c r="H505" s="5">
        <f t="shared" si="49"/>
        <v>508.01316100986196</v>
      </c>
      <c r="I505" s="5">
        <f t="shared" si="50"/>
        <v>238600.43914509847</v>
      </c>
    </row>
    <row r="506" spans="1:9" x14ac:dyDescent="0.25">
      <c r="A506">
        <v>502</v>
      </c>
      <c r="B506">
        <f t="shared" si="45"/>
        <v>502</v>
      </c>
      <c r="C506" s="5">
        <f t="shared" si="48"/>
        <v>238600.43914509847</v>
      </c>
      <c r="D506" s="5">
        <f t="shared" si="47"/>
        <v>1000</v>
      </c>
      <c r="E506" s="4">
        <f t="shared" si="46"/>
        <v>237600.43914509847</v>
      </c>
      <c r="F506" s="5">
        <f>IF(C506=0,0,IF(I505+G506&lt;=Summary!$E$20,'Loan Sch - Extra pay - With Off'!I505+G506,Summary!$E$20))</f>
        <v>690.71560806781815</v>
      </c>
      <c r="G506" s="4">
        <f>IF(E506&lt;=0,0,E506*Summary!$B$7/Summary!$B$10)</f>
        <v>182.31264465171978</v>
      </c>
      <c r="H506" s="5">
        <f t="shared" si="49"/>
        <v>508.40296341609837</v>
      </c>
      <c r="I506" s="5">
        <f t="shared" si="50"/>
        <v>238092.03618168237</v>
      </c>
    </row>
    <row r="507" spans="1:9" x14ac:dyDescent="0.25">
      <c r="A507">
        <v>503</v>
      </c>
      <c r="B507">
        <f t="shared" si="45"/>
        <v>503</v>
      </c>
      <c r="C507" s="5">
        <f t="shared" si="48"/>
        <v>238092.03618168237</v>
      </c>
      <c r="D507" s="5">
        <f t="shared" si="47"/>
        <v>1000</v>
      </c>
      <c r="E507" s="4">
        <f t="shared" si="46"/>
        <v>237092.03618168237</v>
      </c>
      <c r="F507" s="5">
        <f>IF(C507=0,0,IF(I506+G507&lt;=Summary!$E$20,'Loan Sch - Extra pay - With Off'!I506+G507,Summary!$E$20))</f>
        <v>690.71560806781815</v>
      </c>
      <c r="G507" s="4">
        <f>IF(E507&lt;=0,0,E507*Summary!$B$7/Summary!$B$10)</f>
        <v>181.92254314709859</v>
      </c>
      <c r="H507" s="5">
        <f t="shared" si="49"/>
        <v>508.79306492071953</v>
      </c>
      <c r="I507" s="5">
        <f t="shared" si="50"/>
        <v>237583.24311676165</v>
      </c>
    </row>
    <row r="508" spans="1:9" x14ac:dyDescent="0.25">
      <c r="A508">
        <v>504</v>
      </c>
      <c r="B508">
        <f t="shared" si="45"/>
        <v>504</v>
      </c>
      <c r="C508" s="5">
        <f t="shared" si="48"/>
        <v>237583.24311676165</v>
      </c>
      <c r="D508" s="5">
        <f t="shared" si="47"/>
        <v>1000</v>
      </c>
      <c r="E508" s="4">
        <f t="shared" si="46"/>
        <v>236583.24311676165</v>
      </c>
      <c r="F508" s="5">
        <f>IF(C508=0,0,IF(I507+G508&lt;=Summary!$E$20,'Loan Sch - Extra pay - With Off'!I507+G508,Summary!$E$20))</f>
        <v>690.71560806781815</v>
      </c>
      <c r="G508" s="4">
        <f>IF(E508&lt;=0,0,E508*Summary!$B$7/Summary!$B$10)</f>
        <v>181.53214231459211</v>
      </c>
      <c r="H508" s="5">
        <f t="shared" si="49"/>
        <v>509.18346575322607</v>
      </c>
      <c r="I508" s="5">
        <f t="shared" si="50"/>
        <v>237074.05965100843</v>
      </c>
    </row>
    <row r="509" spans="1:9" x14ac:dyDescent="0.25">
      <c r="A509">
        <v>505</v>
      </c>
      <c r="B509">
        <f t="shared" si="45"/>
        <v>505</v>
      </c>
      <c r="C509" s="5">
        <f t="shared" si="48"/>
        <v>237074.05965100843</v>
      </c>
      <c r="D509" s="5">
        <f t="shared" si="47"/>
        <v>1000</v>
      </c>
      <c r="E509" s="4">
        <f t="shared" si="46"/>
        <v>236074.05965100843</v>
      </c>
      <c r="F509" s="5">
        <f>IF(C509=0,0,IF(I508+G509&lt;=Summary!$E$20,'Loan Sch - Extra pay - With Off'!I508+G509,Summary!$E$20))</f>
        <v>690.71560806781815</v>
      </c>
      <c r="G509" s="4">
        <f>IF(E509&lt;=0,0,E509*Summary!$B$7/Summary!$B$10)</f>
        <v>181.14144192452375</v>
      </c>
      <c r="H509" s="5">
        <f t="shared" si="49"/>
        <v>509.57416614329441</v>
      </c>
      <c r="I509" s="5">
        <f t="shared" si="50"/>
        <v>236564.48548486514</v>
      </c>
    </row>
    <row r="510" spans="1:9" x14ac:dyDescent="0.25">
      <c r="A510">
        <v>506</v>
      </c>
      <c r="B510">
        <f t="shared" si="45"/>
        <v>506</v>
      </c>
      <c r="C510" s="5">
        <f t="shared" si="48"/>
        <v>236564.48548486514</v>
      </c>
      <c r="D510" s="5">
        <f t="shared" si="47"/>
        <v>1000</v>
      </c>
      <c r="E510" s="4">
        <f t="shared" si="46"/>
        <v>235564.48548486514</v>
      </c>
      <c r="F510" s="5">
        <f>IF(C510=0,0,IF(I509+G510&lt;=Summary!$E$20,'Loan Sch - Extra pay - With Off'!I509+G510,Summary!$E$20))</f>
        <v>690.71560806781815</v>
      </c>
      <c r="G510" s="4">
        <f>IF(E510&lt;=0,0,E510*Summary!$B$7/Summary!$B$10)</f>
        <v>180.75044174704075</v>
      </c>
      <c r="H510" s="5">
        <f t="shared" si="49"/>
        <v>509.96516632077737</v>
      </c>
      <c r="I510" s="5">
        <f t="shared" si="50"/>
        <v>236054.52031854435</v>
      </c>
    </row>
    <row r="511" spans="1:9" x14ac:dyDescent="0.25">
      <c r="A511">
        <v>507</v>
      </c>
      <c r="B511">
        <f t="shared" si="45"/>
        <v>507</v>
      </c>
      <c r="C511" s="5">
        <f t="shared" si="48"/>
        <v>236054.52031854435</v>
      </c>
      <c r="D511" s="5">
        <f t="shared" si="47"/>
        <v>1000</v>
      </c>
      <c r="E511" s="4">
        <f t="shared" si="46"/>
        <v>235054.52031854435</v>
      </c>
      <c r="F511" s="5">
        <f>IF(C511=0,0,IF(I510+G511&lt;=Summary!$E$20,'Loan Sch - Extra pay - With Off'!I510+G511,Summary!$E$20))</f>
        <v>690.71560806781815</v>
      </c>
      <c r="G511" s="4">
        <f>IF(E511&lt;=0,0,E511*Summary!$B$7/Summary!$B$10)</f>
        <v>180.35914155211384</v>
      </c>
      <c r="H511" s="5">
        <f t="shared" si="49"/>
        <v>510.35646651570431</v>
      </c>
      <c r="I511" s="5">
        <f t="shared" si="50"/>
        <v>235544.16385202864</v>
      </c>
    </row>
    <row r="512" spans="1:9" x14ac:dyDescent="0.25">
      <c r="A512">
        <v>508</v>
      </c>
      <c r="B512">
        <f t="shared" si="45"/>
        <v>508</v>
      </c>
      <c r="C512" s="5">
        <f t="shared" si="48"/>
        <v>235544.16385202864</v>
      </c>
      <c r="D512" s="5">
        <f t="shared" si="47"/>
        <v>1000</v>
      </c>
      <c r="E512" s="4">
        <f t="shared" si="46"/>
        <v>234544.16385202864</v>
      </c>
      <c r="F512" s="5">
        <f>IF(C512=0,0,IF(I511+G512&lt;=Summary!$E$20,'Loan Sch - Extra pay - With Off'!I511+G512,Summary!$E$20))</f>
        <v>690.71560806781815</v>
      </c>
      <c r="G512" s="4">
        <f>IF(E512&lt;=0,0,E512*Summary!$B$7/Summary!$B$10)</f>
        <v>179.96754110953736</v>
      </c>
      <c r="H512" s="5">
        <f t="shared" si="49"/>
        <v>510.74806695828079</v>
      </c>
      <c r="I512" s="5">
        <f t="shared" si="50"/>
        <v>235033.41578507036</v>
      </c>
    </row>
    <row r="513" spans="1:9" x14ac:dyDescent="0.25">
      <c r="A513">
        <v>509</v>
      </c>
      <c r="B513">
        <f t="shared" si="45"/>
        <v>509</v>
      </c>
      <c r="C513" s="5">
        <f t="shared" si="48"/>
        <v>235033.41578507036</v>
      </c>
      <c r="D513" s="5">
        <f t="shared" si="47"/>
        <v>1000</v>
      </c>
      <c r="E513" s="4">
        <f t="shared" si="46"/>
        <v>234033.41578507036</v>
      </c>
      <c r="F513" s="5">
        <f>IF(C513=0,0,IF(I512+G513&lt;=Summary!$E$20,'Loan Sch - Extra pay - With Off'!I512+G513,Summary!$E$20))</f>
        <v>690.71560806781815</v>
      </c>
      <c r="G513" s="4">
        <f>IF(E513&lt;=0,0,E513*Summary!$B$7/Summary!$B$10)</f>
        <v>179.57564018892896</v>
      </c>
      <c r="H513" s="5">
        <f t="shared" si="49"/>
        <v>511.13996787888919</v>
      </c>
      <c r="I513" s="5">
        <f t="shared" si="50"/>
        <v>234522.27581719146</v>
      </c>
    </row>
    <row r="514" spans="1:9" x14ac:dyDescent="0.25">
      <c r="A514">
        <v>510</v>
      </c>
      <c r="B514">
        <f t="shared" si="45"/>
        <v>510</v>
      </c>
      <c r="C514" s="5">
        <f t="shared" si="48"/>
        <v>234522.27581719146</v>
      </c>
      <c r="D514" s="5">
        <f t="shared" si="47"/>
        <v>1000</v>
      </c>
      <c r="E514" s="4">
        <f t="shared" si="46"/>
        <v>233522.27581719146</v>
      </c>
      <c r="F514" s="5">
        <f>IF(C514=0,0,IF(I513+G514&lt;=Summary!$E$20,'Loan Sch - Extra pay - With Off'!I513+G514,Summary!$E$20))</f>
        <v>690.71560806781815</v>
      </c>
      <c r="G514" s="4">
        <f>IF(E514&lt;=0,0,E514*Summary!$B$7/Summary!$B$10)</f>
        <v>179.18343855972958</v>
      </c>
      <c r="H514" s="5">
        <f t="shared" si="49"/>
        <v>511.5321695080886</v>
      </c>
      <c r="I514" s="5">
        <f t="shared" si="50"/>
        <v>234010.74364768338</v>
      </c>
    </row>
    <row r="515" spans="1:9" x14ac:dyDescent="0.25">
      <c r="A515">
        <v>511</v>
      </c>
      <c r="B515">
        <f t="shared" si="45"/>
        <v>511</v>
      </c>
      <c r="C515" s="5">
        <f t="shared" si="48"/>
        <v>234010.74364768338</v>
      </c>
      <c r="D515" s="5">
        <f t="shared" si="47"/>
        <v>1000</v>
      </c>
      <c r="E515" s="4">
        <f t="shared" si="46"/>
        <v>233010.74364768338</v>
      </c>
      <c r="F515" s="5">
        <f>IF(C515=0,0,IF(I514+G515&lt;=Summary!$E$20,'Loan Sch - Extra pay - With Off'!I514+G515,Summary!$E$20))</f>
        <v>690.71560806781815</v>
      </c>
      <c r="G515" s="4">
        <f>IF(E515&lt;=0,0,E515*Summary!$B$7/Summary!$B$10)</f>
        <v>178.79093599120321</v>
      </c>
      <c r="H515" s="5">
        <f t="shared" si="49"/>
        <v>511.92467207661491</v>
      </c>
      <c r="I515" s="5">
        <f t="shared" si="50"/>
        <v>233498.81897560676</v>
      </c>
    </row>
    <row r="516" spans="1:9" x14ac:dyDescent="0.25">
      <c r="A516">
        <v>512</v>
      </c>
      <c r="B516">
        <f t="shared" si="45"/>
        <v>512</v>
      </c>
      <c r="C516" s="5">
        <f t="shared" si="48"/>
        <v>233498.81897560676</v>
      </c>
      <c r="D516" s="5">
        <f t="shared" si="47"/>
        <v>1000</v>
      </c>
      <c r="E516" s="4">
        <f t="shared" si="46"/>
        <v>232498.81897560676</v>
      </c>
      <c r="F516" s="5">
        <f>IF(C516=0,0,IF(I515+G516&lt;=Summary!$E$20,'Loan Sch - Extra pay - With Off'!I515+G516,Summary!$E$20))</f>
        <v>690.71560806781815</v>
      </c>
      <c r="G516" s="4">
        <f>IF(E516&lt;=0,0,E516*Summary!$B$7/Summary!$B$10)</f>
        <v>178.39813225243671</v>
      </c>
      <c r="H516" s="5">
        <f t="shared" si="49"/>
        <v>512.31747581538139</v>
      </c>
      <c r="I516" s="5">
        <f t="shared" si="50"/>
        <v>232986.50149979137</v>
      </c>
    </row>
    <row r="517" spans="1:9" x14ac:dyDescent="0.25">
      <c r="A517">
        <v>513</v>
      </c>
      <c r="B517">
        <f t="shared" si="45"/>
        <v>513</v>
      </c>
      <c r="C517" s="5">
        <f t="shared" si="48"/>
        <v>232986.50149979137</v>
      </c>
      <c r="D517" s="5">
        <f t="shared" si="47"/>
        <v>1000</v>
      </c>
      <c r="E517" s="4">
        <f t="shared" si="46"/>
        <v>231986.50149979137</v>
      </c>
      <c r="F517" s="5">
        <f>IF(C517=0,0,IF(I516+G517&lt;=Summary!$E$20,'Loan Sch - Extra pay - With Off'!I516+G517,Summary!$E$20))</f>
        <v>690.71560806781815</v>
      </c>
      <c r="G517" s="4">
        <f>IF(E517&lt;=0,0,E517*Summary!$B$7/Summary!$B$10)</f>
        <v>178.00502711233989</v>
      </c>
      <c r="H517" s="5">
        <f t="shared" si="49"/>
        <v>512.71058095547824</v>
      </c>
      <c r="I517" s="5">
        <f t="shared" si="50"/>
        <v>232473.79091883588</v>
      </c>
    </row>
    <row r="518" spans="1:9" x14ac:dyDescent="0.25">
      <c r="A518">
        <v>514</v>
      </c>
      <c r="B518">
        <f t="shared" ref="B518:B581" si="51">IF(C518=0,0,A518)</f>
        <v>514</v>
      </c>
      <c r="C518" s="5">
        <f t="shared" si="48"/>
        <v>232473.79091883588</v>
      </c>
      <c r="D518" s="5">
        <f t="shared" si="47"/>
        <v>1000</v>
      </c>
      <c r="E518" s="4">
        <f t="shared" ref="E518:E581" si="52">C518-D518</f>
        <v>231473.79091883588</v>
      </c>
      <c r="F518" s="5">
        <f>IF(C518=0,0,IF(I517+G518&lt;=Summary!$E$20,'Loan Sch - Extra pay - With Off'!I517+G518,Summary!$E$20))</f>
        <v>690.71560806781815</v>
      </c>
      <c r="G518" s="4">
        <f>IF(E518&lt;=0,0,E518*Summary!$B$7/Summary!$B$10)</f>
        <v>177.61162033964521</v>
      </c>
      <c r="H518" s="5">
        <f t="shared" si="49"/>
        <v>513.10398772817291</v>
      </c>
      <c r="I518" s="5">
        <f t="shared" si="50"/>
        <v>231960.68693110769</v>
      </c>
    </row>
    <row r="519" spans="1:9" x14ac:dyDescent="0.25">
      <c r="A519">
        <v>515</v>
      </c>
      <c r="B519">
        <f t="shared" si="51"/>
        <v>515</v>
      </c>
      <c r="C519" s="5">
        <f t="shared" si="48"/>
        <v>231960.68693110769</v>
      </c>
      <c r="D519" s="5">
        <f t="shared" ref="D519:D582" si="53">IF(C519=0,0,D518)</f>
        <v>1000</v>
      </c>
      <c r="E519" s="4">
        <f t="shared" si="52"/>
        <v>230960.68693110769</v>
      </c>
      <c r="F519" s="5">
        <f>IF(C519=0,0,IF(I518+G519&lt;=Summary!$E$20,'Loan Sch - Extra pay - With Off'!I518+G519,Summary!$E$20))</f>
        <v>690.71560806781815</v>
      </c>
      <c r="G519" s="4">
        <f>IF(E519&lt;=0,0,E519*Summary!$B$7/Summary!$B$10)</f>
        <v>177.2179117029076</v>
      </c>
      <c r="H519" s="5">
        <f t="shared" si="49"/>
        <v>513.49769636491055</v>
      </c>
      <c r="I519" s="5">
        <f t="shared" si="50"/>
        <v>231447.18923474278</v>
      </c>
    </row>
    <row r="520" spans="1:9" x14ac:dyDescent="0.25">
      <c r="A520">
        <v>516</v>
      </c>
      <c r="B520">
        <f t="shared" si="51"/>
        <v>516</v>
      </c>
      <c r="C520" s="5">
        <f t="shared" si="48"/>
        <v>231447.18923474278</v>
      </c>
      <c r="D520" s="5">
        <f t="shared" si="53"/>
        <v>1000</v>
      </c>
      <c r="E520" s="4">
        <f t="shared" si="52"/>
        <v>230447.18923474278</v>
      </c>
      <c r="F520" s="5">
        <f>IF(C520=0,0,IF(I519+G520&lt;=Summary!$E$20,'Loan Sch - Extra pay - With Off'!I519+G520,Summary!$E$20))</f>
        <v>690.71560806781815</v>
      </c>
      <c r="G520" s="4">
        <f>IF(E520&lt;=0,0,E520*Summary!$B$7/Summary!$B$10)</f>
        <v>176.82390097050455</v>
      </c>
      <c r="H520" s="5">
        <f t="shared" si="49"/>
        <v>513.89170709731366</v>
      </c>
      <c r="I520" s="5">
        <f t="shared" si="50"/>
        <v>230933.29752764545</v>
      </c>
    </row>
    <row r="521" spans="1:9" x14ac:dyDescent="0.25">
      <c r="A521">
        <v>517</v>
      </c>
      <c r="B521">
        <f t="shared" si="51"/>
        <v>517</v>
      </c>
      <c r="C521" s="5">
        <f t="shared" si="48"/>
        <v>230933.29752764545</v>
      </c>
      <c r="D521" s="5">
        <f t="shared" si="53"/>
        <v>1000</v>
      </c>
      <c r="E521" s="4">
        <f t="shared" si="52"/>
        <v>229933.29752764545</v>
      </c>
      <c r="F521" s="5">
        <f>IF(C521=0,0,IF(I520+G521&lt;=Summary!$E$20,'Loan Sch - Extra pay - With Off'!I520+G521,Summary!$E$20))</f>
        <v>690.71560806781815</v>
      </c>
      <c r="G521" s="4">
        <f>IF(E521&lt;=0,0,E521*Summary!$B$7/Summary!$B$10)</f>
        <v>176.42958791063563</v>
      </c>
      <c r="H521" s="5">
        <f t="shared" si="49"/>
        <v>514.28602015718252</v>
      </c>
      <c r="I521" s="5">
        <f t="shared" si="50"/>
        <v>230419.01150748826</v>
      </c>
    </row>
    <row r="522" spans="1:9" x14ac:dyDescent="0.25">
      <c r="A522">
        <v>518</v>
      </c>
      <c r="B522">
        <f t="shared" si="51"/>
        <v>518</v>
      </c>
      <c r="C522" s="5">
        <f t="shared" si="48"/>
        <v>230419.01150748826</v>
      </c>
      <c r="D522" s="5">
        <f t="shared" si="53"/>
        <v>1000</v>
      </c>
      <c r="E522" s="4">
        <f t="shared" si="52"/>
        <v>229419.01150748826</v>
      </c>
      <c r="F522" s="5">
        <f>IF(C522=0,0,IF(I521+G522&lt;=Summary!$E$20,'Loan Sch - Extra pay - With Off'!I521+G522,Summary!$E$20))</f>
        <v>690.71560806781815</v>
      </c>
      <c r="G522" s="4">
        <f>IF(E522&lt;=0,0,E522*Summary!$B$7/Summary!$B$10)</f>
        <v>176.03497229132273</v>
      </c>
      <c r="H522" s="5">
        <f t="shared" si="49"/>
        <v>514.68063577649536</v>
      </c>
      <c r="I522" s="5">
        <f t="shared" si="50"/>
        <v>229904.33087171178</v>
      </c>
    </row>
    <row r="523" spans="1:9" x14ac:dyDescent="0.25">
      <c r="A523">
        <v>519</v>
      </c>
      <c r="B523">
        <f t="shared" si="51"/>
        <v>519</v>
      </c>
      <c r="C523" s="5">
        <f t="shared" si="48"/>
        <v>229904.33087171178</v>
      </c>
      <c r="D523" s="5">
        <f t="shared" si="53"/>
        <v>1000</v>
      </c>
      <c r="E523" s="4">
        <f t="shared" si="52"/>
        <v>228904.33087171178</v>
      </c>
      <c r="F523" s="5">
        <f>IF(C523=0,0,IF(I522+G523&lt;=Summary!$E$20,'Loan Sch - Extra pay - With Off'!I522+G523,Summary!$E$20))</f>
        <v>690.71560806781815</v>
      </c>
      <c r="G523" s="4">
        <f>IF(E523&lt;=0,0,E523*Summary!$B$7/Summary!$B$10)</f>
        <v>175.6400538804096</v>
      </c>
      <c r="H523" s="5">
        <f t="shared" si="49"/>
        <v>515.07555418740856</v>
      </c>
      <c r="I523" s="5">
        <f t="shared" si="50"/>
        <v>229389.25531752437</v>
      </c>
    </row>
    <row r="524" spans="1:9" x14ac:dyDescent="0.25">
      <c r="A524">
        <v>520</v>
      </c>
      <c r="B524">
        <f t="shared" si="51"/>
        <v>520</v>
      </c>
      <c r="C524" s="5">
        <f t="shared" si="48"/>
        <v>229389.25531752437</v>
      </c>
      <c r="D524" s="5">
        <f t="shared" si="53"/>
        <v>1000</v>
      </c>
      <c r="E524" s="4">
        <f t="shared" si="52"/>
        <v>228389.25531752437</v>
      </c>
      <c r="F524" s="5">
        <f>IF(C524=0,0,IF(I523+G524&lt;=Summary!$E$20,'Loan Sch - Extra pay - With Off'!I523+G524,Summary!$E$20))</f>
        <v>690.71560806781815</v>
      </c>
      <c r="G524" s="4">
        <f>IF(E524&lt;=0,0,E524*Summary!$B$7/Summary!$B$10)</f>
        <v>175.24483244556194</v>
      </c>
      <c r="H524" s="5">
        <f t="shared" si="49"/>
        <v>515.47077562225627</v>
      </c>
      <c r="I524" s="5">
        <f t="shared" si="50"/>
        <v>228873.7845419021</v>
      </c>
    </row>
    <row r="525" spans="1:9" x14ac:dyDescent="0.25">
      <c r="A525">
        <v>521</v>
      </c>
      <c r="B525">
        <f t="shared" si="51"/>
        <v>521</v>
      </c>
      <c r="C525" s="5">
        <f t="shared" si="48"/>
        <v>228873.7845419021</v>
      </c>
      <c r="D525" s="5">
        <f t="shared" si="53"/>
        <v>1000</v>
      </c>
      <c r="E525" s="4">
        <f t="shared" si="52"/>
        <v>227873.7845419021</v>
      </c>
      <c r="F525" s="5">
        <f>IF(C525=0,0,IF(I524+G525&lt;=Summary!$E$20,'Loan Sch - Extra pay - With Off'!I524+G525,Summary!$E$20))</f>
        <v>690.71560806781815</v>
      </c>
      <c r="G525" s="4">
        <f>IF(E525&lt;=0,0,E525*Summary!$B$7/Summary!$B$10)</f>
        <v>174.84930775426716</v>
      </c>
      <c r="H525" s="5">
        <f t="shared" si="49"/>
        <v>515.86630031355094</v>
      </c>
      <c r="I525" s="5">
        <f t="shared" si="50"/>
        <v>228357.91824158854</v>
      </c>
    </row>
    <row r="526" spans="1:9" x14ac:dyDescent="0.25">
      <c r="A526">
        <v>522</v>
      </c>
      <c r="B526">
        <f t="shared" si="51"/>
        <v>522</v>
      </c>
      <c r="C526" s="5">
        <f t="shared" si="48"/>
        <v>228357.91824158854</v>
      </c>
      <c r="D526" s="5">
        <f t="shared" si="53"/>
        <v>1000</v>
      </c>
      <c r="E526" s="4">
        <f t="shared" si="52"/>
        <v>227357.91824158854</v>
      </c>
      <c r="F526" s="5">
        <f>IF(C526=0,0,IF(I525+G526&lt;=Summary!$E$20,'Loan Sch - Extra pay - With Off'!I525+G526,Summary!$E$20))</f>
        <v>690.71560806781815</v>
      </c>
      <c r="G526" s="4">
        <f>IF(E526&lt;=0,0,E526*Summary!$B$7/Summary!$B$10)</f>
        <v>174.45347957383427</v>
      </c>
      <c r="H526" s="5">
        <f t="shared" si="49"/>
        <v>516.26212849398394</v>
      </c>
      <c r="I526" s="5">
        <f t="shared" si="50"/>
        <v>227841.65611309456</v>
      </c>
    </row>
    <row r="527" spans="1:9" x14ac:dyDescent="0.25">
      <c r="A527">
        <v>523</v>
      </c>
      <c r="B527">
        <f t="shared" si="51"/>
        <v>523</v>
      </c>
      <c r="C527" s="5">
        <f t="shared" si="48"/>
        <v>227841.65611309456</v>
      </c>
      <c r="D527" s="5">
        <f t="shared" si="53"/>
        <v>1000</v>
      </c>
      <c r="E527" s="4">
        <f t="shared" si="52"/>
        <v>226841.65611309456</v>
      </c>
      <c r="F527" s="5">
        <f>IF(C527=0,0,IF(I526+G527&lt;=Summary!$E$20,'Loan Sch - Extra pay - With Off'!I526+G527,Summary!$E$20))</f>
        <v>690.71560806781815</v>
      </c>
      <c r="G527" s="4">
        <f>IF(E527&lt;=0,0,E527*Summary!$B$7/Summary!$B$10)</f>
        <v>174.05734767139373</v>
      </c>
      <c r="H527" s="5">
        <f t="shared" si="49"/>
        <v>516.65826039642445</v>
      </c>
      <c r="I527" s="5">
        <f t="shared" si="50"/>
        <v>227324.99785269814</v>
      </c>
    </row>
    <row r="528" spans="1:9" x14ac:dyDescent="0.25">
      <c r="A528">
        <v>524</v>
      </c>
      <c r="B528">
        <f t="shared" si="51"/>
        <v>524</v>
      </c>
      <c r="C528" s="5">
        <f t="shared" si="48"/>
        <v>227324.99785269814</v>
      </c>
      <c r="D528" s="5">
        <f t="shared" si="53"/>
        <v>1000</v>
      </c>
      <c r="E528" s="4">
        <f t="shared" si="52"/>
        <v>226324.99785269814</v>
      </c>
      <c r="F528" s="5">
        <f>IF(C528=0,0,IF(I527+G528&lt;=Summary!$E$20,'Loan Sch - Extra pay - With Off'!I527+G528,Summary!$E$20))</f>
        <v>690.71560806781815</v>
      </c>
      <c r="G528" s="4">
        <f>IF(E528&lt;=0,0,E528*Summary!$B$7/Summary!$B$10)</f>
        <v>173.66091181389723</v>
      </c>
      <c r="H528" s="5">
        <f t="shared" si="49"/>
        <v>517.05469625392095</v>
      </c>
      <c r="I528" s="5">
        <f t="shared" si="50"/>
        <v>226807.94315644423</v>
      </c>
    </row>
    <row r="529" spans="1:9" x14ac:dyDescent="0.25">
      <c r="A529">
        <v>525</v>
      </c>
      <c r="B529">
        <f t="shared" si="51"/>
        <v>525</v>
      </c>
      <c r="C529" s="5">
        <f t="shared" si="48"/>
        <v>226807.94315644423</v>
      </c>
      <c r="D529" s="5">
        <f t="shared" si="53"/>
        <v>1000</v>
      </c>
      <c r="E529" s="4">
        <f t="shared" si="52"/>
        <v>225807.94315644423</v>
      </c>
      <c r="F529" s="5">
        <f>IF(C529=0,0,IF(I528+G529&lt;=Summary!$E$20,'Loan Sch - Extra pay - With Off'!I528+G529,Summary!$E$20))</f>
        <v>690.71560806781815</v>
      </c>
      <c r="G529" s="4">
        <f>IF(E529&lt;=0,0,E529*Summary!$B$7/Summary!$B$10)</f>
        <v>173.26417176811779</v>
      </c>
      <c r="H529" s="5">
        <f t="shared" si="49"/>
        <v>517.45143629970039</v>
      </c>
      <c r="I529" s="5">
        <f t="shared" si="50"/>
        <v>226290.49172014452</v>
      </c>
    </row>
    <row r="530" spans="1:9" x14ac:dyDescent="0.25">
      <c r="A530">
        <v>526</v>
      </c>
      <c r="B530">
        <f t="shared" si="51"/>
        <v>526</v>
      </c>
      <c r="C530" s="5">
        <f t="shared" si="48"/>
        <v>226290.49172014452</v>
      </c>
      <c r="D530" s="5">
        <f t="shared" si="53"/>
        <v>1000</v>
      </c>
      <c r="E530" s="4">
        <f t="shared" si="52"/>
        <v>225290.49172014452</v>
      </c>
      <c r="F530" s="5">
        <f>IF(C530=0,0,IF(I529+G530&lt;=Summary!$E$20,'Loan Sch - Extra pay - With Off'!I529+G530,Summary!$E$20))</f>
        <v>690.71560806781815</v>
      </c>
      <c r="G530" s="4">
        <f>IF(E530&lt;=0,0,E530*Summary!$B$7/Summary!$B$10)</f>
        <v>172.86712730064934</v>
      </c>
      <c r="H530" s="5">
        <f t="shared" si="49"/>
        <v>517.84848076716878</v>
      </c>
      <c r="I530" s="5">
        <f t="shared" si="50"/>
        <v>225772.64323937736</v>
      </c>
    </row>
    <row r="531" spans="1:9" x14ac:dyDescent="0.25">
      <c r="A531">
        <v>527</v>
      </c>
      <c r="B531">
        <f t="shared" si="51"/>
        <v>527</v>
      </c>
      <c r="C531" s="5">
        <f t="shared" si="48"/>
        <v>225772.64323937736</v>
      </c>
      <c r="D531" s="5">
        <f t="shared" si="53"/>
        <v>1000</v>
      </c>
      <c r="E531" s="4">
        <f t="shared" si="52"/>
        <v>224772.64323937736</v>
      </c>
      <c r="F531" s="5">
        <f>IF(C531=0,0,IF(I530+G531&lt;=Summary!$E$20,'Loan Sch - Extra pay - With Off'!I530+G531,Summary!$E$20))</f>
        <v>690.71560806781815</v>
      </c>
      <c r="G531" s="4">
        <f>IF(E531&lt;=0,0,E531*Summary!$B$7/Summary!$B$10)</f>
        <v>172.46977817790685</v>
      </c>
      <c r="H531" s="5">
        <f t="shared" si="49"/>
        <v>518.24582988991131</v>
      </c>
      <c r="I531" s="5">
        <f t="shared" si="50"/>
        <v>225254.39740948746</v>
      </c>
    </row>
    <row r="532" spans="1:9" x14ac:dyDescent="0.25">
      <c r="A532">
        <v>528</v>
      </c>
      <c r="B532">
        <f t="shared" si="51"/>
        <v>528</v>
      </c>
      <c r="C532" s="5">
        <f t="shared" si="48"/>
        <v>225254.39740948746</v>
      </c>
      <c r="D532" s="5">
        <f t="shared" si="53"/>
        <v>1000</v>
      </c>
      <c r="E532" s="4">
        <f t="shared" si="52"/>
        <v>224254.39740948746</v>
      </c>
      <c r="F532" s="5">
        <f>IF(C532=0,0,IF(I531+G532&lt;=Summary!$E$20,'Loan Sch - Extra pay - With Off'!I531+G532,Summary!$E$20))</f>
        <v>690.71560806781815</v>
      </c>
      <c r="G532" s="4">
        <f>IF(E532&lt;=0,0,E532*Summary!$B$7/Summary!$B$10)</f>
        <v>172.07212416612595</v>
      </c>
      <c r="H532" s="5">
        <f t="shared" si="49"/>
        <v>518.64348390169221</v>
      </c>
      <c r="I532" s="5">
        <f t="shared" si="50"/>
        <v>224735.75392558577</v>
      </c>
    </row>
    <row r="533" spans="1:9" x14ac:dyDescent="0.25">
      <c r="A533">
        <v>529</v>
      </c>
      <c r="B533">
        <f t="shared" si="51"/>
        <v>529</v>
      </c>
      <c r="C533" s="5">
        <f t="shared" si="48"/>
        <v>224735.75392558577</v>
      </c>
      <c r="D533" s="5">
        <f t="shared" si="53"/>
        <v>1000</v>
      </c>
      <c r="E533" s="4">
        <f t="shared" si="52"/>
        <v>223735.75392558577</v>
      </c>
      <c r="F533" s="5">
        <f>IF(C533=0,0,IF(I532+G533&lt;=Summary!$E$20,'Loan Sch - Extra pay - With Off'!I532+G533,Summary!$E$20))</f>
        <v>690.71560806781815</v>
      </c>
      <c r="G533" s="4">
        <f>IF(E533&lt;=0,0,E533*Summary!$B$7/Summary!$B$10)</f>
        <v>171.67416503136292</v>
      </c>
      <c r="H533" s="5">
        <f t="shared" si="49"/>
        <v>519.04144303645523</v>
      </c>
      <c r="I533" s="5">
        <f t="shared" si="50"/>
        <v>224216.71248254931</v>
      </c>
    </row>
    <row r="534" spans="1:9" x14ac:dyDescent="0.25">
      <c r="A534">
        <v>530</v>
      </c>
      <c r="B534">
        <f t="shared" si="51"/>
        <v>530</v>
      </c>
      <c r="C534" s="5">
        <f t="shared" si="48"/>
        <v>224216.71248254931</v>
      </c>
      <c r="D534" s="5">
        <f t="shared" si="53"/>
        <v>1000</v>
      </c>
      <c r="E534" s="4">
        <f t="shared" si="52"/>
        <v>223216.71248254931</v>
      </c>
      <c r="F534" s="5">
        <f>IF(C534=0,0,IF(I533+G534&lt;=Summary!$E$20,'Loan Sch - Extra pay - With Off'!I533+G534,Summary!$E$20))</f>
        <v>690.71560806781815</v>
      </c>
      <c r="G534" s="4">
        <f>IF(E534&lt;=0,0,E534*Summary!$B$7/Summary!$B$10)</f>
        <v>171.27590053949456</v>
      </c>
      <c r="H534" s="5">
        <f t="shared" si="49"/>
        <v>519.43970752832365</v>
      </c>
      <c r="I534" s="5">
        <f t="shared" si="50"/>
        <v>223697.27277502097</v>
      </c>
    </row>
    <row r="535" spans="1:9" x14ac:dyDescent="0.25">
      <c r="A535">
        <v>531</v>
      </c>
      <c r="B535">
        <f t="shared" si="51"/>
        <v>531</v>
      </c>
      <c r="C535" s="5">
        <f t="shared" si="48"/>
        <v>223697.27277502097</v>
      </c>
      <c r="D535" s="5">
        <f t="shared" si="53"/>
        <v>1000</v>
      </c>
      <c r="E535" s="4">
        <f t="shared" si="52"/>
        <v>222697.27277502097</v>
      </c>
      <c r="F535" s="5">
        <f>IF(C535=0,0,IF(I534+G535&lt;=Summary!$E$20,'Loan Sch - Extra pay - With Off'!I534+G535,Summary!$E$20))</f>
        <v>690.71560806781815</v>
      </c>
      <c r="G535" s="4">
        <f>IF(E535&lt;=0,0,E535*Summary!$B$7/Summary!$B$10)</f>
        <v>170.877330456218</v>
      </c>
      <c r="H535" s="5">
        <f t="shared" si="49"/>
        <v>519.83827761160012</v>
      </c>
      <c r="I535" s="5">
        <f t="shared" si="50"/>
        <v>223177.43449740938</v>
      </c>
    </row>
    <row r="536" spans="1:9" x14ac:dyDescent="0.25">
      <c r="A536">
        <v>532</v>
      </c>
      <c r="B536">
        <f t="shared" si="51"/>
        <v>532</v>
      </c>
      <c r="C536" s="5">
        <f t="shared" si="48"/>
        <v>223177.43449740938</v>
      </c>
      <c r="D536" s="5">
        <f t="shared" si="53"/>
        <v>1000</v>
      </c>
      <c r="E536" s="4">
        <f t="shared" si="52"/>
        <v>222177.43449740938</v>
      </c>
      <c r="F536" s="5">
        <f>IF(C536=0,0,IF(I535+G536&lt;=Summary!$E$20,'Loan Sch - Extra pay - With Off'!I535+G536,Summary!$E$20))</f>
        <v>690.71560806781815</v>
      </c>
      <c r="G536" s="4">
        <f>IF(E536&lt;=0,0,E536*Summary!$B$7/Summary!$B$10)</f>
        <v>170.47845454705066</v>
      </c>
      <c r="H536" s="5">
        <f t="shared" si="49"/>
        <v>520.23715352076749</v>
      </c>
      <c r="I536" s="5">
        <f t="shared" si="50"/>
        <v>222657.19734388861</v>
      </c>
    </row>
    <row r="537" spans="1:9" x14ac:dyDescent="0.25">
      <c r="A537">
        <v>533</v>
      </c>
      <c r="B537">
        <f t="shared" si="51"/>
        <v>533</v>
      </c>
      <c r="C537" s="5">
        <f t="shared" si="48"/>
        <v>222657.19734388861</v>
      </c>
      <c r="D537" s="5">
        <f t="shared" si="53"/>
        <v>1000</v>
      </c>
      <c r="E537" s="4">
        <f t="shared" si="52"/>
        <v>221657.19734388861</v>
      </c>
      <c r="F537" s="5">
        <f>IF(C537=0,0,IF(I536+G537&lt;=Summary!$E$20,'Loan Sch - Extra pay - With Off'!I536+G537,Summary!$E$20))</f>
        <v>690.71560806781815</v>
      </c>
      <c r="G537" s="4">
        <f>IF(E537&lt;=0,0,E537*Summary!$B$7/Summary!$B$10)</f>
        <v>170.0792725773299</v>
      </c>
      <c r="H537" s="5">
        <f t="shared" si="49"/>
        <v>520.63633549048825</v>
      </c>
      <c r="I537" s="5">
        <f t="shared" si="50"/>
        <v>222136.56100839813</v>
      </c>
    </row>
    <row r="538" spans="1:9" x14ac:dyDescent="0.25">
      <c r="A538">
        <v>534</v>
      </c>
      <c r="B538">
        <f t="shared" si="51"/>
        <v>534</v>
      </c>
      <c r="C538" s="5">
        <f t="shared" si="48"/>
        <v>222136.56100839813</v>
      </c>
      <c r="D538" s="5">
        <f t="shared" si="53"/>
        <v>1000</v>
      </c>
      <c r="E538" s="4">
        <f t="shared" si="52"/>
        <v>221136.56100839813</v>
      </c>
      <c r="F538" s="5">
        <f>IF(C538=0,0,IF(I537+G538&lt;=Summary!$E$20,'Loan Sch - Extra pay - With Off'!I537+G538,Summary!$E$20))</f>
        <v>690.71560806781815</v>
      </c>
      <c r="G538" s="4">
        <f>IF(E538&lt;=0,0,E538*Summary!$B$7/Summary!$B$10)</f>
        <v>169.67978431221314</v>
      </c>
      <c r="H538" s="5">
        <f t="shared" si="49"/>
        <v>521.03582375560495</v>
      </c>
      <c r="I538" s="5">
        <f t="shared" si="50"/>
        <v>221615.52518464252</v>
      </c>
    </row>
    <row r="539" spans="1:9" x14ac:dyDescent="0.25">
      <c r="A539">
        <v>535</v>
      </c>
      <c r="B539">
        <f t="shared" si="51"/>
        <v>535</v>
      </c>
      <c r="C539" s="5">
        <f t="shared" si="48"/>
        <v>221615.52518464252</v>
      </c>
      <c r="D539" s="5">
        <f t="shared" si="53"/>
        <v>1000</v>
      </c>
      <c r="E539" s="4">
        <f t="shared" si="52"/>
        <v>220615.52518464252</v>
      </c>
      <c r="F539" s="5">
        <f>IF(C539=0,0,IF(I538+G539&lt;=Summary!$E$20,'Loan Sch - Extra pay - With Off'!I538+G539,Summary!$E$20))</f>
        <v>690.71560806781815</v>
      </c>
      <c r="G539" s="4">
        <f>IF(E539&lt;=0,0,E539*Summary!$B$7/Summary!$B$10)</f>
        <v>169.27998951667763</v>
      </c>
      <c r="H539" s="5">
        <f t="shared" si="49"/>
        <v>521.43561855114058</v>
      </c>
      <c r="I539" s="5">
        <f t="shared" si="50"/>
        <v>221094.0895660914</v>
      </c>
    </row>
    <row r="540" spans="1:9" x14ac:dyDescent="0.25">
      <c r="A540">
        <v>536</v>
      </c>
      <c r="B540">
        <f t="shared" si="51"/>
        <v>536</v>
      </c>
      <c r="C540" s="5">
        <f t="shared" si="48"/>
        <v>221094.0895660914</v>
      </c>
      <c r="D540" s="5">
        <f t="shared" si="53"/>
        <v>1000</v>
      </c>
      <c r="E540" s="4">
        <f t="shared" si="52"/>
        <v>220094.0895660914</v>
      </c>
      <c r="F540" s="5">
        <f>IF(C540=0,0,IF(I539+G540&lt;=Summary!$E$20,'Loan Sch - Extra pay - With Off'!I539+G540,Summary!$E$20))</f>
        <v>690.71560806781815</v>
      </c>
      <c r="G540" s="4">
        <f>IF(E540&lt;=0,0,E540*Summary!$B$7/Summary!$B$10)</f>
        <v>168.87988795552013</v>
      </c>
      <c r="H540" s="5">
        <f t="shared" si="49"/>
        <v>521.83572011229808</v>
      </c>
      <c r="I540" s="5">
        <f t="shared" si="50"/>
        <v>220572.25384597911</v>
      </c>
    </row>
    <row r="541" spans="1:9" x14ac:dyDescent="0.25">
      <c r="A541">
        <v>537</v>
      </c>
      <c r="B541">
        <f t="shared" si="51"/>
        <v>537</v>
      </c>
      <c r="C541" s="5">
        <f t="shared" si="48"/>
        <v>220572.25384597911</v>
      </c>
      <c r="D541" s="5">
        <f t="shared" si="53"/>
        <v>1000</v>
      </c>
      <c r="E541" s="4">
        <f t="shared" si="52"/>
        <v>219572.25384597911</v>
      </c>
      <c r="F541" s="5">
        <f>IF(C541=0,0,IF(I540+G541&lt;=Summary!$E$20,'Loan Sch - Extra pay - With Off'!I540+G541,Summary!$E$20))</f>
        <v>690.71560806781815</v>
      </c>
      <c r="G541" s="4">
        <f>IF(E541&lt;=0,0,E541*Summary!$B$7/Summary!$B$10)</f>
        <v>168.47947939335702</v>
      </c>
      <c r="H541" s="5">
        <f t="shared" si="49"/>
        <v>522.23612867446116</v>
      </c>
      <c r="I541" s="5">
        <f t="shared" si="50"/>
        <v>220050.01771730464</v>
      </c>
    </row>
    <row r="542" spans="1:9" x14ac:dyDescent="0.25">
      <c r="A542">
        <v>538</v>
      </c>
      <c r="B542">
        <f t="shared" si="51"/>
        <v>538</v>
      </c>
      <c r="C542" s="5">
        <f t="shared" si="48"/>
        <v>220050.01771730464</v>
      </c>
      <c r="D542" s="5">
        <f t="shared" si="53"/>
        <v>1000</v>
      </c>
      <c r="E542" s="4">
        <f t="shared" si="52"/>
        <v>219050.01771730464</v>
      </c>
      <c r="F542" s="5">
        <f>IF(C542=0,0,IF(I541+G542&lt;=Summary!$E$20,'Loan Sch - Extra pay - With Off'!I541+G542,Summary!$E$20))</f>
        <v>690.71560806781815</v>
      </c>
      <c r="G542" s="4">
        <f>IF(E542&lt;=0,0,E542*Summary!$B$7/Summary!$B$10)</f>
        <v>168.07876359462412</v>
      </c>
      <c r="H542" s="5">
        <f t="shared" si="49"/>
        <v>522.63684447319406</v>
      </c>
      <c r="I542" s="5">
        <f t="shared" si="50"/>
        <v>219527.38087283145</v>
      </c>
    </row>
    <row r="543" spans="1:9" x14ac:dyDescent="0.25">
      <c r="A543">
        <v>539</v>
      </c>
      <c r="B543">
        <f t="shared" si="51"/>
        <v>539</v>
      </c>
      <c r="C543" s="5">
        <f t="shared" si="48"/>
        <v>219527.38087283145</v>
      </c>
      <c r="D543" s="5">
        <f t="shared" si="53"/>
        <v>1000</v>
      </c>
      <c r="E543" s="4">
        <f t="shared" si="52"/>
        <v>218527.38087283145</v>
      </c>
      <c r="F543" s="5">
        <f>IF(C543=0,0,IF(I542+G543&lt;=Summary!$E$20,'Loan Sch - Extra pay - With Off'!I542+G543,Summary!$E$20))</f>
        <v>690.71560806781815</v>
      </c>
      <c r="G543" s="4">
        <f>IF(E543&lt;=0,0,E543*Summary!$B$7/Summary!$B$10)</f>
        <v>167.67774032357644</v>
      </c>
      <c r="H543" s="5">
        <f t="shared" si="49"/>
        <v>523.03786774424168</v>
      </c>
      <c r="I543" s="5">
        <f t="shared" si="50"/>
        <v>219004.3430050872</v>
      </c>
    </row>
    <row r="544" spans="1:9" x14ac:dyDescent="0.25">
      <c r="A544">
        <v>540</v>
      </c>
      <c r="B544">
        <f t="shared" si="51"/>
        <v>540</v>
      </c>
      <c r="C544" s="5">
        <f t="shared" si="48"/>
        <v>219004.3430050872</v>
      </c>
      <c r="D544" s="5">
        <f t="shared" si="53"/>
        <v>1000</v>
      </c>
      <c r="E544" s="4">
        <f t="shared" si="52"/>
        <v>218004.3430050872</v>
      </c>
      <c r="F544" s="5">
        <f>IF(C544=0,0,IF(I543+G544&lt;=Summary!$E$20,'Loan Sch - Extra pay - With Off'!I543+G544,Summary!$E$20))</f>
        <v>690.71560806781815</v>
      </c>
      <c r="G544" s="4">
        <f>IF(E544&lt;=0,0,E544*Summary!$B$7/Summary!$B$10)</f>
        <v>167.27640934428806</v>
      </c>
      <c r="H544" s="5">
        <f t="shared" si="49"/>
        <v>523.43919872353013</v>
      </c>
      <c r="I544" s="5">
        <f t="shared" si="50"/>
        <v>218480.90380636367</v>
      </c>
    </row>
    <row r="545" spans="1:9" x14ac:dyDescent="0.25">
      <c r="A545">
        <v>541</v>
      </c>
      <c r="B545">
        <f t="shared" si="51"/>
        <v>541</v>
      </c>
      <c r="C545" s="5">
        <f t="shared" si="48"/>
        <v>218480.90380636367</v>
      </c>
      <c r="D545" s="5">
        <f t="shared" si="53"/>
        <v>1000</v>
      </c>
      <c r="E545" s="4">
        <f t="shared" si="52"/>
        <v>217480.90380636367</v>
      </c>
      <c r="F545" s="5">
        <f>IF(C545=0,0,IF(I544+G545&lt;=Summary!$E$20,'Loan Sch - Extra pay - With Off'!I544+G545,Summary!$E$20))</f>
        <v>690.71560806781815</v>
      </c>
      <c r="G545" s="4">
        <f>IF(E545&lt;=0,0,E545*Summary!$B$7/Summary!$B$10)</f>
        <v>166.87477042065211</v>
      </c>
      <c r="H545" s="5">
        <f t="shared" si="49"/>
        <v>523.84083764716604</v>
      </c>
      <c r="I545" s="5">
        <f t="shared" si="50"/>
        <v>217957.06296871649</v>
      </c>
    </row>
    <row r="546" spans="1:9" x14ac:dyDescent="0.25">
      <c r="A546">
        <v>542</v>
      </c>
      <c r="B546">
        <f t="shared" si="51"/>
        <v>542</v>
      </c>
      <c r="C546" s="5">
        <f t="shared" si="48"/>
        <v>217957.06296871649</v>
      </c>
      <c r="D546" s="5">
        <f t="shared" si="53"/>
        <v>1000</v>
      </c>
      <c r="E546" s="4">
        <f t="shared" si="52"/>
        <v>216957.06296871649</v>
      </c>
      <c r="F546" s="5">
        <f>IF(C546=0,0,IF(I545+G546&lt;=Summary!$E$20,'Loan Sch - Extra pay - With Off'!I545+G546,Summary!$E$20))</f>
        <v>690.71560806781815</v>
      </c>
      <c r="G546" s="4">
        <f>IF(E546&lt;=0,0,E546*Summary!$B$7/Summary!$B$10)</f>
        <v>166.47282331638053</v>
      </c>
      <c r="H546" s="5">
        <f t="shared" si="49"/>
        <v>524.24278475143763</v>
      </c>
      <c r="I546" s="5">
        <f t="shared" si="50"/>
        <v>217432.82018396506</v>
      </c>
    </row>
    <row r="547" spans="1:9" x14ac:dyDescent="0.25">
      <c r="A547">
        <v>543</v>
      </c>
      <c r="B547">
        <f t="shared" si="51"/>
        <v>543</v>
      </c>
      <c r="C547" s="5">
        <f t="shared" si="48"/>
        <v>217432.82018396506</v>
      </c>
      <c r="D547" s="5">
        <f t="shared" si="53"/>
        <v>1000</v>
      </c>
      <c r="E547" s="4">
        <f t="shared" si="52"/>
        <v>216432.82018396506</v>
      </c>
      <c r="F547" s="5">
        <f>IF(C547=0,0,IF(I546+G547&lt;=Summary!$E$20,'Loan Sch - Extra pay - With Off'!I546+G547,Summary!$E$20))</f>
        <v>690.71560806781815</v>
      </c>
      <c r="G547" s="4">
        <f>IF(E547&lt;=0,0,E547*Summary!$B$7/Summary!$B$10)</f>
        <v>166.07056779500394</v>
      </c>
      <c r="H547" s="5">
        <f t="shared" si="49"/>
        <v>524.64504027281419</v>
      </c>
      <c r="I547" s="5">
        <f t="shared" si="50"/>
        <v>216908.17514369223</v>
      </c>
    </row>
    <row r="548" spans="1:9" x14ac:dyDescent="0.25">
      <c r="A548">
        <v>544</v>
      </c>
      <c r="B548">
        <f t="shared" si="51"/>
        <v>544</v>
      </c>
      <c r="C548" s="5">
        <f t="shared" si="48"/>
        <v>216908.17514369223</v>
      </c>
      <c r="D548" s="5">
        <f t="shared" si="53"/>
        <v>1000</v>
      </c>
      <c r="E548" s="4">
        <f t="shared" si="52"/>
        <v>215908.17514369223</v>
      </c>
      <c r="F548" s="5">
        <f>IF(C548=0,0,IF(I547+G548&lt;=Summary!$E$20,'Loan Sch - Extra pay - With Off'!I547+G548,Summary!$E$20))</f>
        <v>690.71560806781815</v>
      </c>
      <c r="G548" s="4">
        <f>IF(E548&lt;=0,0,E548*Summary!$B$7/Summary!$B$10)</f>
        <v>165.66800361987151</v>
      </c>
      <c r="H548" s="5">
        <f t="shared" si="49"/>
        <v>525.0476044479467</v>
      </c>
      <c r="I548" s="5">
        <f t="shared" si="50"/>
        <v>216383.12753924428</v>
      </c>
    </row>
    <row r="549" spans="1:9" x14ac:dyDescent="0.25">
      <c r="A549">
        <v>545</v>
      </c>
      <c r="B549">
        <f t="shared" si="51"/>
        <v>545</v>
      </c>
      <c r="C549" s="5">
        <f t="shared" si="48"/>
        <v>216383.12753924428</v>
      </c>
      <c r="D549" s="5">
        <f t="shared" si="53"/>
        <v>1000</v>
      </c>
      <c r="E549" s="4">
        <f t="shared" si="52"/>
        <v>215383.12753924428</v>
      </c>
      <c r="F549" s="5">
        <f>IF(C549=0,0,IF(I548+G549&lt;=Summary!$E$20,'Loan Sch - Extra pay - With Off'!I548+G549,Summary!$E$20))</f>
        <v>690.71560806781815</v>
      </c>
      <c r="G549" s="4">
        <f>IF(E549&lt;=0,0,E549*Summary!$B$7/Summary!$B$10)</f>
        <v>165.26513055415091</v>
      </c>
      <c r="H549" s="5">
        <f t="shared" si="49"/>
        <v>525.45047751366724</v>
      </c>
      <c r="I549" s="5">
        <f t="shared" si="50"/>
        <v>215857.67706173062</v>
      </c>
    </row>
    <row r="550" spans="1:9" x14ac:dyDescent="0.25">
      <c r="A550">
        <v>546</v>
      </c>
      <c r="B550">
        <f t="shared" si="51"/>
        <v>546</v>
      </c>
      <c r="C550" s="5">
        <f t="shared" si="48"/>
        <v>215857.67706173062</v>
      </c>
      <c r="D550" s="5">
        <f t="shared" si="53"/>
        <v>1000</v>
      </c>
      <c r="E550" s="4">
        <f t="shared" si="52"/>
        <v>214857.67706173062</v>
      </c>
      <c r="F550" s="5">
        <f>IF(C550=0,0,IF(I549+G550&lt;=Summary!$E$20,'Loan Sch - Extra pay - With Off'!I549+G550,Summary!$E$20))</f>
        <v>690.71560806781815</v>
      </c>
      <c r="G550" s="4">
        <f>IF(E550&lt;=0,0,E550*Summary!$B$7/Summary!$B$10)</f>
        <v>164.86194836082788</v>
      </c>
      <c r="H550" s="5">
        <f t="shared" si="49"/>
        <v>525.85365970699024</v>
      </c>
      <c r="I550" s="5">
        <f t="shared" si="50"/>
        <v>215331.82340202364</v>
      </c>
    </row>
    <row r="551" spans="1:9" x14ac:dyDescent="0.25">
      <c r="A551">
        <v>547</v>
      </c>
      <c r="B551">
        <f t="shared" si="51"/>
        <v>547</v>
      </c>
      <c r="C551" s="5">
        <f t="shared" si="48"/>
        <v>215331.82340202364</v>
      </c>
      <c r="D551" s="5">
        <f t="shared" si="53"/>
        <v>1000</v>
      </c>
      <c r="E551" s="4">
        <f t="shared" si="52"/>
        <v>214331.82340202364</v>
      </c>
      <c r="F551" s="5">
        <f>IF(C551=0,0,IF(I550+G551&lt;=Summary!$E$20,'Loan Sch - Extra pay - With Off'!I550+G551,Summary!$E$20))</f>
        <v>690.71560806781815</v>
      </c>
      <c r="G551" s="4">
        <f>IF(E551&lt;=0,0,E551*Summary!$B$7/Summary!$B$10)</f>
        <v>164.45845680270662</v>
      </c>
      <c r="H551" s="5">
        <f t="shared" si="49"/>
        <v>526.25715126511159</v>
      </c>
      <c r="I551" s="5">
        <f t="shared" si="50"/>
        <v>214805.56625075854</v>
      </c>
    </row>
    <row r="552" spans="1:9" x14ac:dyDescent="0.25">
      <c r="A552">
        <v>548</v>
      </c>
      <c r="B552">
        <f t="shared" si="51"/>
        <v>548</v>
      </c>
      <c r="C552" s="5">
        <f t="shared" si="48"/>
        <v>214805.56625075854</v>
      </c>
      <c r="D552" s="5">
        <f t="shared" si="53"/>
        <v>1000</v>
      </c>
      <c r="E552" s="4">
        <f t="shared" si="52"/>
        <v>213805.56625075854</v>
      </c>
      <c r="F552" s="5">
        <f>IF(C552=0,0,IF(I551+G552&lt;=Summary!$E$20,'Loan Sch - Extra pay - With Off'!I551+G552,Summary!$E$20))</f>
        <v>690.71560806781815</v>
      </c>
      <c r="G552" s="4">
        <f>IF(E552&lt;=0,0,E552*Summary!$B$7/Summary!$B$10)</f>
        <v>164.05465564240893</v>
      </c>
      <c r="H552" s="5">
        <f t="shared" si="49"/>
        <v>526.66095242540928</v>
      </c>
      <c r="I552" s="5">
        <f t="shared" si="50"/>
        <v>214278.90529833312</v>
      </c>
    </row>
    <row r="553" spans="1:9" x14ac:dyDescent="0.25">
      <c r="A553">
        <v>549</v>
      </c>
      <c r="B553">
        <f t="shared" si="51"/>
        <v>549</v>
      </c>
      <c r="C553" s="5">
        <f t="shared" si="48"/>
        <v>214278.90529833312</v>
      </c>
      <c r="D553" s="5">
        <f t="shared" si="53"/>
        <v>1000</v>
      </c>
      <c r="E553" s="4">
        <f t="shared" si="52"/>
        <v>213278.90529833312</v>
      </c>
      <c r="F553" s="5">
        <f>IF(C553=0,0,IF(I552+G553&lt;=Summary!$E$20,'Loan Sch - Extra pay - With Off'!I552+G553,Summary!$E$20))</f>
        <v>690.71560806781815</v>
      </c>
      <c r="G553" s="4">
        <f>IF(E553&lt;=0,0,E553*Summary!$B$7/Summary!$B$10)</f>
        <v>163.65054464237483</v>
      </c>
      <c r="H553" s="5">
        <f t="shared" si="49"/>
        <v>527.06506342544333</v>
      </c>
      <c r="I553" s="5">
        <f t="shared" si="50"/>
        <v>213751.84023490766</v>
      </c>
    </row>
    <row r="554" spans="1:9" x14ac:dyDescent="0.25">
      <c r="A554">
        <v>550</v>
      </c>
      <c r="B554">
        <f t="shared" si="51"/>
        <v>550</v>
      </c>
      <c r="C554" s="5">
        <f t="shared" si="48"/>
        <v>213751.84023490766</v>
      </c>
      <c r="D554" s="5">
        <f t="shared" si="53"/>
        <v>1000</v>
      </c>
      <c r="E554" s="4">
        <f t="shared" si="52"/>
        <v>212751.84023490766</v>
      </c>
      <c r="F554" s="5">
        <f>IF(C554=0,0,IF(I553+G554&lt;=Summary!$E$20,'Loan Sch - Extra pay - With Off'!I553+G554,Summary!$E$20))</f>
        <v>690.71560806781815</v>
      </c>
      <c r="G554" s="4">
        <f>IF(E554&lt;=0,0,E554*Summary!$B$7/Summary!$B$10)</f>
        <v>163.24612356486185</v>
      </c>
      <c r="H554" s="5">
        <f t="shared" si="49"/>
        <v>527.46948450295633</v>
      </c>
      <c r="I554" s="5">
        <f t="shared" si="50"/>
        <v>213224.37075040472</v>
      </c>
    </row>
    <row r="555" spans="1:9" x14ac:dyDescent="0.25">
      <c r="A555">
        <v>551</v>
      </c>
      <c r="B555">
        <f t="shared" si="51"/>
        <v>551</v>
      </c>
      <c r="C555" s="5">
        <f t="shared" si="48"/>
        <v>213224.37075040472</v>
      </c>
      <c r="D555" s="5">
        <f t="shared" si="53"/>
        <v>1000</v>
      </c>
      <c r="E555" s="4">
        <f t="shared" si="52"/>
        <v>212224.37075040472</v>
      </c>
      <c r="F555" s="5">
        <f>IF(C555=0,0,IF(I554+G555&lt;=Summary!$E$20,'Loan Sch - Extra pay - With Off'!I554+G555,Summary!$E$20))</f>
        <v>690.71560806781815</v>
      </c>
      <c r="G555" s="4">
        <f>IF(E555&lt;=0,0,E555*Summary!$B$7/Summary!$B$10)</f>
        <v>162.84139217194513</v>
      </c>
      <c r="H555" s="5">
        <f t="shared" si="49"/>
        <v>527.87421589587302</v>
      </c>
      <c r="I555" s="5">
        <f t="shared" si="50"/>
        <v>212696.49653450886</v>
      </c>
    </row>
    <row r="556" spans="1:9" x14ac:dyDescent="0.25">
      <c r="A556">
        <v>552</v>
      </c>
      <c r="B556">
        <f t="shared" si="51"/>
        <v>552</v>
      </c>
      <c r="C556" s="5">
        <f t="shared" si="48"/>
        <v>212696.49653450886</v>
      </c>
      <c r="D556" s="5">
        <f t="shared" si="53"/>
        <v>1000</v>
      </c>
      <c r="E556" s="4">
        <f t="shared" si="52"/>
        <v>211696.49653450886</v>
      </c>
      <c r="F556" s="5">
        <f>IF(C556=0,0,IF(I555+G556&lt;=Summary!$E$20,'Loan Sch - Extra pay - With Off'!I555+G556,Summary!$E$20))</f>
        <v>690.71560806781815</v>
      </c>
      <c r="G556" s="4">
        <f>IF(E556&lt;=0,0,E556*Summary!$B$7/Summary!$B$10)</f>
        <v>162.43635022551737</v>
      </c>
      <c r="H556" s="5">
        <f t="shared" si="49"/>
        <v>528.27925784230081</v>
      </c>
      <c r="I556" s="5">
        <f t="shared" si="50"/>
        <v>212168.21727666655</v>
      </c>
    </row>
    <row r="557" spans="1:9" x14ac:dyDescent="0.25">
      <c r="A557">
        <v>553</v>
      </c>
      <c r="B557">
        <f t="shared" si="51"/>
        <v>553</v>
      </c>
      <c r="C557" s="5">
        <f t="shared" si="48"/>
        <v>212168.21727666655</v>
      </c>
      <c r="D557" s="5">
        <f t="shared" si="53"/>
        <v>1000</v>
      </c>
      <c r="E557" s="4">
        <f t="shared" si="52"/>
        <v>211168.21727666655</v>
      </c>
      <c r="F557" s="5">
        <f>IF(C557=0,0,IF(I556+G557&lt;=Summary!$E$20,'Loan Sch - Extra pay - With Off'!I556+G557,Summary!$E$20))</f>
        <v>690.71560806781815</v>
      </c>
      <c r="G557" s="4">
        <f>IF(E557&lt;=0,0,E557*Summary!$B$7/Summary!$B$10)</f>
        <v>162.03099748728835</v>
      </c>
      <c r="H557" s="5">
        <f t="shared" si="49"/>
        <v>528.68461058052981</v>
      </c>
      <c r="I557" s="5">
        <f t="shared" si="50"/>
        <v>211639.53266608602</v>
      </c>
    </row>
    <row r="558" spans="1:9" x14ac:dyDescent="0.25">
      <c r="A558">
        <v>554</v>
      </c>
      <c r="B558">
        <f t="shared" si="51"/>
        <v>554</v>
      </c>
      <c r="C558" s="5">
        <f t="shared" si="48"/>
        <v>211639.53266608602</v>
      </c>
      <c r="D558" s="5">
        <f t="shared" si="53"/>
        <v>1000</v>
      </c>
      <c r="E558" s="4">
        <f t="shared" si="52"/>
        <v>210639.53266608602</v>
      </c>
      <c r="F558" s="5">
        <f>IF(C558=0,0,IF(I557+G558&lt;=Summary!$E$20,'Loan Sch - Extra pay - With Off'!I557+G558,Summary!$E$20))</f>
        <v>690.71560806781815</v>
      </c>
      <c r="G558" s="4">
        <f>IF(E558&lt;=0,0,E558*Summary!$B$7/Summary!$B$10)</f>
        <v>161.62533371878524</v>
      </c>
      <c r="H558" s="5">
        <f t="shared" si="49"/>
        <v>529.09027434903294</v>
      </c>
      <c r="I558" s="5">
        <f t="shared" si="50"/>
        <v>211110.44239173699</v>
      </c>
    </row>
    <row r="559" spans="1:9" x14ac:dyDescent="0.25">
      <c r="A559">
        <v>555</v>
      </c>
      <c r="B559">
        <f t="shared" si="51"/>
        <v>555</v>
      </c>
      <c r="C559" s="5">
        <f t="shared" si="48"/>
        <v>211110.44239173699</v>
      </c>
      <c r="D559" s="5">
        <f t="shared" si="53"/>
        <v>1000</v>
      </c>
      <c r="E559" s="4">
        <f t="shared" si="52"/>
        <v>210110.44239173699</v>
      </c>
      <c r="F559" s="5">
        <f>IF(C559=0,0,IF(I558+G559&lt;=Summary!$E$20,'Loan Sch - Extra pay - With Off'!I558+G559,Summary!$E$20))</f>
        <v>690.71560806781815</v>
      </c>
      <c r="G559" s="4">
        <f>IF(E559&lt;=0,0,E559*Summary!$B$7/Summary!$B$10)</f>
        <v>161.21935868135202</v>
      </c>
      <c r="H559" s="5">
        <f t="shared" si="49"/>
        <v>529.49624938646616</v>
      </c>
      <c r="I559" s="5">
        <f t="shared" si="50"/>
        <v>210580.94614235053</v>
      </c>
    </row>
    <row r="560" spans="1:9" x14ac:dyDescent="0.25">
      <c r="A560">
        <v>556</v>
      </c>
      <c r="B560">
        <f t="shared" si="51"/>
        <v>556</v>
      </c>
      <c r="C560" s="5">
        <f t="shared" si="48"/>
        <v>210580.94614235053</v>
      </c>
      <c r="D560" s="5">
        <f t="shared" si="53"/>
        <v>1000</v>
      </c>
      <c r="E560" s="4">
        <f t="shared" si="52"/>
        <v>209580.94614235053</v>
      </c>
      <c r="F560" s="5">
        <f>IF(C560=0,0,IF(I559+G560&lt;=Summary!$E$20,'Loan Sch - Extra pay - With Off'!I559+G560,Summary!$E$20))</f>
        <v>690.71560806781815</v>
      </c>
      <c r="G560" s="4">
        <f>IF(E560&lt;=0,0,E560*Summary!$B$7/Summary!$B$10)</f>
        <v>160.81307213614974</v>
      </c>
      <c r="H560" s="5">
        <f t="shared" si="49"/>
        <v>529.90253593166835</v>
      </c>
      <c r="I560" s="5">
        <f t="shared" si="50"/>
        <v>210051.04360641885</v>
      </c>
    </row>
    <row r="561" spans="1:9" x14ac:dyDescent="0.25">
      <c r="A561">
        <v>557</v>
      </c>
      <c r="B561">
        <f t="shared" si="51"/>
        <v>557</v>
      </c>
      <c r="C561" s="5">
        <f t="shared" si="48"/>
        <v>210051.04360641885</v>
      </c>
      <c r="D561" s="5">
        <f t="shared" si="53"/>
        <v>1000</v>
      </c>
      <c r="E561" s="4">
        <f t="shared" si="52"/>
        <v>209051.04360641885</v>
      </c>
      <c r="F561" s="5">
        <f>IF(C561=0,0,IF(I560+G561&lt;=Summary!$E$20,'Loan Sch - Extra pay - With Off'!I560+G561,Summary!$E$20))</f>
        <v>690.71560806781815</v>
      </c>
      <c r="G561" s="4">
        <f>IF(E561&lt;=0,0,E561*Summary!$B$7/Summary!$B$10)</f>
        <v>160.40647384415601</v>
      </c>
      <c r="H561" s="5">
        <f t="shared" si="49"/>
        <v>530.30913422366211</v>
      </c>
      <c r="I561" s="5">
        <f t="shared" si="50"/>
        <v>209520.73447219518</v>
      </c>
    </row>
    <row r="562" spans="1:9" x14ac:dyDescent="0.25">
      <c r="A562">
        <v>558</v>
      </c>
      <c r="B562">
        <f t="shared" si="51"/>
        <v>558</v>
      </c>
      <c r="C562" s="5">
        <f t="shared" si="48"/>
        <v>209520.73447219518</v>
      </c>
      <c r="D562" s="5">
        <f t="shared" si="53"/>
        <v>1000</v>
      </c>
      <c r="E562" s="4">
        <f t="shared" si="52"/>
        <v>208520.73447219518</v>
      </c>
      <c r="F562" s="5">
        <f>IF(C562=0,0,IF(I561+G562&lt;=Summary!$E$20,'Loan Sch - Extra pay - With Off'!I561+G562,Summary!$E$20))</f>
        <v>690.71560806781815</v>
      </c>
      <c r="G562" s="4">
        <f>IF(E562&lt;=0,0,E562*Summary!$B$7/Summary!$B$10)</f>
        <v>159.99956356616514</v>
      </c>
      <c r="H562" s="5">
        <f t="shared" si="49"/>
        <v>530.71604450165296</v>
      </c>
      <c r="I562" s="5">
        <f t="shared" si="50"/>
        <v>208990.01842769352</v>
      </c>
    </row>
    <row r="563" spans="1:9" x14ac:dyDescent="0.25">
      <c r="A563">
        <v>559</v>
      </c>
      <c r="B563">
        <f t="shared" si="51"/>
        <v>559</v>
      </c>
      <c r="C563" s="5">
        <f t="shared" si="48"/>
        <v>208990.01842769352</v>
      </c>
      <c r="D563" s="5">
        <f t="shared" si="53"/>
        <v>1000</v>
      </c>
      <c r="E563" s="4">
        <f t="shared" si="52"/>
        <v>207990.01842769352</v>
      </c>
      <c r="F563" s="5">
        <f>IF(C563=0,0,IF(I562+G563&lt;=Summary!$E$20,'Loan Sch - Extra pay - With Off'!I562+G563,Summary!$E$20))</f>
        <v>690.71560806781815</v>
      </c>
      <c r="G563" s="4">
        <f>IF(E563&lt;=0,0,E563*Summary!$B$7/Summary!$B$10)</f>
        <v>159.59234106278791</v>
      </c>
      <c r="H563" s="5">
        <f t="shared" si="49"/>
        <v>531.12326700503024</v>
      </c>
      <c r="I563" s="5">
        <f t="shared" si="50"/>
        <v>208458.89516068849</v>
      </c>
    </row>
    <row r="564" spans="1:9" x14ac:dyDescent="0.25">
      <c r="A564">
        <v>560</v>
      </c>
      <c r="B564">
        <f t="shared" si="51"/>
        <v>560</v>
      </c>
      <c r="C564" s="5">
        <f t="shared" si="48"/>
        <v>208458.89516068849</v>
      </c>
      <c r="D564" s="5">
        <f t="shared" si="53"/>
        <v>1000</v>
      </c>
      <c r="E564" s="4">
        <f t="shared" si="52"/>
        <v>207458.89516068849</v>
      </c>
      <c r="F564" s="5">
        <f>IF(C564=0,0,IF(I563+G564&lt;=Summary!$E$20,'Loan Sch - Extra pay - With Off'!I563+G564,Summary!$E$20))</f>
        <v>690.71560806781815</v>
      </c>
      <c r="G564" s="4">
        <f>IF(E564&lt;=0,0,E564*Summary!$B$7/Summary!$B$10)</f>
        <v>159.18480609445137</v>
      </c>
      <c r="H564" s="5">
        <f t="shared" si="49"/>
        <v>531.53080197336681</v>
      </c>
      <c r="I564" s="5">
        <f t="shared" si="50"/>
        <v>207927.36435871513</v>
      </c>
    </row>
    <row r="565" spans="1:9" x14ac:dyDescent="0.25">
      <c r="A565">
        <v>561</v>
      </c>
      <c r="B565">
        <f t="shared" si="51"/>
        <v>561</v>
      </c>
      <c r="C565" s="5">
        <f t="shared" ref="C565:C628" si="54">I564</f>
        <v>207927.36435871513</v>
      </c>
      <c r="D565" s="5">
        <f t="shared" si="53"/>
        <v>1000</v>
      </c>
      <c r="E565" s="4">
        <f t="shared" si="52"/>
        <v>206927.36435871513</v>
      </c>
      <c r="F565" s="5">
        <f>IF(C565=0,0,IF(I564+G565&lt;=Summary!$E$20,'Loan Sch - Extra pay - With Off'!I564+G565,Summary!$E$20))</f>
        <v>690.71560806781815</v>
      </c>
      <c r="G565" s="4">
        <f>IF(E565&lt;=0,0,E565*Summary!$B$7/Summary!$B$10)</f>
        <v>158.77695842139872</v>
      </c>
      <c r="H565" s="5">
        <f t="shared" ref="H565:H628" si="55">F565-G565</f>
        <v>531.93864964641944</v>
      </c>
      <c r="I565" s="5">
        <f t="shared" ref="I565:I628" si="56">IF(ROUND(C565-H565,0)=0,0,C565-H565)</f>
        <v>207395.42570906872</v>
      </c>
    </row>
    <row r="566" spans="1:9" x14ac:dyDescent="0.25">
      <c r="A566">
        <v>562</v>
      </c>
      <c r="B566">
        <f t="shared" si="51"/>
        <v>562</v>
      </c>
      <c r="C566" s="5">
        <f t="shared" si="54"/>
        <v>207395.42570906872</v>
      </c>
      <c r="D566" s="5">
        <f t="shared" si="53"/>
        <v>1000</v>
      </c>
      <c r="E566" s="4">
        <f t="shared" si="52"/>
        <v>206395.42570906872</v>
      </c>
      <c r="F566" s="5">
        <f>IF(C566=0,0,IF(I565+G566&lt;=Summary!$E$20,'Loan Sch - Extra pay - With Off'!I565+G566,Summary!$E$20))</f>
        <v>690.71560806781815</v>
      </c>
      <c r="G566" s="4">
        <f>IF(E566&lt;=0,0,E566*Summary!$B$7/Summary!$B$10)</f>
        <v>158.36879780368923</v>
      </c>
      <c r="H566" s="5">
        <f t="shared" si="55"/>
        <v>532.34681026412886</v>
      </c>
      <c r="I566" s="5">
        <f t="shared" si="56"/>
        <v>206863.07889880458</v>
      </c>
    </row>
    <row r="567" spans="1:9" x14ac:dyDescent="0.25">
      <c r="A567">
        <v>563</v>
      </c>
      <c r="B567">
        <f t="shared" si="51"/>
        <v>563</v>
      </c>
      <c r="C567" s="5">
        <f t="shared" si="54"/>
        <v>206863.07889880458</v>
      </c>
      <c r="D567" s="5">
        <f t="shared" si="53"/>
        <v>1000</v>
      </c>
      <c r="E567" s="4">
        <f t="shared" si="52"/>
        <v>205863.07889880458</v>
      </c>
      <c r="F567" s="5">
        <f>IF(C567=0,0,IF(I566+G567&lt;=Summary!$E$20,'Loan Sch - Extra pay - With Off'!I566+G567,Summary!$E$20))</f>
        <v>690.71560806781815</v>
      </c>
      <c r="G567" s="4">
        <f>IF(E567&lt;=0,0,E567*Summary!$B$7/Summary!$B$10)</f>
        <v>157.9603240011981</v>
      </c>
      <c r="H567" s="5">
        <f t="shared" si="55"/>
        <v>532.75528406662011</v>
      </c>
      <c r="I567" s="5">
        <f t="shared" si="56"/>
        <v>206330.32361473795</v>
      </c>
    </row>
    <row r="568" spans="1:9" x14ac:dyDescent="0.25">
      <c r="A568">
        <v>564</v>
      </c>
      <c r="B568">
        <f t="shared" si="51"/>
        <v>564</v>
      </c>
      <c r="C568" s="5">
        <f t="shared" si="54"/>
        <v>206330.32361473795</v>
      </c>
      <c r="D568" s="5">
        <f t="shared" si="53"/>
        <v>1000</v>
      </c>
      <c r="E568" s="4">
        <f t="shared" si="52"/>
        <v>205330.32361473795</v>
      </c>
      <c r="F568" s="5">
        <f>IF(C568=0,0,IF(I567+G568&lt;=Summary!$E$20,'Loan Sch - Extra pay - With Off'!I567+G568,Summary!$E$20))</f>
        <v>690.71560806781815</v>
      </c>
      <c r="G568" s="4">
        <f>IF(E568&lt;=0,0,E568*Summary!$B$7/Summary!$B$10)</f>
        <v>157.55153677361625</v>
      </c>
      <c r="H568" s="5">
        <f t="shared" si="55"/>
        <v>533.1640712942019</v>
      </c>
      <c r="I568" s="5">
        <f t="shared" si="56"/>
        <v>205797.15954344376</v>
      </c>
    </row>
    <row r="569" spans="1:9" x14ac:dyDescent="0.25">
      <c r="A569">
        <v>565</v>
      </c>
      <c r="B569">
        <f t="shared" si="51"/>
        <v>565</v>
      </c>
      <c r="C569" s="5">
        <f t="shared" si="54"/>
        <v>205797.15954344376</v>
      </c>
      <c r="D569" s="5">
        <f t="shared" si="53"/>
        <v>1000</v>
      </c>
      <c r="E569" s="4">
        <f t="shared" si="52"/>
        <v>204797.15954344376</v>
      </c>
      <c r="F569" s="5">
        <f>IF(C569=0,0,IF(I568+G569&lt;=Summary!$E$20,'Loan Sch - Extra pay - With Off'!I568+G569,Summary!$E$20))</f>
        <v>690.71560806781815</v>
      </c>
      <c r="G569" s="4">
        <f>IF(E569&lt;=0,0,E569*Summary!$B$7/Summary!$B$10)</f>
        <v>157.14243588045011</v>
      </c>
      <c r="H569" s="5">
        <f t="shared" si="55"/>
        <v>533.57317218736807</v>
      </c>
      <c r="I569" s="5">
        <f t="shared" si="56"/>
        <v>205263.58637125639</v>
      </c>
    </row>
    <row r="570" spans="1:9" x14ac:dyDescent="0.25">
      <c r="A570">
        <v>566</v>
      </c>
      <c r="B570">
        <f t="shared" si="51"/>
        <v>566</v>
      </c>
      <c r="C570" s="5">
        <f t="shared" si="54"/>
        <v>205263.58637125639</v>
      </c>
      <c r="D570" s="5">
        <f t="shared" si="53"/>
        <v>1000</v>
      </c>
      <c r="E570" s="4">
        <f t="shared" si="52"/>
        <v>204263.58637125639</v>
      </c>
      <c r="F570" s="5">
        <f>IF(C570=0,0,IF(I569+G570&lt;=Summary!$E$20,'Loan Sch - Extra pay - With Off'!I569+G570,Summary!$E$20))</f>
        <v>690.71560806781815</v>
      </c>
      <c r="G570" s="4">
        <f>IF(E570&lt;=0,0,E570*Summary!$B$7/Summary!$B$10)</f>
        <v>156.73302108102172</v>
      </c>
      <c r="H570" s="5">
        <f t="shared" si="55"/>
        <v>533.98258698679638</v>
      </c>
      <c r="I570" s="5">
        <f t="shared" si="56"/>
        <v>204729.6037842696</v>
      </c>
    </row>
    <row r="571" spans="1:9" x14ac:dyDescent="0.25">
      <c r="A571">
        <v>567</v>
      </c>
      <c r="B571">
        <f t="shared" si="51"/>
        <v>567</v>
      </c>
      <c r="C571" s="5">
        <f t="shared" si="54"/>
        <v>204729.6037842696</v>
      </c>
      <c r="D571" s="5">
        <f t="shared" si="53"/>
        <v>1000</v>
      </c>
      <c r="E571" s="4">
        <f t="shared" si="52"/>
        <v>203729.6037842696</v>
      </c>
      <c r="F571" s="5">
        <f>IF(C571=0,0,IF(I570+G571&lt;=Summary!$E$20,'Loan Sch - Extra pay - With Off'!I570+G571,Summary!$E$20))</f>
        <v>690.71560806781815</v>
      </c>
      <c r="G571" s="4">
        <f>IF(E571&lt;=0,0,E571*Summary!$B$7/Summary!$B$10)</f>
        <v>156.3232921344684</v>
      </c>
      <c r="H571" s="5">
        <f t="shared" si="55"/>
        <v>534.39231593334978</v>
      </c>
      <c r="I571" s="5">
        <f t="shared" si="56"/>
        <v>204195.21146833626</v>
      </c>
    </row>
    <row r="572" spans="1:9" x14ac:dyDescent="0.25">
      <c r="A572">
        <v>568</v>
      </c>
      <c r="B572">
        <f t="shared" si="51"/>
        <v>568</v>
      </c>
      <c r="C572" s="5">
        <f t="shared" si="54"/>
        <v>204195.21146833626</v>
      </c>
      <c r="D572" s="5">
        <f t="shared" si="53"/>
        <v>1000</v>
      </c>
      <c r="E572" s="4">
        <f t="shared" si="52"/>
        <v>203195.21146833626</v>
      </c>
      <c r="F572" s="5">
        <f>IF(C572=0,0,IF(I571+G572&lt;=Summary!$E$20,'Loan Sch - Extra pay - With Off'!I571+G572,Summary!$E$20))</f>
        <v>690.71560806781815</v>
      </c>
      <c r="G572" s="4">
        <f>IF(E572&lt;=0,0,E572*Summary!$B$7/Summary!$B$10)</f>
        <v>155.9132487997426</v>
      </c>
      <c r="H572" s="5">
        <f t="shared" si="55"/>
        <v>534.80235926807552</v>
      </c>
      <c r="I572" s="5">
        <f t="shared" si="56"/>
        <v>203660.40910906819</v>
      </c>
    </row>
    <row r="573" spans="1:9" x14ac:dyDescent="0.25">
      <c r="A573">
        <v>569</v>
      </c>
      <c r="B573">
        <f t="shared" si="51"/>
        <v>569</v>
      </c>
      <c r="C573" s="5">
        <f t="shared" si="54"/>
        <v>203660.40910906819</v>
      </c>
      <c r="D573" s="5">
        <f t="shared" si="53"/>
        <v>1000</v>
      </c>
      <c r="E573" s="4">
        <f t="shared" si="52"/>
        <v>202660.40910906819</v>
      </c>
      <c r="F573" s="5">
        <f>IF(C573=0,0,IF(I572+G573&lt;=Summary!$E$20,'Loan Sch - Extra pay - With Off'!I572+G573,Summary!$E$20))</f>
        <v>690.71560806781815</v>
      </c>
      <c r="G573" s="4">
        <f>IF(E573&lt;=0,0,E573*Summary!$B$7/Summary!$B$10)</f>
        <v>155.50289083561194</v>
      </c>
      <c r="H573" s="5">
        <f t="shared" si="55"/>
        <v>535.21271723220616</v>
      </c>
      <c r="I573" s="5">
        <f t="shared" si="56"/>
        <v>203125.19639183598</v>
      </c>
    </row>
    <row r="574" spans="1:9" x14ac:dyDescent="0.25">
      <c r="A574">
        <v>570</v>
      </c>
      <c r="B574">
        <f t="shared" si="51"/>
        <v>570</v>
      </c>
      <c r="C574" s="5">
        <f t="shared" si="54"/>
        <v>203125.19639183598</v>
      </c>
      <c r="D574" s="5">
        <f t="shared" si="53"/>
        <v>1000</v>
      </c>
      <c r="E574" s="4">
        <f t="shared" si="52"/>
        <v>202125.19639183598</v>
      </c>
      <c r="F574" s="5">
        <f>IF(C574=0,0,IF(I573+G574&lt;=Summary!$E$20,'Loan Sch - Extra pay - With Off'!I573+G574,Summary!$E$20))</f>
        <v>690.71560806781815</v>
      </c>
      <c r="G574" s="4">
        <f>IF(E574&lt;=0,0,E574*Summary!$B$7/Summary!$B$10)</f>
        <v>155.09221800065876</v>
      </c>
      <c r="H574" s="5">
        <f t="shared" si="55"/>
        <v>535.62339006715933</v>
      </c>
      <c r="I574" s="5">
        <f t="shared" si="56"/>
        <v>202589.57300176882</v>
      </c>
    </row>
    <row r="575" spans="1:9" x14ac:dyDescent="0.25">
      <c r="A575">
        <v>571</v>
      </c>
      <c r="B575">
        <f t="shared" si="51"/>
        <v>571</v>
      </c>
      <c r="C575" s="5">
        <f t="shared" si="54"/>
        <v>202589.57300176882</v>
      </c>
      <c r="D575" s="5">
        <f t="shared" si="53"/>
        <v>1000</v>
      </c>
      <c r="E575" s="4">
        <f t="shared" si="52"/>
        <v>201589.57300176882</v>
      </c>
      <c r="F575" s="5">
        <f>IF(C575=0,0,IF(I574+G575&lt;=Summary!$E$20,'Loan Sch - Extra pay - With Off'!I574+G575,Summary!$E$20))</f>
        <v>690.71560806781815</v>
      </c>
      <c r="G575" s="4">
        <f>IF(E575&lt;=0,0,E575*Summary!$B$7/Summary!$B$10)</f>
        <v>154.6812300532803</v>
      </c>
      <c r="H575" s="5">
        <f t="shared" si="55"/>
        <v>536.03437801453788</v>
      </c>
      <c r="I575" s="5">
        <f t="shared" si="56"/>
        <v>202053.53862375428</v>
      </c>
    </row>
    <row r="576" spans="1:9" x14ac:dyDescent="0.25">
      <c r="A576">
        <v>572</v>
      </c>
      <c r="B576">
        <f t="shared" si="51"/>
        <v>572</v>
      </c>
      <c r="C576" s="5">
        <f t="shared" si="54"/>
        <v>202053.53862375428</v>
      </c>
      <c r="D576" s="5">
        <f t="shared" si="53"/>
        <v>1000</v>
      </c>
      <c r="E576" s="4">
        <f t="shared" si="52"/>
        <v>201053.53862375428</v>
      </c>
      <c r="F576" s="5">
        <f>IF(C576=0,0,IF(I575+G576&lt;=Summary!$E$20,'Loan Sch - Extra pay - With Off'!I575+G576,Summary!$E$20))</f>
        <v>690.71560806781815</v>
      </c>
      <c r="G576" s="4">
        <f>IF(E576&lt;=0,0,E576*Summary!$B$7/Summary!$B$10)</f>
        <v>154.26992675168839</v>
      </c>
      <c r="H576" s="5">
        <f t="shared" si="55"/>
        <v>536.44568131612982</v>
      </c>
      <c r="I576" s="5">
        <f t="shared" si="56"/>
        <v>201517.09294243815</v>
      </c>
    </row>
    <row r="577" spans="1:9" x14ac:dyDescent="0.25">
      <c r="A577">
        <v>573</v>
      </c>
      <c r="B577">
        <f t="shared" si="51"/>
        <v>573</v>
      </c>
      <c r="C577" s="5">
        <f t="shared" si="54"/>
        <v>201517.09294243815</v>
      </c>
      <c r="D577" s="5">
        <f t="shared" si="53"/>
        <v>1000</v>
      </c>
      <c r="E577" s="4">
        <f t="shared" si="52"/>
        <v>200517.09294243815</v>
      </c>
      <c r="F577" s="5">
        <f>IF(C577=0,0,IF(I576+G577&lt;=Summary!$E$20,'Loan Sch - Extra pay - With Off'!I576+G577,Summary!$E$20))</f>
        <v>690.71560806781815</v>
      </c>
      <c r="G577" s="4">
        <f>IF(E577&lt;=0,0,E577*Summary!$B$7/Summary!$B$10)</f>
        <v>153.85830785390925</v>
      </c>
      <c r="H577" s="5">
        <f t="shared" si="55"/>
        <v>536.85730021390896</v>
      </c>
      <c r="I577" s="5">
        <f t="shared" si="56"/>
        <v>200980.23564222423</v>
      </c>
    </row>
    <row r="578" spans="1:9" x14ac:dyDescent="0.25">
      <c r="A578">
        <v>574</v>
      </c>
      <c r="B578">
        <f t="shared" si="51"/>
        <v>574</v>
      </c>
      <c r="C578" s="5">
        <f t="shared" si="54"/>
        <v>200980.23564222423</v>
      </c>
      <c r="D578" s="5">
        <f t="shared" si="53"/>
        <v>1000</v>
      </c>
      <c r="E578" s="4">
        <f t="shared" si="52"/>
        <v>199980.23564222423</v>
      </c>
      <c r="F578" s="5">
        <f>IF(C578=0,0,IF(I577+G578&lt;=Summary!$E$20,'Loan Sch - Extra pay - With Off'!I577+G578,Summary!$E$20))</f>
        <v>690.71560806781815</v>
      </c>
      <c r="G578" s="4">
        <f>IF(E578&lt;=0,0,E578*Summary!$B$7/Summary!$B$10)</f>
        <v>153.44637311778359</v>
      </c>
      <c r="H578" s="5">
        <f t="shared" si="55"/>
        <v>537.26923495003462</v>
      </c>
      <c r="I578" s="5">
        <f t="shared" si="56"/>
        <v>200442.96640727419</v>
      </c>
    </row>
    <row r="579" spans="1:9" x14ac:dyDescent="0.25">
      <c r="A579">
        <v>575</v>
      </c>
      <c r="B579">
        <f t="shared" si="51"/>
        <v>575</v>
      </c>
      <c r="C579" s="5">
        <f t="shared" si="54"/>
        <v>200442.96640727419</v>
      </c>
      <c r="D579" s="5">
        <f t="shared" si="53"/>
        <v>1000</v>
      </c>
      <c r="E579" s="4">
        <f t="shared" si="52"/>
        <v>199442.96640727419</v>
      </c>
      <c r="F579" s="5">
        <f>IF(C579=0,0,IF(I578+G579&lt;=Summary!$E$20,'Loan Sch - Extra pay - With Off'!I578+G579,Summary!$E$20))</f>
        <v>690.71560806781815</v>
      </c>
      <c r="G579" s="4">
        <f>IF(E579&lt;=0,0,E579*Summary!$B$7/Summary!$B$10)</f>
        <v>153.03412230096615</v>
      </c>
      <c r="H579" s="5">
        <f t="shared" si="55"/>
        <v>537.68148576685201</v>
      </c>
      <c r="I579" s="5">
        <f t="shared" si="56"/>
        <v>199905.28492150732</v>
      </c>
    </row>
    <row r="580" spans="1:9" x14ac:dyDescent="0.25">
      <c r="A580">
        <v>576</v>
      </c>
      <c r="B580">
        <f t="shared" si="51"/>
        <v>576</v>
      </c>
      <c r="C580" s="5">
        <f t="shared" si="54"/>
        <v>199905.28492150732</v>
      </c>
      <c r="D580" s="5">
        <f t="shared" si="53"/>
        <v>1000</v>
      </c>
      <c r="E580" s="4">
        <f t="shared" si="52"/>
        <v>198905.28492150732</v>
      </c>
      <c r="F580" s="5">
        <f>IF(C580=0,0,IF(I579+G580&lt;=Summary!$E$20,'Loan Sch - Extra pay - With Off'!I579+G580,Summary!$E$20))</f>
        <v>690.71560806781815</v>
      </c>
      <c r="G580" s="4">
        <f>IF(E580&lt;=0,0,E580*Summary!$B$7/Summary!$B$10)</f>
        <v>152.62155516092579</v>
      </c>
      <c r="H580" s="5">
        <f t="shared" si="55"/>
        <v>538.09405290689233</v>
      </c>
      <c r="I580" s="5">
        <f t="shared" si="56"/>
        <v>199367.19086860042</v>
      </c>
    </row>
    <row r="581" spans="1:9" x14ac:dyDescent="0.25">
      <c r="A581">
        <v>577</v>
      </c>
      <c r="B581">
        <f t="shared" si="51"/>
        <v>577</v>
      </c>
      <c r="C581" s="5">
        <f t="shared" si="54"/>
        <v>199367.19086860042</v>
      </c>
      <c r="D581" s="5">
        <f t="shared" si="53"/>
        <v>1000</v>
      </c>
      <c r="E581" s="4">
        <f t="shared" si="52"/>
        <v>198367.19086860042</v>
      </c>
      <c r="F581" s="5">
        <f>IF(C581=0,0,IF(I580+G581&lt;=Summary!$E$20,'Loan Sch - Extra pay - With Off'!I580+G581,Summary!$E$20))</f>
        <v>690.71560806781815</v>
      </c>
      <c r="G581" s="4">
        <f>IF(E581&lt;=0,0,E581*Summary!$B$7/Summary!$B$10)</f>
        <v>152.20867145494532</v>
      </c>
      <c r="H581" s="5">
        <f t="shared" si="55"/>
        <v>538.50693661287278</v>
      </c>
      <c r="I581" s="5">
        <f t="shared" si="56"/>
        <v>198828.68393198756</v>
      </c>
    </row>
    <row r="582" spans="1:9" x14ac:dyDescent="0.25">
      <c r="A582">
        <v>578</v>
      </c>
      <c r="B582">
        <f t="shared" ref="B582:B645" si="57">IF(C582=0,0,A582)</f>
        <v>578</v>
      </c>
      <c r="C582" s="5">
        <f t="shared" si="54"/>
        <v>198828.68393198756</v>
      </c>
      <c r="D582" s="5">
        <f t="shared" si="53"/>
        <v>1000</v>
      </c>
      <c r="E582" s="4">
        <f t="shared" ref="E582:E645" si="58">C582-D582</f>
        <v>197828.68393198756</v>
      </c>
      <c r="F582" s="5">
        <f>IF(C582=0,0,IF(I581+G582&lt;=Summary!$E$20,'Loan Sch - Extra pay - With Off'!I581+G582,Summary!$E$20))</f>
        <v>690.71560806781815</v>
      </c>
      <c r="G582" s="4">
        <f>IF(E582&lt;=0,0,E582*Summary!$B$7/Summary!$B$10)</f>
        <v>151.79547094012122</v>
      </c>
      <c r="H582" s="5">
        <f t="shared" si="55"/>
        <v>538.92013712769699</v>
      </c>
      <c r="I582" s="5">
        <f t="shared" si="56"/>
        <v>198289.76379485987</v>
      </c>
    </row>
    <row r="583" spans="1:9" x14ac:dyDescent="0.25">
      <c r="A583">
        <v>579</v>
      </c>
      <c r="B583">
        <f t="shared" si="57"/>
        <v>579</v>
      </c>
      <c r="C583" s="5">
        <f t="shared" si="54"/>
        <v>198289.76379485987</v>
      </c>
      <c r="D583" s="5">
        <f t="shared" ref="D583:D646" si="59">IF(C583=0,0,D582)</f>
        <v>1000</v>
      </c>
      <c r="E583" s="4">
        <f t="shared" si="58"/>
        <v>197289.76379485987</v>
      </c>
      <c r="F583" s="5">
        <f>IF(C583=0,0,IF(I582+G583&lt;=Summary!$E$20,'Loan Sch - Extra pay - With Off'!I582+G583,Summary!$E$20))</f>
        <v>690.71560806781815</v>
      </c>
      <c r="G583" s="4">
        <f>IF(E583&lt;=0,0,E583*Summary!$B$7/Summary!$B$10)</f>
        <v>151.38195337336361</v>
      </c>
      <c r="H583" s="5">
        <f t="shared" si="55"/>
        <v>539.33365469445448</v>
      </c>
      <c r="I583" s="5">
        <f t="shared" si="56"/>
        <v>197750.43014016541</v>
      </c>
    </row>
    <row r="584" spans="1:9" x14ac:dyDescent="0.25">
      <c r="A584">
        <v>580</v>
      </c>
      <c r="B584">
        <f t="shared" si="57"/>
        <v>580</v>
      </c>
      <c r="C584" s="5">
        <f t="shared" si="54"/>
        <v>197750.43014016541</v>
      </c>
      <c r="D584" s="5">
        <f t="shared" si="59"/>
        <v>1000</v>
      </c>
      <c r="E584" s="4">
        <f t="shared" si="58"/>
        <v>196750.43014016541</v>
      </c>
      <c r="F584" s="5">
        <f>IF(C584=0,0,IF(I583+G584&lt;=Summary!$E$20,'Loan Sch - Extra pay - With Off'!I583+G584,Summary!$E$20))</f>
        <v>690.71560806781815</v>
      </c>
      <c r="G584" s="4">
        <f>IF(E584&lt;=0,0,E584*Summary!$B$7/Summary!$B$10)</f>
        <v>150.96811851139614</v>
      </c>
      <c r="H584" s="5">
        <f t="shared" si="55"/>
        <v>539.74748955642201</v>
      </c>
      <c r="I584" s="5">
        <f t="shared" si="56"/>
        <v>197210.682650609</v>
      </c>
    </row>
    <row r="585" spans="1:9" x14ac:dyDescent="0.25">
      <c r="A585">
        <v>581</v>
      </c>
      <c r="B585">
        <f t="shared" si="57"/>
        <v>581</v>
      </c>
      <c r="C585" s="5">
        <f t="shared" si="54"/>
        <v>197210.682650609</v>
      </c>
      <c r="D585" s="5">
        <f t="shared" si="59"/>
        <v>1000</v>
      </c>
      <c r="E585" s="4">
        <f t="shared" si="58"/>
        <v>196210.682650609</v>
      </c>
      <c r="F585" s="5">
        <f>IF(C585=0,0,IF(I584+G585&lt;=Summary!$E$20,'Loan Sch - Extra pay - With Off'!I584+G585,Summary!$E$20))</f>
        <v>690.71560806781815</v>
      </c>
      <c r="G585" s="4">
        <f>IF(E585&lt;=0,0,E585*Summary!$B$7/Summary!$B$10)</f>
        <v>150.55396611075574</v>
      </c>
      <c r="H585" s="5">
        <f t="shared" si="55"/>
        <v>540.16164195706244</v>
      </c>
      <c r="I585" s="5">
        <f t="shared" si="56"/>
        <v>196670.52100865194</v>
      </c>
    </row>
    <row r="586" spans="1:9" x14ac:dyDescent="0.25">
      <c r="A586">
        <v>582</v>
      </c>
      <c r="B586">
        <f t="shared" si="57"/>
        <v>582</v>
      </c>
      <c r="C586" s="5">
        <f t="shared" si="54"/>
        <v>196670.52100865194</v>
      </c>
      <c r="D586" s="5">
        <f t="shared" si="59"/>
        <v>1000</v>
      </c>
      <c r="E586" s="4">
        <f t="shared" si="58"/>
        <v>195670.52100865194</v>
      </c>
      <c r="F586" s="5">
        <f>IF(C586=0,0,IF(I585+G586&lt;=Summary!$E$20,'Loan Sch - Extra pay - With Off'!I585+G586,Summary!$E$20))</f>
        <v>690.71560806781815</v>
      </c>
      <c r="G586" s="4">
        <f>IF(E586&lt;=0,0,E586*Summary!$B$7/Summary!$B$10)</f>
        <v>150.13949592779252</v>
      </c>
      <c r="H586" s="5">
        <f t="shared" si="55"/>
        <v>540.57611214002566</v>
      </c>
      <c r="I586" s="5">
        <f t="shared" si="56"/>
        <v>196129.94489651191</v>
      </c>
    </row>
    <row r="587" spans="1:9" x14ac:dyDescent="0.25">
      <c r="A587">
        <v>583</v>
      </c>
      <c r="B587">
        <f t="shared" si="57"/>
        <v>583</v>
      </c>
      <c r="C587" s="5">
        <f t="shared" si="54"/>
        <v>196129.94489651191</v>
      </c>
      <c r="D587" s="5">
        <f t="shared" si="59"/>
        <v>1000</v>
      </c>
      <c r="E587" s="4">
        <f t="shared" si="58"/>
        <v>195129.94489651191</v>
      </c>
      <c r="F587" s="5">
        <f>IF(C587=0,0,IF(I586+G587&lt;=Summary!$E$20,'Loan Sch - Extra pay - With Off'!I586+G587,Summary!$E$20))</f>
        <v>690.71560806781815</v>
      </c>
      <c r="G587" s="4">
        <f>IF(E587&lt;=0,0,E587*Summary!$B$7/Summary!$B$10)</f>
        <v>149.72470771866972</v>
      </c>
      <c r="H587" s="5">
        <f t="shared" si="55"/>
        <v>540.99090034914843</v>
      </c>
      <c r="I587" s="5">
        <f t="shared" si="56"/>
        <v>195588.95399616275</v>
      </c>
    </row>
    <row r="588" spans="1:9" x14ac:dyDescent="0.25">
      <c r="A588">
        <v>584</v>
      </c>
      <c r="B588">
        <f t="shared" si="57"/>
        <v>584</v>
      </c>
      <c r="C588" s="5">
        <f t="shared" si="54"/>
        <v>195588.95399616275</v>
      </c>
      <c r="D588" s="5">
        <f t="shared" si="59"/>
        <v>1000</v>
      </c>
      <c r="E588" s="4">
        <f t="shared" si="58"/>
        <v>194588.95399616275</v>
      </c>
      <c r="F588" s="5">
        <f>IF(C588=0,0,IF(I587+G588&lt;=Summary!$E$20,'Loan Sch - Extra pay - With Off'!I587+G588,Summary!$E$20))</f>
        <v>690.71560806781815</v>
      </c>
      <c r="G588" s="4">
        <f>IF(E588&lt;=0,0,E588*Summary!$B$7/Summary!$B$10)</f>
        <v>149.30960123936333</v>
      </c>
      <c r="H588" s="5">
        <f t="shared" si="55"/>
        <v>541.40600682845479</v>
      </c>
      <c r="I588" s="5">
        <f t="shared" si="56"/>
        <v>195047.5479893343</v>
      </c>
    </row>
    <row r="589" spans="1:9" x14ac:dyDescent="0.25">
      <c r="A589">
        <v>585</v>
      </c>
      <c r="B589">
        <f t="shared" si="57"/>
        <v>585</v>
      </c>
      <c r="C589" s="5">
        <f t="shared" si="54"/>
        <v>195047.5479893343</v>
      </c>
      <c r="D589" s="5">
        <f t="shared" si="59"/>
        <v>1000</v>
      </c>
      <c r="E589" s="4">
        <f t="shared" si="58"/>
        <v>194047.5479893343</v>
      </c>
      <c r="F589" s="5">
        <f>IF(C589=0,0,IF(I588+G589&lt;=Summary!$E$20,'Loan Sch - Extra pay - With Off'!I588+G589,Summary!$E$20))</f>
        <v>690.71560806781815</v>
      </c>
      <c r="G589" s="4">
        <f>IF(E589&lt;=0,0,E589*Summary!$B$7/Summary!$B$10)</f>
        <v>148.89417624566227</v>
      </c>
      <c r="H589" s="5">
        <f t="shared" si="55"/>
        <v>541.82143182215589</v>
      </c>
      <c r="I589" s="5">
        <f t="shared" si="56"/>
        <v>194505.72655751216</v>
      </c>
    </row>
    <row r="590" spans="1:9" x14ac:dyDescent="0.25">
      <c r="A590">
        <v>586</v>
      </c>
      <c r="B590">
        <f t="shared" si="57"/>
        <v>586</v>
      </c>
      <c r="C590" s="5">
        <f t="shared" si="54"/>
        <v>194505.72655751216</v>
      </c>
      <c r="D590" s="5">
        <f t="shared" si="59"/>
        <v>1000</v>
      </c>
      <c r="E590" s="4">
        <f t="shared" si="58"/>
        <v>193505.72655751216</v>
      </c>
      <c r="F590" s="5">
        <f>IF(C590=0,0,IF(I589+G590&lt;=Summary!$E$20,'Loan Sch - Extra pay - With Off'!I589+G590,Summary!$E$20))</f>
        <v>690.71560806781815</v>
      </c>
      <c r="G590" s="4">
        <f>IF(E590&lt;=0,0,E590*Summary!$B$7/Summary!$B$10)</f>
        <v>148.47843249316799</v>
      </c>
      <c r="H590" s="5">
        <f t="shared" si="55"/>
        <v>542.23717557465011</v>
      </c>
      <c r="I590" s="5">
        <f t="shared" si="56"/>
        <v>193963.48938193751</v>
      </c>
    </row>
    <row r="591" spans="1:9" x14ac:dyDescent="0.25">
      <c r="A591">
        <v>587</v>
      </c>
      <c r="B591">
        <f t="shared" si="57"/>
        <v>587</v>
      </c>
      <c r="C591" s="5">
        <f t="shared" si="54"/>
        <v>193963.48938193751</v>
      </c>
      <c r="D591" s="5">
        <f t="shared" si="59"/>
        <v>1000</v>
      </c>
      <c r="E591" s="4">
        <f t="shared" si="58"/>
        <v>192963.48938193751</v>
      </c>
      <c r="F591" s="5">
        <f>IF(C591=0,0,IF(I590+G591&lt;=Summary!$E$20,'Loan Sch - Extra pay - With Off'!I590+G591,Summary!$E$20))</f>
        <v>690.71560806781815</v>
      </c>
      <c r="G591" s="4">
        <f>IF(E591&lt;=0,0,E591*Summary!$B$7/Summary!$B$10)</f>
        <v>148.06236973729435</v>
      </c>
      <c r="H591" s="5">
        <f t="shared" si="55"/>
        <v>542.65323833052378</v>
      </c>
      <c r="I591" s="5">
        <f t="shared" si="56"/>
        <v>193420.83614360698</v>
      </c>
    </row>
    <row r="592" spans="1:9" x14ac:dyDescent="0.25">
      <c r="A592">
        <v>588</v>
      </c>
      <c r="B592">
        <f t="shared" si="57"/>
        <v>588</v>
      </c>
      <c r="C592" s="5">
        <f t="shared" si="54"/>
        <v>193420.83614360698</v>
      </c>
      <c r="D592" s="5">
        <f t="shared" si="59"/>
        <v>1000</v>
      </c>
      <c r="E592" s="4">
        <f t="shared" si="58"/>
        <v>192420.83614360698</v>
      </c>
      <c r="F592" s="5">
        <f>IF(C592=0,0,IF(I591+G592&lt;=Summary!$E$20,'Loan Sch - Extra pay - With Off'!I591+G592,Summary!$E$20))</f>
        <v>690.71560806781815</v>
      </c>
      <c r="G592" s="4">
        <f>IF(E592&lt;=0,0,E592*Summary!$B$7/Summary!$B$10)</f>
        <v>147.64598773326765</v>
      </c>
      <c r="H592" s="5">
        <f t="shared" si="55"/>
        <v>543.06962033455056</v>
      </c>
      <c r="I592" s="5">
        <f t="shared" si="56"/>
        <v>192877.76652327244</v>
      </c>
    </row>
    <row r="593" spans="1:9" x14ac:dyDescent="0.25">
      <c r="A593">
        <v>589</v>
      </c>
      <c r="B593">
        <f t="shared" si="57"/>
        <v>589</v>
      </c>
      <c r="C593" s="5">
        <f t="shared" si="54"/>
        <v>192877.76652327244</v>
      </c>
      <c r="D593" s="5">
        <f t="shared" si="59"/>
        <v>1000</v>
      </c>
      <c r="E593" s="4">
        <f t="shared" si="58"/>
        <v>191877.76652327244</v>
      </c>
      <c r="F593" s="5">
        <f>IF(C593=0,0,IF(I592+G593&lt;=Summary!$E$20,'Loan Sch - Extra pay - With Off'!I592+G593,Summary!$E$20))</f>
        <v>690.71560806781815</v>
      </c>
      <c r="G593" s="4">
        <f>IF(E593&lt;=0,0,E593*Summary!$B$7/Summary!$B$10)</f>
        <v>147.22928623612634</v>
      </c>
      <c r="H593" s="5">
        <f t="shared" si="55"/>
        <v>543.48632183169184</v>
      </c>
      <c r="I593" s="5">
        <f t="shared" si="56"/>
        <v>192334.28020144074</v>
      </c>
    </row>
    <row r="594" spans="1:9" x14ac:dyDescent="0.25">
      <c r="A594">
        <v>590</v>
      </c>
      <c r="B594">
        <f t="shared" si="57"/>
        <v>590</v>
      </c>
      <c r="C594" s="5">
        <f t="shared" si="54"/>
        <v>192334.28020144074</v>
      </c>
      <c r="D594" s="5">
        <f t="shared" si="59"/>
        <v>1000</v>
      </c>
      <c r="E594" s="4">
        <f t="shared" si="58"/>
        <v>191334.28020144074</v>
      </c>
      <c r="F594" s="5">
        <f>IF(C594=0,0,IF(I593+G594&lt;=Summary!$E$20,'Loan Sch - Extra pay - With Off'!I593+G594,Summary!$E$20))</f>
        <v>690.71560806781815</v>
      </c>
      <c r="G594" s="4">
        <f>IF(E594&lt;=0,0,E594*Summary!$B$7/Summary!$B$10)</f>
        <v>146.81226500072086</v>
      </c>
      <c r="H594" s="5">
        <f t="shared" si="55"/>
        <v>543.90334306709724</v>
      </c>
      <c r="I594" s="5">
        <f t="shared" si="56"/>
        <v>191790.37685837364</v>
      </c>
    </row>
    <row r="595" spans="1:9" x14ac:dyDescent="0.25">
      <c r="A595">
        <v>591</v>
      </c>
      <c r="B595">
        <f t="shared" si="57"/>
        <v>591</v>
      </c>
      <c r="C595" s="5">
        <f t="shared" si="54"/>
        <v>191790.37685837364</v>
      </c>
      <c r="D595" s="5">
        <f t="shared" si="59"/>
        <v>1000</v>
      </c>
      <c r="E595" s="4">
        <f t="shared" si="58"/>
        <v>190790.37685837364</v>
      </c>
      <c r="F595" s="5">
        <f>IF(C595=0,0,IF(I594+G595&lt;=Summary!$E$20,'Loan Sch - Extra pay - With Off'!I594+G595,Summary!$E$20))</f>
        <v>690.71560806781815</v>
      </c>
      <c r="G595" s="4">
        <f>IF(E595&lt;=0,0,E595*Summary!$B$7/Summary!$B$10)</f>
        <v>146.3949237817136</v>
      </c>
      <c r="H595" s="5">
        <f t="shared" si="55"/>
        <v>544.32068428610455</v>
      </c>
      <c r="I595" s="5">
        <f t="shared" si="56"/>
        <v>191246.05617408754</v>
      </c>
    </row>
    <row r="596" spans="1:9" x14ac:dyDescent="0.25">
      <c r="A596">
        <v>592</v>
      </c>
      <c r="B596">
        <f t="shared" si="57"/>
        <v>592</v>
      </c>
      <c r="C596" s="5">
        <f t="shared" si="54"/>
        <v>191246.05617408754</v>
      </c>
      <c r="D596" s="5">
        <f t="shared" si="59"/>
        <v>1000</v>
      </c>
      <c r="E596" s="4">
        <f t="shared" si="58"/>
        <v>190246.05617408754</v>
      </c>
      <c r="F596" s="5">
        <f>IF(C596=0,0,IF(I595+G596&lt;=Summary!$E$20,'Loan Sch - Extra pay - With Off'!I595+G596,Summary!$E$20))</f>
        <v>690.71560806781815</v>
      </c>
      <c r="G596" s="4">
        <f>IF(E596&lt;=0,0,E596*Summary!$B$7/Summary!$B$10)</f>
        <v>145.97726233357869</v>
      </c>
      <c r="H596" s="5">
        <f t="shared" si="55"/>
        <v>544.73834573423949</v>
      </c>
      <c r="I596" s="5">
        <f t="shared" si="56"/>
        <v>190701.31782835329</v>
      </c>
    </row>
    <row r="597" spans="1:9" x14ac:dyDescent="0.25">
      <c r="A597">
        <v>593</v>
      </c>
      <c r="B597">
        <f t="shared" si="57"/>
        <v>593</v>
      </c>
      <c r="C597" s="5">
        <f t="shared" si="54"/>
        <v>190701.31782835329</v>
      </c>
      <c r="D597" s="5">
        <f t="shared" si="59"/>
        <v>1000</v>
      </c>
      <c r="E597" s="4">
        <f t="shared" si="58"/>
        <v>189701.31782835329</v>
      </c>
      <c r="F597" s="5">
        <f>IF(C597=0,0,IF(I596+G597&lt;=Summary!$E$20,'Loan Sch - Extra pay - With Off'!I596+G597,Summary!$E$20))</f>
        <v>690.71560806781815</v>
      </c>
      <c r="G597" s="4">
        <f>IF(E597&lt;=0,0,E597*Summary!$B$7/Summary!$B$10)</f>
        <v>145.55928041060184</v>
      </c>
      <c r="H597" s="5">
        <f t="shared" si="55"/>
        <v>545.15632765721625</v>
      </c>
      <c r="I597" s="5">
        <f t="shared" si="56"/>
        <v>190156.16150069606</v>
      </c>
    </row>
    <row r="598" spans="1:9" x14ac:dyDescent="0.25">
      <c r="A598">
        <v>594</v>
      </c>
      <c r="B598">
        <f t="shared" si="57"/>
        <v>594</v>
      </c>
      <c r="C598" s="5">
        <f t="shared" si="54"/>
        <v>190156.16150069606</v>
      </c>
      <c r="D598" s="5">
        <f t="shared" si="59"/>
        <v>1000</v>
      </c>
      <c r="E598" s="4">
        <f t="shared" si="58"/>
        <v>189156.16150069606</v>
      </c>
      <c r="F598" s="5">
        <f>IF(C598=0,0,IF(I597+G598&lt;=Summary!$E$20,'Loan Sch - Extra pay - With Off'!I597+G598,Summary!$E$20))</f>
        <v>690.71560806781815</v>
      </c>
      <c r="G598" s="4">
        <f>IF(E598&lt;=0,0,E598*Summary!$B$7/Summary!$B$10)</f>
        <v>145.14097776688024</v>
      </c>
      <c r="H598" s="5">
        <f t="shared" si="55"/>
        <v>545.57463030093788</v>
      </c>
      <c r="I598" s="5">
        <f t="shared" si="56"/>
        <v>189610.58687039511</v>
      </c>
    </row>
    <row r="599" spans="1:9" x14ac:dyDescent="0.25">
      <c r="A599">
        <v>595</v>
      </c>
      <c r="B599">
        <f t="shared" si="57"/>
        <v>595</v>
      </c>
      <c r="C599" s="5">
        <f t="shared" si="54"/>
        <v>189610.58687039511</v>
      </c>
      <c r="D599" s="5">
        <f t="shared" si="59"/>
        <v>1000</v>
      </c>
      <c r="E599" s="4">
        <f t="shared" si="58"/>
        <v>188610.58687039511</v>
      </c>
      <c r="F599" s="5">
        <f>IF(C599=0,0,IF(I598+G599&lt;=Summary!$E$20,'Loan Sch - Extra pay - With Off'!I598+G599,Summary!$E$20))</f>
        <v>690.71560806781815</v>
      </c>
      <c r="G599" s="4">
        <f>IF(E599&lt;=0,0,E599*Summary!$B$7/Summary!$B$10)</f>
        <v>144.72235415632238</v>
      </c>
      <c r="H599" s="5">
        <f t="shared" si="55"/>
        <v>545.9932539114958</v>
      </c>
      <c r="I599" s="5">
        <f t="shared" si="56"/>
        <v>189064.59361648362</v>
      </c>
    </row>
    <row r="600" spans="1:9" x14ac:dyDescent="0.25">
      <c r="A600">
        <v>596</v>
      </c>
      <c r="B600">
        <f t="shared" si="57"/>
        <v>596</v>
      </c>
      <c r="C600" s="5">
        <f t="shared" si="54"/>
        <v>189064.59361648362</v>
      </c>
      <c r="D600" s="5">
        <f t="shared" si="59"/>
        <v>1000</v>
      </c>
      <c r="E600" s="4">
        <f t="shared" si="58"/>
        <v>188064.59361648362</v>
      </c>
      <c r="F600" s="5">
        <f>IF(C600=0,0,IF(I599+G600&lt;=Summary!$E$20,'Loan Sch - Extra pay - With Off'!I599+G600,Summary!$E$20))</f>
        <v>690.71560806781815</v>
      </c>
      <c r="G600" s="4">
        <f>IF(E600&lt;=0,0,E600*Summary!$B$7/Summary!$B$10)</f>
        <v>144.30340933264799</v>
      </c>
      <c r="H600" s="5">
        <f t="shared" si="55"/>
        <v>546.41219873517014</v>
      </c>
      <c r="I600" s="5">
        <f t="shared" si="56"/>
        <v>188518.18141774845</v>
      </c>
    </row>
    <row r="601" spans="1:9" x14ac:dyDescent="0.25">
      <c r="A601">
        <v>597</v>
      </c>
      <c r="B601">
        <f t="shared" si="57"/>
        <v>597</v>
      </c>
      <c r="C601" s="5">
        <f t="shared" si="54"/>
        <v>188518.18141774845</v>
      </c>
      <c r="D601" s="5">
        <f t="shared" si="59"/>
        <v>1000</v>
      </c>
      <c r="E601" s="4">
        <f t="shared" si="58"/>
        <v>187518.18141774845</v>
      </c>
      <c r="F601" s="5">
        <f>IF(C601=0,0,IF(I600+G601&lt;=Summary!$E$20,'Loan Sch - Extra pay - With Off'!I600+G601,Summary!$E$20))</f>
        <v>690.71560806781815</v>
      </c>
      <c r="G601" s="4">
        <f>IF(E601&lt;=0,0,E601*Summary!$B$7/Summary!$B$10)</f>
        <v>143.88414304938775</v>
      </c>
      <c r="H601" s="5">
        <f t="shared" si="55"/>
        <v>546.83146501843044</v>
      </c>
      <c r="I601" s="5">
        <f t="shared" si="56"/>
        <v>187971.34995273003</v>
      </c>
    </row>
    <row r="602" spans="1:9" x14ac:dyDescent="0.25">
      <c r="A602">
        <v>598</v>
      </c>
      <c r="B602">
        <f t="shared" si="57"/>
        <v>598</v>
      </c>
      <c r="C602" s="5">
        <f t="shared" si="54"/>
        <v>187971.34995273003</v>
      </c>
      <c r="D602" s="5">
        <f t="shared" si="59"/>
        <v>1000</v>
      </c>
      <c r="E602" s="4">
        <f t="shared" si="58"/>
        <v>186971.34995273003</v>
      </c>
      <c r="F602" s="5">
        <f>IF(C602=0,0,IF(I601+G602&lt;=Summary!$E$20,'Loan Sch - Extra pay - With Off'!I601+G602,Summary!$E$20))</f>
        <v>690.71560806781815</v>
      </c>
      <c r="G602" s="4">
        <f>IF(E602&lt;=0,0,E602*Summary!$B$7/Summary!$B$10)</f>
        <v>143.46455505988322</v>
      </c>
      <c r="H602" s="5">
        <f t="shared" si="55"/>
        <v>547.25105300793496</v>
      </c>
      <c r="I602" s="5">
        <f t="shared" si="56"/>
        <v>187424.0988997221</v>
      </c>
    </row>
    <row r="603" spans="1:9" x14ac:dyDescent="0.25">
      <c r="A603">
        <v>599</v>
      </c>
      <c r="B603">
        <f t="shared" si="57"/>
        <v>599</v>
      </c>
      <c r="C603" s="5">
        <f t="shared" si="54"/>
        <v>187424.0988997221</v>
      </c>
      <c r="D603" s="5">
        <f t="shared" si="59"/>
        <v>1000</v>
      </c>
      <c r="E603" s="4">
        <f t="shared" si="58"/>
        <v>186424.0988997221</v>
      </c>
      <c r="F603" s="5">
        <f>IF(C603=0,0,IF(I602+G603&lt;=Summary!$E$20,'Loan Sch - Extra pay - With Off'!I602+G603,Summary!$E$20))</f>
        <v>690.71560806781815</v>
      </c>
      <c r="G603" s="4">
        <f>IF(E603&lt;=0,0,E603*Summary!$B$7/Summary!$B$10)</f>
        <v>143.04464511728676</v>
      </c>
      <c r="H603" s="5">
        <f t="shared" si="55"/>
        <v>547.67096295053136</v>
      </c>
      <c r="I603" s="5">
        <f t="shared" si="56"/>
        <v>186876.42793677156</v>
      </c>
    </row>
    <row r="604" spans="1:9" x14ac:dyDescent="0.25">
      <c r="A604">
        <v>600</v>
      </c>
      <c r="B604">
        <f t="shared" si="57"/>
        <v>600</v>
      </c>
      <c r="C604" s="5">
        <f t="shared" si="54"/>
        <v>186876.42793677156</v>
      </c>
      <c r="D604" s="5">
        <f t="shared" si="59"/>
        <v>1000</v>
      </c>
      <c r="E604" s="4">
        <f t="shared" si="58"/>
        <v>185876.42793677156</v>
      </c>
      <c r="F604" s="5">
        <f>IF(C604=0,0,IF(I603+G604&lt;=Summary!$E$20,'Loan Sch - Extra pay - With Off'!I603+G604,Summary!$E$20))</f>
        <v>690.71560806781815</v>
      </c>
      <c r="G604" s="4">
        <f>IF(E604&lt;=0,0,E604*Summary!$B$7/Summary!$B$10)</f>
        <v>142.62441297456124</v>
      </c>
      <c r="H604" s="5">
        <f t="shared" si="55"/>
        <v>548.09119509325694</v>
      </c>
      <c r="I604" s="5">
        <f t="shared" si="56"/>
        <v>186328.3367416783</v>
      </c>
    </row>
    <row r="605" spans="1:9" x14ac:dyDescent="0.25">
      <c r="A605">
        <v>601</v>
      </c>
      <c r="B605">
        <f t="shared" si="57"/>
        <v>601</v>
      </c>
      <c r="C605" s="5">
        <f t="shared" si="54"/>
        <v>186328.3367416783</v>
      </c>
      <c r="D605" s="5">
        <f t="shared" si="59"/>
        <v>1000</v>
      </c>
      <c r="E605" s="4">
        <f t="shared" si="58"/>
        <v>185328.3367416783</v>
      </c>
      <c r="F605" s="5">
        <f>IF(C605=0,0,IF(I604+G605&lt;=Summary!$E$20,'Loan Sch - Extra pay - With Off'!I604+G605,Summary!$E$20))</f>
        <v>690.71560806781815</v>
      </c>
      <c r="G605" s="4">
        <f>IF(E605&lt;=0,0,E605*Summary!$B$7/Summary!$B$10)</f>
        <v>142.20385838448007</v>
      </c>
      <c r="H605" s="5">
        <f t="shared" si="55"/>
        <v>548.51174968333805</v>
      </c>
      <c r="I605" s="5">
        <f t="shared" si="56"/>
        <v>185779.82499199497</v>
      </c>
    </row>
    <row r="606" spans="1:9" x14ac:dyDescent="0.25">
      <c r="A606">
        <v>602</v>
      </c>
      <c r="B606">
        <f t="shared" si="57"/>
        <v>602</v>
      </c>
      <c r="C606" s="5">
        <f t="shared" si="54"/>
        <v>185779.82499199497</v>
      </c>
      <c r="D606" s="5">
        <f t="shared" si="59"/>
        <v>1000</v>
      </c>
      <c r="E606" s="4">
        <f t="shared" si="58"/>
        <v>184779.82499199497</v>
      </c>
      <c r="F606" s="5">
        <f>IF(C606=0,0,IF(I605+G606&lt;=Summary!$E$20,'Loan Sch - Extra pay - With Off'!I605+G606,Summary!$E$20))</f>
        <v>690.71560806781815</v>
      </c>
      <c r="G606" s="4">
        <f>IF(E606&lt;=0,0,E606*Summary!$B$7/Summary!$B$10)</f>
        <v>141.78298109962691</v>
      </c>
      <c r="H606" s="5">
        <f t="shared" si="55"/>
        <v>548.93262696819124</v>
      </c>
      <c r="I606" s="5">
        <f t="shared" si="56"/>
        <v>185230.89236502678</v>
      </c>
    </row>
    <row r="607" spans="1:9" x14ac:dyDescent="0.25">
      <c r="A607">
        <v>603</v>
      </c>
      <c r="B607">
        <f t="shared" si="57"/>
        <v>603</v>
      </c>
      <c r="C607" s="5">
        <f t="shared" si="54"/>
        <v>185230.89236502678</v>
      </c>
      <c r="D607" s="5">
        <f t="shared" si="59"/>
        <v>1000</v>
      </c>
      <c r="E607" s="4">
        <f t="shared" si="58"/>
        <v>184230.89236502678</v>
      </c>
      <c r="F607" s="5">
        <f>IF(C607=0,0,IF(I606+G607&lt;=Summary!$E$20,'Loan Sch - Extra pay - With Off'!I606+G607,Summary!$E$20))</f>
        <v>690.71560806781815</v>
      </c>
      <c r="G607" s="4">
        <f>IF(E607&lt;=0,0,E607*Summary!$B$7/Summary!$B$10)</f>
        <v>141.36178087239554</v>
      </c>
      <c r="H607" s="5">
        <f t="shared" si="55"/>
        <v>549.35382719542258</v>
      </c>
      <c r="I607" s="5">
        <f t="shared" si="56"/>
        <v>184681.53853783137</v>
      </c>
    </row>
    <row r="608" spans="1:9" x14ac:dyDescent="0.25">
      <c r="A608">
        <v>604</v>
      </c>
      <c r="B608">
        <f t="shared" si="57"/>
        <v>604</v>
      </c>
      <c r="C608" s="5">
        <f t="shared" si="54"/>
        <v>184681.53853783137</v>
      </c>
      <c r="D608" s="5">
        <f t="shared" si="59"/>
        <v>1000</v>
      </c>
      <c r="E608" s="4">
        <f t="shared" si="58"/>
        <v>183681.53853783137</v>
      </c>
      <c r="F608" s="5">
        <f>IF(C608=0,0,IF(I607+G608&lt;=Summary!$E$20,'Loan Sch - Extra pay - With Off'!I607+G608,Summary!$E$20))</f>
        <v>690.71560806781815</v>
      </c>
      <c r="G608" s="4">
        <f>IF(E608&lt;=0,0,E608*Summary!$B$7/Summary!$B$10)</f>
        <v>140.94025745498982</v>
      </c>
      <c r="H608" s="5">
        <f t="shared" si="55"/>
        <v>549.77535061282833</v>
      </c>
      <c r="I608" s="5">
        <f t="shared" si="56"/>
        <v>184131.76318721854</v>
      </c>
    </row>
    <row r="609" spans="1:9" x14ac:dyDescent="0.25">
      <c r="A609">
        <v>605</v>
      </c>
      <c r="B609">
        <f t="shared" si="57"/>
        <v>605</v>
      </c>
      <c r="C609" s="5">
        <f t="shared" si="54"/>
        <v>184131.76318721854</v>
      </c>
      <c r="D609" s="5">
        <f t="shared" si="59"/>
        <v>1000</v>
      </c>
      <c r="E609" s="4">
        <f t="shared" si="58"/>
        <v>183131.76318721854</v>
      </c>
      <c r="F609" s="5">
        <f>IF(C609=0,0,IF(I608+G609&lt;=Summary!$E$20,'Loan Sch - Extra pay - With Off'!I608+G609,Summary!$E$20))</f>
        <v>690.71560806781815</v>
      </c>
      <c r="G609" s="4">
        <f>IF(E609&lt;=0,0,E609*Summary!$B$7/Summary!$B$10)</f>
        <v>140.51841059942345</v>
      </c>
      <c r="H609" s="5">
        <f t="shared" si="55"/>
        <v>550.19719746839473</v>
      </c>
      <c r="I609" s="5">
        <f t="shared" si="56"/>
        <v>183581.56598975015</v>
      </c>
    </row>
    <row r="610" spans="1:9" x14ac:dyDescent="0.25">
      <c r="A610">
        <v>606</v>
      </c>
      <c r="B610">
        <f t="shared" si="57"/>
        <v>606</v>
      </c>
      <c r="C610" s="5">
        <f t="shared" si="54"/>
        <v>183581.56598975015</v>
      </c>
      <c r="D610" s="5">
        <f t="shared" si="59"/>
        <v>1000</v>
      </c>
      <c r="E610" s="4">
        <f t="shared" si="58"/>
        <v>182581.56598975015</v>
      </c>
      <c r="F610" s="5">
        <f>IF(C610=0,0,IF(I609+G610&lt;=Summary!$E$20,'Loan Sch - Extra pay - With Off'!I609+G610,Summary!$E$20))</f>
        <v>690.71560806781815</v>
      </c>
      <c r="G610" s="4">
        <f>IF(E610&lt;=0,0,E610*Summary!$B$7/Summary!$B$10)</f>
        <v>140.09624005751982</v>
      </c>
      <c r="H610" s="5">
        <f t="shared" si="55"/>
        <v>550.61936801029833</v>
      </c>
      <c r="I610" s="5">
        <f t="shared" si="56"/>
        <v>183030.94662173986</v>
      </c>
    </row>
    <row r="611" spans="1:9" x14ac:dyDescent="0.25">
      <c r="A611">
        <v>607</v>
      </c>
      <c r="B611">
        <f t="shared" si="57"/>
        <v>607</v>
      </c>
      <c r="C611" s="5">
        <f t="shared" si="54"/>
        <v>183030.94662173986</v>
      </c>
      <c r="D611" s="5">
        <f t="shared" si="59"/>
        <v>1000</v>
      </c>
      <c r="E611" s="4">
        <f t="shared" si="58"/>
        <v>182030.94662173986</v>
      </c>
      <c r="F611" s="5">
        <f>IF(C611=0,0,IF(I610+G611&lt;=Summary!$E$20,'Loan Sch - Extra pay - With Off'!I610+G611,Summary!$E$20))</f>
        <v>690.71560806781815</v>
      </c>
      <c r="G611" s="4">
        <f>IF(E611&lt;=0,0,E611*Summary!$B$7/Summary!$B$10)</f>
        <v>139.67374558091191</v>
      </c>
      <c r="H611" s="5">
        <f t="shared" si="55"/>
        <v>551.04186248690621</v>
      </c>
      <c r="I611" s="5">
        <f t="shared" si="56"/>
        <v>182479.90475925294</v>
      </c>
    </row>
    <row r="612" spans="1:9" x14ac:dyDescent="0.25">
      <c r="A612">
        <v>608</v>
      </c>
      <c r="B612">
        <f t="shared" si="57"/>
        <v>608</v>
      </c>
      <c r="C612" s="5">
        <f t="shared" si="54"/>
        <v>182479.90475925294</v>
      </c>
      <c r="D612" s="5">
        <f t="shared" si="59"/>
        <v>1000</v>
      </c>
      <c r="E612" s="4">
        <f t="shared" si="58"/>
        <v>181479.90475925294</v>
      </c>
      <c r="F612" s="5">
        <f>IF(C612=0,0,IF(I611+G612&lt;=Summary!$E$20,'Loan Sch - Extra pay - With Off'!I611+G612,Summary!$E$20))</f>
        <v>690.71560806781815</v>
      </c>
      <c r="G612" s="4">
        <f>IF(E612&lt;=0,0,E612*Summary!$B$7/Summary!$B$10)</f>
        <v>139.25092692104215</v>
      </c>
      <c r="H612" s="5">
        <f t="shared" si="55"/>
        <v>551.464681146776</v>
      </c>
      <c r="I612" s="5">
        <f t="shared" si="56"/>
        <v>181928.44007810616</v>
      </c>
    </row>
    <row r="613" spans="1:9" x14ac:dyDescent="0.25">
      <c r="A613">
        <v>609</v>
      </c>
      <c r="B613">
        <f t="shared" si="57"/>
        <v>609</v>
      </c>
      <c r="C613" s="5">
        <f t="shared" si="54"/>
        <v>181928.44007810616</v>
      </c>
      <c r="D613" s="5">
        <f t="shared" si="59"/>
        <v>1000</v>
      </c>
      <c r="E613" s="4">
        <f t="shared" si="58"/>
        <v>180928.44007810616</v>
      </c>
      <c r="F613" s="5">
        <f>IF(C613=0,0,IF(I612+G613&lt;=Summary!$E$20,'Loan Sch - Extra pay - With Off'!I612+G613,Summary!$E$20))</f>
        <v>690.71560806781815</v>
      </c>
      <c r="G613" s="4">
        <f>IF(E613&lt;=0,0,E613*Summary!$B$7/Summary!$B$10)</f>
        <v>138.82778382916223</v>
      </c>
      <c r="H613" s="5">
        <f t="shared" si="55"/>
        <v>551.88782423865587</v>
      </c>
      <c r="I613" s="5">
        <f t="shared" si="56"/>
        <v>181376.5522538675</v>
      </c>
    </row>
    <row r="614" spans="1:9" x14ac:dyDescent="0.25">
      <c r="A614">
        <v>610</v>
      </c>
      <c r="B614">
        <f t="shared" si="57"/>
        <v>610</v>
      </c>
      <c r="C614" s="5">
        <f t="shared" si="54"/>
        <v>181376.5522538675</v>
      </c>
      <c r="D614" s="5">
        <f t="shared" si="59"/>
        <v>1000</v>
      </c>
      <c r="E614" s="4">
        <f t="shared" si="58"/>
        <v>180376.5522538675</v>
      </c>
      <c r="F614" s="5">
        <f>IF(C614=0,0,IF(I613+G614&lt;=Summary!$E$20,'Loan Sch - Extra pay - With Off'!I613+G614,Summary!$E$20))</f>
        <v>690.71560806781815</v>
      </c>
      <c r="G614" s="4">
        <f>IF(E614&lt;=0,0,E614*Summary!$B$7/Summary!$B$10)</f>
        <v>138.40431605633293</v>
      </c>
      <c r="H614" s="5">
        <f t="shared" si="55"/>
        <v>552.31129201148519</v>
      </c>
      <c r="I614" s="5">
        <f t="shared" si="56"/>
        <v>180824.24096185601</v>
      </c>
    </row>
    <row r="615" spans="1:9" x14ac:dyDescent="0.25">
      <c r="A615">
        <v>611</v>
      </c>
      <c r="B615">
        <f t="shared" si="57"/>
        <v>611</v>
      </c>
      <c r="C615" s="5">
        <f t="shared" si="54"/>
        <v>180824.24096185601</v>
      </c>
      <c r="D615" s="5">
        <f t="shared" si="59"/>
        <v>1000</v>
      </c>
      <c r="E615" s="4">
        <f t="shared" si="58"/>
        <v>179824.24096185601</v>
      </c>
      <c r="F615" s="5">
        <f>IF(C615=0,0,IF(I614+G615&lt;=Summary!$E$20,'Loan Sch - Extra pay - With Off'!I614+G615,Summary!$E$20))</f>
        <v>690.71560806781815</v>
      </c>
      <c r="G615" s="4">
        <f>IF(E615&lt;=0,0,E615*Summary!$B$7/Summary!$B$10)</f>
        <v>137.9805233534241</v>
      </c>
      <c r="H615" s="5">
        <f t="shared" si="55"/>
        <v>552.73508471439402</v>
      </c>
      <c r="I615" s="5">
        <f t="shared" si="56"/>
        <v>180271.50587714161</v>
      </c>
    </row>
    <row r="616" spans="1:9" x14ac:dyDescent="0.25">
      <c r="A616">
        <v>612</v>
      </c>
      <c r="B616">
        <f t="shared" si="57"/>
        <v>612</v>
      </c>
      <c r="C616" s="5">
        <f t="shared" si="54"/>
        <v>180271.50587714161</v>
      </c>
      <c r="D616" s="5">
        <f t="shared" si="59"/>
        <v>1000</v>
      </c>
      <c r="E616" s="4">
        <f t="shared" si="58"/>
        <v>179271.50587714161</v>
      </c>
      <c r="F616" s="5">
        <f>IF(C616=0,0,IF(I615+G616&lt;=Summary!$E$20,'Loan Sch - Extra pay - With Off'!I615+G616,Summary!$E$20))</f>
        <v>690.71560806781815</v>
      </c>
      <c r="G616" s="4">
        <f>IF(E616&lt;=0,0,E616*Summary!$B$7/Summary!$B$10)</f>
        <v>137.5564054711144</v>
      </c>
      <c r="H616" s="5">
        <f t="shared" si="55"/>
        <v>553.15920259670372</v>
      </c>
      <c r="I616" s="5">
        <f t="shared" si="56"/>
        <v>179718.34667454491</v>
      </c>
    </row>
    <row r="617" spans="1:9" x14ac:dyDescent="0.25">
      <c r="A617">
        <v>613</v>
      </c>
      <c r="B617">
        <f t="shared" si="57"/>
        <v>613</v>
      </c>
      <c r="C617" s="5">
        <f t="shared" si="54"/>
        <v>179718.34667454491</v>
      </c>
      <c r="D617" s="5">
        <f t="shared" si="59"/>
        <v>1000</v>
      </c>
      <c r="E617" s="4">
        <f t="shared" si="58"/>
        <v>178718.34667454491</v>
      </c>
      <c r="F617" s="5">
        <f>IF(C617=0,0,IF(I616+G617&lt;=Summary!$E$20,'Loan Sch - Extra pay - With Off'!I616+G617,Summary!$E$20))</f>
        <v>690.71560806781815</v>
      </c>
      <c r="G617" s="4">
        <f>IF(E617&lt;=0,0,E617*Summary!$B$7/Summary!$B$10)</f>
        <v>137.13196215989117</v>
      </c>
      <c r="H617" s="5">
        <f t="shared" si="55"/>
        <v>553.58364590792701</v>
      </c>
      <c r="I617" s="5">
        <f t="shared" si="56"/>
        <v>179164.76302863698</v>
      </c>
    </row>
    <row r="618" spans="1:9" x14ac:dyDescent="0.25">
      <c r="A618">
        <v>614</v>
      </c>
      <c r="B618">
        <f t="shared" si="57"/>
        <v>614</v>
      </c>
      <c r="C618" s="5">
        <f t="shared" si="54"/>
        <v>179164.76302863698</v>
      </c>
      <c r="D618" s="5">
        <f t="shared" si="59"/>
        <v>1000</v>
      </c>
      <c r="E618" s="4">
        <f t="shared" si="58"/>
        <v>178164.76302863698</v>
      </c>
      <c r="F618" s="5">
        <f>IF(C618=0,0,IF(I617+G618&lt;=Summary!$E$20,'Loan Sch - Extra pay - With Off'!I617+G618,Summary!$E$20))</f>
        <v>690.71560806781815</v>
      </c>
      <c r="G618" s="4">
        <f>IF(E618&lt;=0,0,E618*Summary!$B$7/Summary!$B$10)</f>
        <v>136.70719317005029</v>
      </c>
      <c r="H618" s="5">
        <f t="shared" si="55"/>
        <v>554.00841489776781</v>
      </c>
      <c r="I618" s="5">
        <f t="shared" si="56"/>
        <v>178610.75461373921</v>
      </c>
    </row>
    <row r="619" spans="1:9" x14ac:dyDescent="0.25">
      <c r="A619">
        <v>615</v>
      </c>
      <c r="B619">
        <f t="shared" si="57"/>
        <v>615</v>
      </c>
      <c r="C619" s="5">
        <f t="shared" si="54"/>
        <v>178610.75461373921</v>
      </c>
      <c r="D619" s="5">
        <f t="shared" si="59"/>
        <v>1000</v>
      </c>
      <c r="E619" s="4">
        <f t="shared" si="58"/>
        <v>177610.75461373921</v>
      </c>
      <c r="F619" s="5">
        <f>IF(C619=0,0,IF(I618+G619&lt;=Summary!$E$20,'Loan Sch - Extra pay - With Off'!I618+G619,Summary!$E$20))</f>
        <v>690.71560806781815</v>
      </c>
      <c r="G619" s="4">
        <f>IF(E619&lt;=0,0,E619*Summary!$B$7/Summary!$B$10)</f>
        <v>136.28209825169603</v>
      </c>
      <c r="H619" s="5">
        <f t="shared" si="55"/>
        <v>554.43350981612207</v>
      </c>
      <c r="I619" s="5">
        <f t="shared" si="56"/>
        <v>178056.32110392308</v>
      </c>
    </row>
    <row r="620" spans="1:9" x14ac:dyDescent="0.25">
      <c r="A620">
        <v>616</v>
      </c>
      <c r="B620">
        <f t="shared" si="57"/>
        <v>616</v>
      </c>
      <c r="C620" s="5">
        <f t="shared" si="54"/>
        <v>178056.32110392308</v>
      </c>
      <c r="D620" s="5">
        <f t="shared" si="59"/>
        <v>1000</v>
      </c>
      <c r="E620" s="4">
        <f t="shared" si="58"/>
        <v>177056.32110392308</v>
      </c>
      <c r="F620" s="5">
        <f>IF(C620=0,0,IF(I619+G620&lt;=Summary!$E$20,'Loan Sch - Extra pay - With Off'!I619+G620,Summary!$E$20))</f>
        <v>690.71560806781815</v>
      </c>
      <c r="G620" s="4">
        <f>IF(E620&lt;=0,0,E620*Summary!$B$7/Summary!$B$10)</f>
        <v>135.85667715474096</v>
      </c>
      <c r="H620" s="5">
        <f t="shared" si="55"/>
        <v>554.85893091307719</v>
      </c>
      <c r="I620" s="5">
        <f t="shared" si="56"/>
        <v>177501.46217300999</v>
      </c>
    </row>
    <row r="621" spans="1:9" x14ac:dyDescent="0.25">
      <c r="A621">
        <v>617</v>
      </c>
      <c r="B621">
        <f t="shared" si="57"/>
        <v>617</v>
      </c>
      <c r="C621" s="5">
        <f t="shared" si="54"/>
        <v>177501.46217300999</v>
      </c>
      <c r="D621" s="5">
        <f t="shared" si="59"/>
        <v>1000</v>
      </c>
      <c r="E621" s="4">
        <f t="shared" si="58"/>
        <v>176501.46217300999</v>
      </c>
      <c r="F621" s="5">
        <f>IF(C621=0,0,IF(I620+G621&lt;=Summary!$E$20,'Loan Sch - Extra pay - With Off'!I620+G621,Summary!$E$20))</f>
        <v>690.71560806781815</v>
      </c>
      <c r="G621" s="4">
        <f>IF(E621&lt;=0,0,E621*Summary!$B$7/Summary!$B$10)</f>
        <v>135.43092962890574</v>
      </c>
      <c r="H621" s="5">
        <f t="shared" si="55"/>
        <v>555.28467843891235</v>
      </c>
      <c r="I621" s="5">
        <f t="shared" si="56"/>
        <v>176946.17749457108</v>
      </c>
    </row>
    <row r="622" spans="1:9" x14ac:dyDescent="0.25">
      <c r="A622">
        <v>618</v>
      </c>
      <c r="B622">
        <f t="shared" si="57"/>
        <v>618</v>
      </c>
      <c r="C622" s="5">
        <f t="shared" si="54"/>
        <v>176946.17749457108</v>
      </c>
      <c r="D622" s="5">
        <f t="shared" si="59"/>
        <v>1000</v>
      </c>
      <c r="E622" s="4">
        <f t="shared" si="58"/>
        <v>175946.17749457108</v>
      </c>
      <c r="F622" s="5">
        <f>IF(C622=0,0,IF(I621+G622&lt;=Summary!$E$20,'Loan Sch - Extra pay - With Off'!I621+G622,Summary!$E$20))</f>
        <v>690.71560806781815</v>
      </c>
      <c r="G622" s="4">
        <f>IF(E622&lt;=0,0,E622*Summary!$B$7/Summary!$B$10)</f>
        <v>135.00485542371896</v>
      </c>
      <c r="H622" s="5">
        <f t="shared" si="55"/>
        <v>555.71075264409922</v>
      </c>
      <c r="I622" s="5">
        <f t="shared" si="56"/>
        <v>176390.46674192697</v>
      </c>
    </row>
    <row r="623" spans="1:9" x14ac:dyDescent="0.25">
      <c r="A623">
        <v>619</v>
      </c>
      <c r="B623">
        <f t="shared" si="57"/>
        <v>619</v>
      </c>
      <c r="C623" s="5">
        <f t="shared" si="54"/>
        <v>176390.46674192697</v>
      </c>
      <c r="D623" s="5">
        <f t="shared" si="59"/>
        <v>1000</v>
      </c>
      <c r="E623" s="4">
        <f t="shared" si="58"/>
        <v>175390.46674192697</v>
      </c>
      <c r="F623" s="5">
        <f>IF(C623=0,0,IF(I622+G623&lt;=Summary!$E$20,'Loan Sch - Extra pay - With Off'!I622+G623,Summary!$E$20))</f>
        <v>690.71560806781815</v>
      </c>
      <c r="G623" s="4">
        <f>IF(E623&lt;=0,0,E623*Summary!$B$7/Summary!$B$10)</f>
        <v>134.57845428851704</v>
      </c>
      <c r="H623" s="5">
        <f t="shared" si="55"/>
        <v>556.13715377930112</v>
      </c>
      <c r="I623" s="5">
        <f t="shared" si="56"/>
        <v>175834.32958814767</v>
      </c>
    </row>
    <row r="624" spans="1:9" x14ac:dyDescent="0.25">
      <c r="A624">
        <v>620</v>
      </c>
      <c r="B624">
        <f t="shared" si="57"/>
        <v>620</v>
      </c>
      <c r="C624" s="5">
        <f t="shared" si="54"/>
        <v>175834.32958814767</v>
      </c>
      <c r="D624" s="5">
        <f t="shared" si="59"/>
        <v>1000</v>
      </c>
      <c r="E624" s="4">
        <f t="shared" si="58"/>
        <v>174834.32958814767</v>
      </c>
      <c r="F624" s="5">
        <f>IF(C624=0,0,IF(I623+G624&lt;=Summary!$E$20,'Loan Sch - Extra pay - With Off'!I623+G624,Summary!$E$20))</f>
        <v>690.71560806781815</v>
      </c>
      <c r="G624" s="4">
        <f>IF(E624&lt;=0,0,E624*Summary!$B$7/Summary!$B$10)</f>
        <v>134.15172597244407</v>
      </c>
      <c r="H624" s="5">
        <f t="shared" si="55"/>
        <v>556.56388209537408</v>
      </c>
      <c r="I624" s="5">
        <f t="shared" si="56"/>
        <v>175277.76570605231</v>
      </c>
    </row>
    <row r="625" spans="1:9" x14ac:dyDescent="0.25">
      <c r="A625">
        <v>621</v>
      </c>
      <c r="B625">
        <f t="shared" si="57"/>
        <v>621</v>
      </c>
      <c r="C625" s="5">
        <f t="shared" si="54"/>
        <v>175277.76570605231</v>
      </c>
      <c r="D625" s="5">
        <f t="shared" si="59"/>
        <v>1000</v>
      </c>
      <c r="E625" s="4">
        <f t="shared" si="58"/>
        <v>174277.76570605231</v>
      </c>
      <c r="F625" s="5">
        <f>IF(C625=0,0,IF(I624+G625&lt;=Summary!$E$20,'Loan Sch - Extra pay - With Off'!I624+G625,Summary!$E$20))</f>
        <v>690.71560806781815</v>
      </c>
      <c r="G625" s="4">
        <f>IF(E625&lt;=0,0,E625*Summary!$B$7/Summary!$B$10)</f>
        <v>133.72467022445167</v>
      </c>
      <c r="H625" s="5">
        <f t="shared" si="55"/>
        <v>556.99093784336651</v>
      </c>
      <c r="I625" s="5">
        <f t="shared" si="56"/>
        <v>174720.77476820894</v>
      </c>
    </row>
    <row r="626" spans="1:9" x14ac:dyDescent="0.25">
      <c r="A626">
        <v>622</v>
      </c>
      <c r="B626">
        <f t="shared" si="57"/>
        <v>622</v>
      </c>
      <c r="C626" s="5">
        <f t="shared" si="54"/>
        <v>174720.77476820894</v>
      </c>
      <c r="D626" s="5">
        <f t="shared" si="59"/>
        <v>1000</v>
      </c>
      <c r="E626" s="4">
        <f t="shared" si="58"/>
        <v>173720.77476820894</v>
      </c>
      <c r="F626" s="5">
        <f>IF(C626=0,0,IF(I625+G626&lt;=Summary!$E$20,'Loan Sch - Extra pay - With Off'!I625+G626,Summary!$E$20))</f>
        <v>690.71560806781815</v>
      </c>
      <c r="G626" s="4">
        <f>IF(E626&lt;=0,0,E626*Summary!$B$7/Summary!$B$10)</f>
        <v>133.29728679329878</v>
      </c>
      <c r="H626" s="5">
        <f t="shared" si="55"/>
        <v>557.41832127451937</v>
      </c>
      <c r="I626" s="5">
        <f t="shared" si="56"/>
        <v>174163.35644693443</v>
      </c>
    </row>
    <row r="627" spans="1:9" x14ac:dyDescent="0.25">
      <c r="A627">
        <v>623</v>
      </c>
      <c r="B627">
        <f t="shared" si="57"/>
        <v>623</v>
      </c>
      <c r="C627" s="5">
        <f t="shared" si="54"/>
        <v>174163.35644693443</v>
      </c>
      <c r="D627" s="5">
        <f t="shared" si="59"/>
        <v>1000</v>
      </c>
      <c r="E627" s="4">
        <f t="shared" si="58"/>
        <v>173163.35644693443</v>
      </c>
      <c r="F627" s="5">
        <f>IF(C627=0,0,IF(I626+G627&lt;=Summary!$E$20,'Loan Sch - Extra pay - With Off'!I626+G627,Summary!$E$20))</f>
        <v>690.71560806781815</v>
      </c>
      <c r="G627" s="4">
        <f>IF(E627&lt;=0,0,E627*Summary!$B$7/Summary!$B$10)</f>
        <v>132.86957542755161</v>
      </c>
      <c r="H627" s="5">
        <f t="shared" si="55"/>
        <v>557.84603264026657</v>
      </c>
      <c r="I627" s="5">
        <f t="shared" si="56"/>
        <v>173605.51041429417</v>
      </c>
    </row>
    <row r="628" spans="1:9" x14ac:dyDescent="0.25">
      <c r="A628">
        <v>624</v>
      </c>
      <c r="B628">
        <f t="shared" si="57"/>
        <v>624</v>
      </c>
      <c r="C628" s="5">
        <f t="shared" si="54"/>
        <v>173605.51041429417</v>
      </c>
      <c r="D628" s="5">
        <f t="shared" si="59"/>
        <v>1000</v>
      </c>
      <c r="E628" s="4">
        <f t="shared" si="58"/>
        <v>172605.51041429417</v>
      </c>
      <c r="F628" s="5">
        <f>IF(C628=0,0,IF(I627+G628&lt;=Summary!$E$20,'Loan Sch - Extra pay - With Off'!I627+G628,Summary!$E$20))</f>
        <v>690.71560806781815</v>
      </c>
      <c r="G628" s="4">
        <f>IF(E628&lt;=0,0,E628*Summary!$B$7/Summary!$B$10)</f>
        <v>132.44153587558341</v>
      </c>
      <c r="H628" s="5">
        <f t="shared" si="55"/>
        <v>558.27407219223471</v>
      </c>
      <c r="I628" s="5">
        <f t="shared" si="56"/>
        <v>173047.23634210194</v>
      </c>
    </row>
    <row r="629" spans="1:9" x14ac:dyDescent="0.25">
      <c r="A629">
        <v>625</v>
      </c>
      <c r="B629">
        <f t="shared" si="57"/>
        <v>625</v>
      </c>
      <c r="C629" s="5">
        <f t="shared" ref="C629:C692" si="60">I628</f>
        <v>173047.23634210194</v>
      </c>
      <c r="D629" s="5">
        <f t="shared" si="59"/>
        <v>1000</v>
      </c>
      <c r="E629" s="4">
        <f t="shared" si="58"/>
        <v>172047.23634210194</v>
      </c>
      <c r="F629" s="5">
        <f>IF(C629=0,0,IF(I628+G629&lt;=Summary!$E$20,'Loan Sch - Extra pay - With Off'!I628+G629,Summary!$E$20))</f>
        <v>690.71560806781815</v>
      </c>
      <c r="G629" s="4">
        <f>IF(E629&lt;=0,0,E629*Summary!$B$7/Summary!$B$10)</f>
        <v>132.01316788557435</v>
      </c>
      <c r="H629" s="5">
        <f t="shared" ref="H629:H692" si="61">F629-G629</f>
        <v>558.70244018224378</v>
      </c>
      <c r="I629" s="5">
        <f t="shared" ref="I629:I692" si="62">IF(ROUND(C629-H629,0)=0,0,C629-H629)</f>
        <v>172488.5339019197</v>
      </c>
    </row>
    <row r="630" spans="1:9" x14ac:dyDescent="0.25">
      <c r="A630">
        <v>626</v>
      </c>
      <c r="B630">
        <f t="shared" si="57"/>
        <v>626</v>
      </c>
      <c r="C630" s="5">
        <f t="shared" si="60"/>
        <v>172488.5339019197</v>
      </c>
      <c r="D630" s="5">
        <f t="shared" si="59"/>
        <v>1000</v>
      </c>
      <c r="E630" s="4">
        <f t="shared" si="58"/>
        <v>171488.5339019197</v>
      </c>
      <c r="F630" s="5">
        <f>IF(C630=0,0,IF(I629+G630&lt;=Summary!$E$20,'Loan Sch - Extra pay - With Off'!I629+G630,Summary!$E$20))</f>
        <v>690.71560806781815</v>
      </c>
      <c r="G630" s="4">
        <f>IF(E630&lt;=0,0,E630*Summary!$B$7/Summary!$B$10)</f>
        <v>131.58447120551145</v>
      </c>
      <c r="H630" s="5">
        <f t="shared" si="61"/>
        <v>559.13113686230668</v>
      </c>
      <c r="I630" s="5">
        <f t="shared" si="62"/>
        <v>171929.4027650574</v>
      </c>
    </row>
    <row r="631" spans="1:9" x14ac:dyDescent="0.25">
      <c r="A631">
        <v>627</v>
      </c>
      <c r="B631">
        <f t="shared" si="57"/>
        <v>627</v>
      </c>
      <c r="C631" s="5">
        <f t="shared" si="60"/>
        <v>171929.4027650574</v>
      </c>
      <c r="D631" s="5">
        <f t="shared" si="59"/>
        <v>1000</v>
      </c>
      <c r="E631" s="4">
        <f t="shared" si="58"/>
        <v>170929.4027650574</v>
      </c>
      <c r="F631" s="5">
        <f>IF(C631=0,0,IF(I630+G631&lt;=Summary!$E$20,'Loan Sch - Extra pay - With Off'!I630+G631,Summary!$E$20))</f>
        <v>690.71560806781815</v>
      </c>
      <c r="G631" s="4">
        <f>IF(E631&lt;=0,0,E631*Summary!$B$7/Summary!$B$10)</f>
        <v>131.15544558318828</v>
      </c>
      <c r="H631" s="5">
        <f t="shared" si="61"/>
        <v>559.56016248462993</v>
      </c>
      <c r="I631" s="5">
        <f t="shared" si="62"/>
        <v>171369.84260257278</v>
      </c>
    </row>
    <row r="632" spans="1:9" x14ac:dyDescent="0.25">
      <c r="A632">
        <v>628</v>
      </c>
      <c r="B632">
        <f t="shared" si="57"/>
        <v>628</v>
      </c>
      <c r="C632" s="5">
        <f t="shared" si="60"/>
        <v>171369.84260257278</v>
      </c>
      <c r="D632" s="5">
        <f t="shared" si="59"/>
        <v>1000</v>
      </c>
      <c r="E632" s="4">
        <f t="shared" si="58"/>
        <v>170369.84260257278</v>
      </c>
      <c r="F632" s="5">
        <f>IF(C632=0,0,IF(I631+G632&lt;=Summary!$E$20,'Loan Sch - Extra pay - With Off'!I631+G632,Summary!$E$20))</f>
        <v>690.71560806781815</v>
      </c>
      <c r="G632" s="4">
        <f>IF(E632&lt;=0,0,E632*Summary!$B$7/Summary!$B$10)</f>
        <v>130.72609076620489</v>
      </c>
      <c r="H632" s="5">
        <f t="shared" si="61"/>
        <v>559.9895173016132</v>
      </c>
      <c r="I632" s="5">
        <f t="shared" si="62"/>
        <v>170809.85308527117</v>
      </c>
    </row>
    <row r="633" spans="1:9" x14ac:dyDescent="0.25">
      <c r="A633">
        <v>629</v>
      </c>
      <c r="B633">
        <f t="shared" si="57"/>
        <v>629</v>
      </c>
      <c r="C633" s="5">
        <f t="shared" si="60"/>
        <v>170809.85308527117</v>
      </c>
      <c r="D633" s="5">
        <f t="shared" si="59"/>
        <v>1000</v>
      </c>
      <c r="E633" s="4">
        <f t="shared" si="58"/>
        <v>169809.85308527117</v>
      </c>
      <c r="F633" s="5">
        <f>IF(C633=0,0,IF(I632+G633&lt;=Summary!$E$20,'Loan Sch - Extra pay - With Off'!I632+G633,Summary!$E$20))</f>
        <v>690.71560806781815</v>
      </c>
      <c r="G633" s="4">
        <f>IF(E633&lt;=0,0,E633*Summary!$B$7/Summary!$B$10)</f>
        <v>130.29640650196768</v>
      </c>
      <c r="H633" s="5">
        <f t="shared" si="61"/>
        <v>560.41920156585047</v>
      </c>
      <c r="I633" s="5">
        <f t="shared" si="62"/>
        <v>170249.43388370532</v>
      </c>
    </row>
    <row r="634" spans="1:9" x14ac:dyDescent="0.25">
      <c r="A634">
        <v>630</v>
      </c>
      <c r="B634">
        <f t="shared" si="57"/>
        <v>630</v>
      </c>
      <c r="C634" s="5">
        <f t="shared" si="60"/>
        <v>170249.43388370532</v>
      </c>
      <c r="D634" s="5">
        <f t="shared" si="59"/>
        <v>1000</v>
      </c>
      <c r="E634" s="4">
        <f t="shared" si="58"/>
        <v>169249.43388370532</v>
      </c>
      <c r="F634" s="5">
        <f>IF(C634=0,0,IF(I633+G634&lt;=Summary!$E$20,'Loan Sch - Extra pay - With Off'!I633+G634,Summary!$E$20))</f>
        <v>690.71560806781815</v>
      </c>
      <c r="G634" s="4">
        <f>IF(E634&lt;=0,0,E634*Summary!$B$7/Summary!$B$10)</f>
        <v>129.86639253768928</v>
      </c>
      <c r="H634" s="5">
        <f t="shared" si="61"/>
        <v>560.84921553012884</v>
      </c>
      <c r="I634" s="5">
        <f t="shared" si="62"/>
        <v>169688.5846681752</v>
      </c>
    </row>
    <row r="635" spans="1:9" x14ac:dyDescent="0.25">
      <c r="A635">
        <v>631</v>
      </c>
      <c r="B635">
        <f t="shared" si="57"/>
        <v>631</v>
      </c>
      <c r="C635" s="5">
        <f t="shared" si="60"/>
        <v>169688.5846681752</v>
      </c>
      <c r="D635" s="5">
        <f t="shared" si="59"/>
        <v>1000</v>
      </c>
      <c r="E635" s="4">
        <f t="shared" si="58"/>
        <v>168688.5846681752</v>
      </c>
      <c r="F635" s="5">
        <f>IF(C635=0,0,IF(I634+G635&lt;=Summary!$E$20,'Loan Sch - Extra pay - With Off'!I634+G635,Summary!$E$20))</f>
        <v>690.71560806781815</v>
      </c>
      <c r="G635" s="4">
        <f>IF(E635&lt;=0,0,E635*Summary!$B$7/Summary!$B$10)</f>
        <v>129.43604862038828</v>
      </c>
      <c r="H635" s="5">
        <f t="shared" si="61"/>
        <v>561.27955944742985</v>
      </c>
      <c r="I635" s="5">
        <f t="shared" si="62"/>
        <v>169127.30510872777</v>
      </c>
    </row>
    <row r="636" spans="1:9" x14ac:dyDescent="0.25">
      <c r="A636">
        <v>632</v>
      </c>
      <c r="B636">
        <f t="shared" si="57"/>
        <v>632</v>
      </c>
      <c r="C636" s="5">
        <f t="shared" si="60"/>
        <v>169127.30510872777</v>
      </c>
      <c r="D636" s="5">
        <f t="shared" si="59"/>
        <v>1000</v>
      </c>
      <c r="E636" s="4">
        <f t="shared" si="58"/>
        <v>168127.30510872777</v>
      </c>
      <c r="F636" s="5">
        <f>IF(C636=0,0,IF(I635+G636&lt;=Summary!$E$20,'Loan Sch - Extra pay - With Off'!I635+G636,Summary!$E$20))</f>
        <v>690.71560806781815</v>
      </c>
      <c r="G636" s="4">
        <f>IF(E636&lt;=0,0,E636*Summary!$B$7/Summary!$B$10)</f>
        <v>129.0053744968892</v>
      </c>
      <c r="H636" s="5">
        <f t="shared" si="61"/>
        <v>561.71023357092895</v>
      </c>
      <c r="I636" s="5">
        <f t="shared" si="62"/>
        <v>168565.59487515685</v>
      </c>
    </row>
    <row r="637" spans="1:9" x14ac:dyDescent="0.25">
      <c r="A637">
        <v>633</v>
      </c>
      <c r="B637">
        <f t="shared" si="57"/>
        <v>633</v>
      </c>
      <c r="C637" s="5">
        <f t="shared" si="60"/>
        <v>168565.59487515685</v>
      </c>
      <c r="D637" s="5">
        <f t="shared" si="59"/>
        <v>1000</v>
      </c>
      <c r="E637" s="4">
        <f t="shared" si="58"/>
        <v>167565.59487515685</v>
      </c>
      <c r="F637" s="5">
        <f>IF(C637=0,0,IF(I636+G637&lt;=Summary!$E$20,'Loan Sch - Extra pay - With Off'!I636+G637,Summary!$E$20))</f>
        <v>690.71560806781815</v>
      </c>
      <c r="G637" s="4">
        <f>IF(E637&lt;=0,0,E637*Summary!$B$7/Summary!$B$10)</f>
        <v>128.57436991382227</v>
      </c>
      <c r="H637" s="5">
        <f t="shared" si="61"/>
        <v>562.14123815399591</v>
      </c>
      <c r="I637" s="5">
        <f t="shared" si="62"/>
        <v>168003.45363700285</v>
      </c>
    </row>
    <row r="638" spans="1:9" x14ac:dyDescent="0.25">
      <c r="A638">
        <v>634</v>
      </c>
      <c r="B638">
        <f t="shared" si="57"/>
        <v>634</v>
      </c>
      <c r="C638" s="5">
        <f t="shared" si="60"/>
        <v>168003.45363700285</v>
      </c>
      <c r="D638" s="5">
        <f t="shared" si="59"/>
        <v>1000</v>
      </c>
      <c r="E638" s="4">
        <f t="shared" si="58"/>
        <v>167003.45363700285</v>
      </c>
      <c r="F638" s="5">
        <f>IF(C638=0,0,IF(I637+G638&lt;=Summary!$E$20,'Loan Sch - Extra pay - With Off'!I637+G638,Summary!$E$20))</f>
        <v>690.71560806781815</v>
      </c>
      <c r="G638" s="4">
        <f>IF(E638&lt;=0,0,E638*Summary!$B$7/Summary!$B$10)</f>
        <v>128.14303461762333</v>
      </c>
      <c r="H638" s="5">
        <f t="shared" si="61"/>
        <v>562.5725734501948</v>
      </c>
      <c r="I638" s="5">
        <f t="shared" si="62"/>
        <v>167440.88106355266</v>
      </c>
    </row>
    <row r="639" spans="1:9" x14ac:dyDescent="0.25">
      <c r="A639">
        <v>635</v>
      </c>
      <c r="B639">
        <f t="shared" si="57"/>
        <v>635</v>
      </c>
      <c r="C639" s="5">
        <f t="shared" si="60"/>
        <v>167440.88106355266</v>
      </c>
      <c r="D639" s="5">
        <f t="shared" si="59"/>
        <v>1000</v>
      </c>
      <c r="E639" s="4">
        <f t="shared" si="58"/>
        <v>166440.88106355266</v>
      </c>
      <c r="F639" s="5">
        <f>IF(C639=0,0,IF(I638+G639&lt;=Summary!$E$20,'Loan Sch - Extra pay - With Off'!I638+G639,Summary!$E$20))</f>
        <v>690.71560806781815</v>
      </c>
      <c r="G639" s="4">
        <f>IF(E639&lt;=0,0,E639*Summary!$B$7/Summary!$B$10)</f>
        <v>127.71136835453368</v>
      </c>
      <c r="H639" s="5">
        <f t="shared" si="61"/>
        <v>563.00423971328451</v>
      </c>
      <c r="I639" s="5">
        <f t="shared" si="62"/>
        <v>166877.87682383938</v>
      </c>
    </row>
    <row r="640" spans="1:9" x14ac:dyDescent="0.25">
      <c r="A640">
        <v>636</v>
      </c>
      <c r="B640">
        <f t="shared" si="57"/>
        <v>636</v>
      </c>
      <c r="C640" s="5">
        <f t="shared" si="60"/>
        <v>166877.87682383938</v>
      </c>
      <c r="D640" s="5">
        <f t="shared" si="59"/>
        <v>1000</v>
      </c>
      <c r="E640" s="4">
        <f t="shared" si="58"/>
        <v>165877.87682383938</v>
      </c>
      <c r="F640" s="5">
        <f>IF(C640=0,0,IF(I639+G640&lt;=Summary!$E$20,'Loan Sch - Extra pay - With Off'!I639+G640,Summary!$E$20))</f>
        <v>690.71560806781815</v>
      </c>
      <c r="G640" s="4">
        <f>IF(E640&lt;=0,0,E640*Summary!$B$7/Summary!$B$10)</f>
        <v>127.27937087059983</v>
      </c>
      <c r="H640" s="5">
        <f t="shared" si="61"/>
        <v>563.43623719721836</v>
      </c>
      <c r="I640" s="5">
        <f t="shared" si="62"/>
        <v>166314.44058664216</v>
      </c>
    </row>
    <row r="641" spans="1:9" x14ac:dyDescent="0.25">
      <c r="A641">
        <v>637</v>
      </c>
      <c r="B641">
        <f t="shared" si="57"/>
        <v>637</v>
      </c>
      <c r="C641" s="5">
        <f t="shared" si="60"/>
        <v>166314.44058664216</v>
      </c>
      <c r="D641" s="5">
        <f t="shared" si="59"/>
        <v>1000</v>
      </c>
      <c r="E641" s="4">
        <f t="shared" si="58"/>
        <v>165314.44058664216</v>
      </c>
      <c r="F641" s="5">
        <f>IF(C641=0,0,IF(I640+G641&lt;=Summary!$E$20,'Loan Sch - Extra pay - With Off'!I640+G641,Summary!$E$20))</f>
        <v>690.71560806781815</v>
      </c>
      <c r="G641" s="4">
        <f>IF(E641&lt;=0,0,E641*Summary!$B$7/Summary!$B$10)</f>
        <v>126.84704191167349</v>
      </c>
      <c r="H641" s="5">
        <f t="shared" si="61"/>
        <v>563.86856615614465</v>
      </c>
      <c r="I641" s="5">
        <f t="shared" si="62"/>
        <v>165750.57202048603</v>
      </c>
    </row>
    <row r="642" spans="1:9" x14ac:dyDescent="0.25">
      <c r="A642">
        <v>638</v>
      </c>
      <c r="B642">
        <f t="shared" si="57"/>
        <v>638</v>
      </c>
      <c r="C642" s="5">
        <f t="shared" si="60"/>
        <v>165750.57202048603</v>
      </c>
      <c r="D642" s="5">
        <f t="shared" si="59"/>
        <v>1000</v>
      </c>
      <c r="E642" s="4">
        <f t="shared" si="58"/>
        <v>164750.57202048603</v>
      </c>
      <c r="F642" s="5">
        <f>IF(C642=0,0,IF(I641+G642&lt;=Summary!$E$20,'Loan Sch - Extra pay - With Off'!I641+G642,Summary!$E$20))</f>
        <v>690.71560806781815</v>
      </c>
      <c r="G642" s="4">
        <f>IF(E642&lt;=0,0,E642*Summary!$B$7/Summary!$B$10)</f>
        <v>126.41438122341138</v>
      </c>
      <c r="H642" s="5">
        <f t="shared" si="61"/>
        <v>564.30122684440676</v>
      </c>
      <c r="I642" s="5">
        <f t="shared" si="62"/>
        <v>165186.27079364163</v>
      </c>
    </row>
    <row r="643" spans="1:9" x14ac:dyDescent="0.25">
      <c r="A643">
        <v>639</v>
      </c>
      <c r="B643">
        <f t="shared" si="57"/>
        <v>639</v>
      </c>
      <c r="C643" s="5">
        <f t="shared" si="60"/>
        <v>165186.27079364163</v>
      </c>
      <c r="D643" s="5">
        <f t="shared" si="59"/>
        <v>1000</v>
      </c>
      <c r="E643" s="4">
        <f t="shared" si="58"/>
        <v>164186.27079364163</v>
      </c>
      <c r="F643" s="5">
        <f>IF(C643=0,0,IF(I642+G643&lt;=Summary!$E$20,'Loan Sch - Extra pay - With Off'!I642+G643,Summary!$E$20))</f>
        <v>690.71560806781815</v>
      </c>
      <c r="G643" s="4">
        <f>IF(E643&lt;=0,0,E643*Summary!$B$7/Summary!$B$10)</f>
        <v>125.981388551275</v>
      </c>
      <c r="H643" s="5">
        <f t="shared" si="61"/>
        <v>564.73421951654313</v>
      </c>
      <c r="I643" s="5">
        <f t="shared" si="62"/>
        <v>164621.53657412509</v>
      </c>
    </row>
    <row r="644" spans="1:9" x14ac:dyDescent="0.25">
      <c r="A644">
        <v>640</v>
      </c>
      <c r="B644">
        <f t="shared" si="57"/>
        <v>640</v>
      </c>
      <c r="C644" s="5">
        <f t="shared" si="60"/>
        <v>164621.53657412509</v>
      </c>
      <c r="D644" s="5">
        <f t="shared" si="59"/>
        <v>1000</v>
      </c>
      <c r="E644" s="4">
        <f t="shared" si="58"/>
        <v>163621.53657412509</v>
      </c>
      <c r="F644" s="5">
        <f>IF(C644=0,0,IF(I643+G644&lt;=Summary!$E$20,'Loan Sch - Extra pay - With Off'!I643+G644,Summary!$E$20))</f>
        <v>690.71560806781815</v>
      </c>
      <c r="G644" s="4">
        <f>IF(E644&lt;=0,0,E644*Summary!$B$7/Summary!$B$10)</f>
        <v>125.5480636405306</v>
      </c>
      <c r="H644" s="5">
        <f t="shared" si="61"/>
        <v>565.16754442728757</v>
      </c>
      <c r="I644" s="5">
        <f t="shared" si="62"/>
        <v>164056.36902969779</v>
      </c>
    </row>
    <row r="645" spans="1:9" x14ac:dyDescent="0.25">
      <c r="A645">
        <v>641</v>
      </c>
      <c r="B645">
        <f t="shared" si="57"/>
        <v>641</v>
      </c>
      <c r="C645" s="5">
        <f t="shared" si="60"/>
        <v>164056.36902969779</v>
      </c>
      <c r="D645" s="5">
        <f t="shared" si="59"/>
        <v>1000</v>
      </c>
      <c r="E645" s="4">
        <f t="shared" si="58"/>
        <v>163056.36902969779</v>
      </c>
      <c r="F645" s="5">
        <f>IF(C645=0,0,IF(I644+G645&lt;=Summary!$E$20,'Loan Sch - Extra pay - With Off'!I644+G645,Summary!$E$20))</f>
        <v>690.71560806781815</v>
      </c>
      <c r="G645" s="4">
        <f>IF(E645&lt;=0,0,E645*Summary!$B$7/Summary!$B$10)</f>
        <v>125.11440623624888</v>
      </c>
      <c r="H645" s="5">
        <f t="shared" si="61"/>
        <v>565.60120183156926</v>
      </c>
      <c r="I645" s="5">
        <f t="shared" si="62"/>
        <v>163490.76782786622</v>
      </c>
    </row>
    <row r="646" spans="1:9" x14ac:dyDescent="0.25">
      <c r="A646">
        <v>642</v>
      </c>
      <c r="B646">
        <f t="shared" ref="B646:B709" si="63">IF(C646=0,0,A646)</f>
        <v>642</v>
      </c>
      <c r="C646" s="5">
        <f t="shared" si="60"/>
        <v>163490.76782786622</v>
      </c>
      <c r="D646" s="5">
        <f t="shared" si="59"/>
        <v>1000</v>
      </c>
      <c r="E646" s="4">
        <f t="shared" ref="E646:E709" si="64">C646-D646</f>
        <v>162490.76782786622</v>
      </c>
      <c r="F646" s="5">
        <f>IF(C646=0,0,IF(I645+G646&lt;=Summary!$E$20,'Loan Sch - Extra pay - With Off'!I645+G646,Summary!$E$20))</f>
        <v>690.71560806781815</v>
      </c>
      <c r="G646" s="4">
        <f>IF(E646&lt;=0,0,E646*Summary!$B$7/Summary!$B$10)</f>
        <v>124.68041608330503</v>
      </c>
      <c r="H646" s="5">
        <f t="shared" si="61"/>
        <v>566.03519198451318</v>
      </c>
      <c r="I646" s="5">
        <f t="shared" si="62"/>
        <v>162924.73263588169</v>
      </c>
    </row>
    <row r="647" spans="1:9" x14ac:dyDescent="0.25">
      <c r="A647">
        <v>643</v>
      </c>
      <c r="B647">
        <f t="shared" si="63"/>
        <v>643</v>
      </c>
      <c r="C647" s="5">
        <f t="shared" si="60"/>
        <v>162924.73263588169</v>
      </c>
      <c r="D647" s="5">
        <f t="shared" ref="D647:D710" si="65">IF(C647=0,0,D646)</f>
        <v>1000</v>
      </c>
      <c r="E647" s="4">
        <f t="shared" si="64"/>
        <v>161924.73263588169</v>
      </c>
      <c r="F647" s="5">
        <f>IF(C647=0,0,IF(I646+G647&lt;=Summary!$E$20,'Loan Sch - Extra pay - With Off'!I646+G647,Summary!$E$20))</f>
        <v>690.71560806781815</v>
      </c>
      <c r="G647" s="4">
        <f>IF(E647&lt;=0,0,E647*Summary!$B$7/Summary!$B$10)</f>
        <v>124.24609292637844</v>
      </c>
      <c r="H647" s="5">
        <f t="shared" si="61"/>
        <v>566.46951514143973</v>
      </c>
      <c r="I647" s="5">
        <f t="shared" si="62"/>
        <v>162358.26312074024</v>
      </c>
    </row>
    <row r="648" spans="1:9" x14ac:dyDescent="0.25">
      <c r="A648">
        <v>644</v>
      </c>
      <c r="B648">
        <f t="shared" si="63"/>
        <v>644</v>
      </c>
      <c r="C648" s="5">
        <f t="shared" si="60"/>
        <v>162358.26312074024</v>
      </c>
      <c r="D648" s="5">
        <f t="shared" si="65"/>
        <v>1000</v>
      </c>
      <c r="E648" s="4">
        <f t="shared" si="64"/>
        <v>161358.26312074024</v>
      </c>
      <c r="F648" s="5">
        <f>IF(C648=0,0,IF(I647+G648&lt;=Summary!$E$20,'Loan Sch - Extra pay - With Off'!I647+G648,Summary!$E$20))</f>
        <v>690.71560806781815</v>
      </c>
      <c r="G648" s="4">
        <f>IF(E648&lt;=0,0,E648*Summary!$B$7/Summary!$B$10)</f>
        <v>123.8114365099526</v>
      </c>
      <c r="H648" s="5">
        <f t="shared" si="61"/>
        <v>566.90417155786554</v>
      </c>
      <c r="I648" s="5">
        <f t="shared" si="62"/>
        <v>161791.35894918238</v>
      </c>
    </row>
    <row r="649" spans="1:9" x14ac:dyDescent="0.25">
      <c r="A649">
        <v>645</v>
      </c>
      <c r="B649">
        <f t="shared" si="63"/>
        <v>645</v>
      </c>
      <c r="C649" s="5">
        <f t="shared" si="60"/>
        <v>161791.35894918238</v>
      </c>
      <c r="D649" s="5">
        <f t="shared" si="65"/>
        <v>1000</v>
      </c>
      <c r="E649" s="4">
        <f t="shared" si="64"/>
        <v>160791.35894918238</v>
      </c>
      <c r="F649" s="5">
        <f>IF(C649=0,0,IF(I648+G649&lt;=Summary!$E$20,'Loan Sch - Extra pay - With Off'!I648+G649,Summary!$E$20))</f>
        <v>690.71560806781815</v>
      </c>
      <c r="G649" s="4">
        <f>IF(E649&lt;=0,0,E649*Summary!$B$7/Summary!$B$10)</f>
        <v>123.37644657831494</v>
      </c>
      <c r="H649" s="5">
        <f t="shared" si="61"/>
        <v>567.33916148950323</v>
      </c>
      <c r="I649" s="5">
        <f t="shared" si="62"/>
        <v>161224.01978769287</v>
      </c>
    </row>
    <row r="650" spans="1:9" x14ac:dyDescent="0.25">
      <c r="A650">
        <v>646</v>
      </c>
      <c r="B650">
        <f t="shared" si="63"/>
        <v>646</v>
      </c>
      <c r="C650" s="5">
        <f t="shared" si="60"/>
        <v>161224.01978769287</v>
      </c>
      <c r="D650" s="5">
        <f t="shared" si="65"/>
        <v>1000</v>
      </c>
      <c r="E650" s="4">
        <f t="shared" si="64"/>
        <v>160224.01978769287</v>
      </c>
      <c r="F650" s="5">
        <f>IF(C650=0,0,IF(I649+G650&lt;=Summary!$E$20,'Loan Sch - Extra pay - With Off'!I649+G650,Summary!$E$20))</f>
        <v>690.71560806781815</v>
      </c>
      <c r="G650" s="4">
        <f>IF(E650&lt;=0,0,E650*Summary!$B$7/Summary!$B$10)</f>
        <v>122.94112287555664</v>
      </c>
      <c r="H650" s="5">
        <f t="shared" si="61"/>
        <v>567.77448519226152</v>
      </c>
      <c r="I650" s="5">
        <f t="shared" si="62"/>
        <v>160656.24530250061</v>
      </c>
    </row>
    <row r="651" spans="1:9" x14ac:dyDescent="0.25">
      <c r="A651">
        <v>647</v>
      </c>
      <c r="B651">
        <f t="shared" si="63"/>
        <v>647</v>
      </c>
      <c r="C651" s="5">
        <f t="shared" si="60"/>
        <v>160656.24530250061</v>
      </c>
      <c r="D651" s="5">
        <f t="shared" si="65"/>
        <v>1000</v>
      </c>
      <c r="E651" s="4">
        <f t="shared" si="64"/>
        <v>159656.24530250061</v>
      </c>
      <c r="F651" s="5">
        <f>IF(C651=0,0,IF(I650+G651&lt;=Summary!$E$20,'Loan Sch - Extra pay - With Off'!I650+G651,Summary!$E$20))</f>
        <v>690.71560806781815</v>
      </c>
      <c r="G651" s="4">
        <f>IF(E651&lt;=0,0,E651*Summary!$B$7/Summary!$B$10)</f>
        <v>122.50546514557257</v>
      </c>
      <c r="H651" s="5">
        <f t="shared" si="61"/>
        <v>568.21014292224561</v>
      </c>
      <c r="I651" s="5">
        <f t="shared" si="62"/>
        <v>160088.03515957837</v>
      </c>
    </row>
    <row r="652" spans="1:9" x14ac:dyDescent="0.25">
      <c r="A652">
        <v>648</v>
      </c>
      <c r="B652">
        <f t="shared" si="63"/>
        <v>648</v>
      </c>
      <c r="C652" s="5">
        <f t="shared" si="60"/>
        <v>160088.03515957837</v>
      </c>
      <c r="D652" s="5">
        <f t="shared" si="65"/>
        <v>1000</v>
      </c>
      <c r="E652" s="4">
        <f t="shared" si="64"/>
        <v>159088.03515957837</v>
      </c>
      <c r="F652" s="5">
        <f>IF(C652=0,0,IF(I651+G652&lt;=Summary!$E$20,'Loan Sch - Extra pay - With Off'!I651+G652,Summary!$E$20))</f>
        <v>690.71560806781815</v>
      </c>
      <c r="G652" s="4">
        <f>IF(E652&lt;=0,0,E652*Summary!$B$7/Summary!$B$10)</f>
        <v>122.06947313206109</v>
      </c>
      <c r="H652" s="5">
        <f t="shared" si="61"/>
        <v>568.64613493575712</v>
      </c>
      <c r="I652" s="5">
        <f t="shared" si="62"/>
        <v>159519.38902464262</v>
      </c>
    </row>
    <row r="653" spans="1:9" x14ac:dyDescent="0.25">
      <c r="A653">
        <v>649</v>
      </c>
      <c r="B653">
        <f t="shared" si="63"/>
        <v>649</v>
      </c>
      <c r="C653" s="5">
        <f t="shared" si="60"/>
        <v>159519.38902464262</v>
      </c>
      <c r="D653" s="5">
        <f t="shared" si="65"/>
        <v>1000</v>
      </c>
      <c r="E653" s="4">
        <f t="shared" si="64"/>
        <v>158519.38902464262</v>
      </c>
      <c r="F653" s="5">
        <f>IF(C653=0,0,IF(I652+G653&lt;=Summary!$E$20,'Loan Sch - Extra pay - With Off'!I652+G653,Summary!$E$20))</f>
        <v>690.71560806781815</v>
      </c>
      <c r="G653" s="4">
        <f>IF(E653&lt;=0,0,E653*Summary!$B$7/Summary!$B$10)</f>
        <v>121.63314657852385</v>
      </c>
      <c r="H653" s="5">
        <f t="shared" si="61"/>
        <v>569.08246148929425</v>
      </c>
      <c r="I653" s="5">
        <f t="shared" si="62"/>
        <v>158950.30656315331</v>
      </c>
    </row>
    <row r="654" spans="1:9" x14ac:dyDescent="0.25">
      <c r="A654">
        <v>650</v>
      </c>
      <c r="B654">
        <f t="shared" si="63"/>
        <v>650</v>
      </c>
      <c r="C654" s="5">
        <f t="shared" si="60"/>
        <v>158950.30656315331</v>
      </c>
      <c r="D654" s="5">
        <f t="shared" si="65"/>
        <v>1000</v>
      </c>
      <c r="E654" s="4">
        <f t="shared" si="64"/>
        <v>157950.30656315331</v>
      </c>
      <c r="F654" s="5">
        <f>IF(C654=0,0,IF(I653+G654&lt;=Summary!$E$20,'Loan Sch - Extra pay - With Off'!I653+G654,Summary!$E$20))</f>
        <v>690.71560806781815</v>
      </c>
      <c r="G654" s="4">
        <f>IF(E654&lt;=0,0,E654*Summary!$B$7/Summary!$B$10)</f>
        <v>121.1964852282657</v>
      </c>
      <c r="H654" s="5">
        <f t="shared" si="61"/>
        <v>569.51912283955244</v>
      </c>
      <c r="I654" s="5">
        <f t="shared" si="62"/>
        <v>158380.78744031375</v>
      </c>
    </row>
    <row r="655" spans="1:9" x14ac:dyDescent="0.25">
      <c r="A655">
        <v>651</v>
      </c>
      <c r="B655">
        <f t="shared" si="63"/>
        <v>651</v>
      </c>
      <c r="C655" s="5">
        <f t="shared" si="60"/>
        <v>158380.78744031375</v>
      </c>
      <c r="D655" s="5">
        <f t="shared" si="65"/>
        <v>1000</v>
      </c>
      <c r="E655" s="4">
        <f t="shared" si="64"/>
        <v>157380.78744031375</v>
      </c>
      <c r="F655" s="5">
        <f>IF(C655=0,0,IF(I654+G655&lt;=Summary!$E$20,'Loan Sch - Extra pay - With Off'!I654+G655,Summary!$E$20))</f>
        <v>690.71560806781815</v>
      </c>
      <c r="G655" s="4">
        <f>IF(E655&lt;=0,0,E655*Summary!$B$7/Summary!$B$10)</f>
        <v>120.75948882439458</v>
      </c>
      <c r="H655" s="5">
        <f t="shared" si="61"/>
        <v>569.95611924342359</v>
      </c>
      <c r="I655" s="5">
        <f t="shared" si="62"/>
        <v>157810.83132107032</v>
      </c>
    </row>
    <row r="656" spans="1:9" x14ac:dyDescent="0.25">
      <c r="A656">
        <v>652</v>
      </c>
      <c r="B656">
        <f t="shared" si="63"/>
        <v>652</v>
      </c>
      <c r="C656" s="5">
        <f t="shared" si="60"/>
        <v>157810.83132107032</v>
      </c>
      <c r="D656" s="5">
        <f t="shared" si="65"/>
        <v>1000</v>
      </c>
      <c r="E656" s="4">
        <f t="shared" si="64"/>
        <v>156810.83132107032</v>
      </c>
      <c r="F656" s="5">
        <f>IF(C656=0,0,IF(I655+G656&lt;=Summary!$E$20,'Loan Sch - Extra pay - With Off'!I655+G656,Summary!$E$20))</f>
        <v>690.71560806781815</v>
      </c>
      <c r="G656" s="4">
        <f>IF(E656&lt;=0,0,E656*Summary!$B$7/Summary!$B$10)</f>
        <v>120.32215710982126</v>
      </c>
      <c r="H656" s="5">
        <f t="shared" si="61"/>
        <v>570.39345095799695</v>
      </c>
      <c r="I656" s="5">
        <f t="shared" si="62"/>
        <v>157240.43787011234</v>
      </c>
    </row>
    <row r="657" spans="1:9" x14ac:dyDescent="0.25">
      <c r="A657">
        <v>653</v>
      </c>
      <c r="B657">
        <f t="shared" si="63"/>
        <v>653</v>
      </c>
      <c r="C657" s="5">
        <f t="shared" si="60"/>
        <v>157240.43787011234</v>
      </c>
      <c r="D657" s="5">
        <f t="shared" si="65"/>
        <v>1000</v>
      </c>
      <c r="E657" s="4">
        <f t="shared" si="64"/>
        <v>156240.43787011234</v>
      </c>
      <c r="F657" s="5">
        <f>IF(C657=0,0,IF(I656+G657&lt;=Summary!$E$20,'Loan Sch - Extra pay - With Off'!I656+G657,Summary!$E$20))</f>
        <v>690.71560806781815</v>
      </c>
      <c r="G657" s="4">
        <f>IF(E657&lt;=0,0,E657*Summary!$B$7/Summary!$B$10)</f>
        <v>119.88448982725927</v>
      </c>
      <c r="H657" s="5">
        <f t="shared" si="61"/>
        <v>570.83111824055891</v>
      </c>
      <c r="I657" s="5">
        <f t="shared" si="62"/>
        <v>156669.60675187179</v>
      </c>
    </row>
    <row r="658" spans="1:9" x14ac:dyDescent="0.25">
      <c r="A658">
        <v>654</v>
      </c>
      <c r="B658">
        <f t="shared" si="63"/>
        <v>654</v>
      </c>
      <c r="C658" s="5">
        <f t="shared" si="60"/>
        <v>156669.60675187179</v>
      </c>
      <c r="D658" s="5">
        <f t="shared" si="65"/>
        <v>1000</v>
      </c>
      <c r="E658" s="4">
        <f t="shared" si="64"/>
        <v>155669.60675187179</v>
      </c>
      <c r="F658" s="5">
        <f>IF(C658=0,0,IF(I657+G658&lt;=Summary!$E$20,'Loan Sch - Extra pay - With Off'!I657+G658,Summary!$E$20))</f>
        <v>690.71560806781815</v>
      </c>
      <c r="G658" s="4">
        <f>IF(E658&lt;=0,0,E658*Summary!$B$7/Summary!$B$10)</f>
        <v>119.44648671922469</v>
      </c>
      <c r="H658" s="5">
        <f t="shared" si="61"/>
        <v>571.26912134859344</v>
      </c>
      <c r="I658" s="5">
        <f t="shared" si="62"/>
        <v>156098.33763052319</v>
      </c>
    </row>
    <row r="659" spans="1:9" x14ac:dyDescent="0.25">
      <c r="A659">
        <v>655</v>
      </c>
      <c r="B659">
        <f t="shared" si="63"/>
        <v>655</v>
      </c>
      <c r="C659" s="5">
        <f t="shared" si="60"/>
        <v>156098.33763052319</v>
      </c>
      <c r="D659" s="5">
        <f t="shared" si="65"/>
        <v>1000</v>
      </c>
      <c r="E659" s="4">
        <f t="shared" si="64"/>
        <v>155098.33763052319</v>
      </c>
      <c r="F659" s="5">
        <f>IF(C659=0,0,IF(I658+G659&lt;=Summary!$E$20,'Loan Sch - Extra pay - With Off'!I658+G659,Summary!$E$20))</f>
        <v>690.71560806781815</v>
      </c>
      <c r="G659" s="4">
        <f>IF(E659&lt;=0,0,E659*Summary!$B$7/Summary!$B$10)</f>
        <v>119.00814752803606</v>
      </c>
      <c r="H659" s="5">
        <f t="shared" si="61"/>
        <v>571.70746053978212</v>
      </c>
      <c r="I659" s="5">
        <f t="shared" si="62"/>
        <v>155526.6301699834</v>
      </c>
    </row>
    <row r="660" spans="1:9" x14ac:dyDescent="0.25">
      <c r="A660">
        <v>656</v>
      </c>
      <c r="B660">
        <f t="shared" si="63"/>
        <v>656</v>
      </c>
      <c r="C660" s="5">
        <f t="shared" si="60"/>
        <v>155526.6301699834</v>
      </c>
      <c r="D660" s="5">
        <f t="shared" si="65"/>
        <v>1000</v>
      </c>
      <c r="E660" s="4">
        <f t="shared" si="64"/>
        <v>154526.6301699834</v>
      </c>
      <c r="F660" s="5">
        <f>IF(C660=0,0,IF(I659+G660&lt;=Summary!$E$20,'Loan Sch - Extra pay - With Off'!I659+G660,Summary!$E$20))</f>
        <v>690.71560806781815</v>
      </c>
      <c r="G660" s="4">
        <f>IF(E660&lt;=0,0,E660*Summary!$B$7/Summary!$B$10)</f>
        <v>118.56947199581418</v>
      </c>
      <c r="H660" s="5">
        <f t="shared" si="61"/>
        <v>572.14613607200397</v>
      </c>
      <c r="I660" s="5">
        <f t="shared" si="62"/>
        <v>154954.4840339114</v>
      </c>
    </row>
    <row r="661" spans="1:9" x14ac:dyDescent="0.25">
      <c r="A661">
        <v>657</v>
      </c>
      <c r="B661">
        <f t="shared" si="63"/>
        <v>657</v>
      </c>
      <c r="C661" s="5">
        <f t="shared" si="60"/>
        <v>154954.4840339114</v>
      </c>
      <c r="D661" s="5">
        <f t="shared" si="65"/>
        <v>1000</v>
      </c>
      <c r="E661" s="4">
        <f t="shared" si="64"/>
        <v>153954.4840339114</v>
      </c>
      <c r="F661" s="5">
        <f>IF(C661=0,0,IF(I660+G661&lt;=Summary!$E$20,'Loan Sch - Extra pay - With Off'!I660+G661,Summary!$E$20))</f>
        <v>690.71560806781815</v>
      </c>
      <c r="G661" s="4">
        <f>IF(E661&lt;=0,0,E661*Summary!$B$7/Summary!$B$10)</f>
        <v>118.13045986448202</v>
      </c>
      <c r="H661" s="5">
        <f t="shared" si="61"/>
        <v>572.58514820333608</v>
      </c>
      <c r="I661" s="5">
        <f t="shared" si="62"/>
        <v>154381.89888570807</v>
      </c>
    </row>
    <row r="662" spans="1:9" x14ac:dyDescent="0.25">
      <c r="A662">
        <v>658</v>
      </c>
      <c r="B662">
        <f t="shared" si="63"/>
        <v>658</v>
      </c>
      <c r="C662" s="5">
        <f t="shared" si="60"/>
        <v>154381.89888570807</v>
      </c>
      <c r="D662" s="5">
        <f t="shared" si="65"/>
        <v>1000</v>
      </c>
      <c r="E662" s="4">
        <f t="shared" si="64"/>
        <v>153381.89888570807</v>
      </c>
      <c r="F662" s="5">
        <f>IF(C662=0,0,IF(I661+G662&lt;=Summary!$E$20,'Loan Sch - Extra pay - With Off'!I661+G662,Summary!$E$20))</f>
        <v>690.71560806781815</v>
      </c>
      <c r="G662" s="4">
        <f>IF(E662&lt;=0,0,E662*Summary!$B$7/Summary!$B$10)</f>
        <v>117.69111087576447</v>
      </c>
      <c r="H662" s="5">
        <f t="shared" si="61"/>
        <v>573.02449719205367</v>
      </c>
      <c r="I662" s="5">
        <f t="shared" si="62"/>
        <v>153808.87438851601</v>
      </c>
    </row>
    <row r="663" spans="1:9" x14ac:dyDescent="0.25">
      <c r="A663">
        <v>659</v>
      </c>
      <c r="B663">
        <f t="shared" si="63"/>
        <v>659</v>
      </c>
      <c r="C663" s="5">
        <f t="shared" si="60"/>
        <v>153808.87438851601</v>
      </c>
      <c r="D663" s="5">
        <f t="shared" si="65"/>
        <v>1000</v>
      </c>
      <c r="E663" s="4">
        <f t="shared" si="64"/>
        <v>152808.87438851601</v>
      </c>
      <c r="F663" s="5">
        <f>IF(C663=0,0,IF(I662+G663&lt;=Summary!$E$20,'Loan Sch - Extra pay - With Off'!I662+G663,Summary!$E$20))</f>
        <v>690.71560806781815</v>
      </c>
      <c r="G663" s="4">
        <f>IF(E663&lt;=0,0,E663*Summary!$B$7/Summary!$B$10)</f>
        <v>117.25142477118824</v>
      </c>
      <c r="H663" s="5">
        <f t="shared" si="61"/>
        <v>573.46418329662993</v>
      </c>
      <c r="I663" s="5">
        <f t="shared" si="62"/>
        <v>153235.41020521938</v>
      </c>
    </row>
    <row r="664" spans="1:9" x14ac:dyDescent="0.25">
      <c r="A664">
        <v>660</v>
      </c>
      <c r="B664">
        <f t="shared" si="63"/>
        <v>660</v>
      </c>
      <c r="C664" s="5">
        <f t="shared" si="60"/>
        <v>153235.41020521938</v>
      </c>
      <c r="D664" s="5">
        <f t="shared" si="65"/>
        <v>1000</v>
      </c>
      <c r="E664" s="4">
        <f t="shared" si="64"/>
        <v>152235.41020521938</v>
      </c>
      <c r="F664" s="5">
        <f>IF(C664=0,0,IF(I663+G664&lt;=Summary!$E$20,'Loan Sch - Extra pay - With Off'!I663+G664,Summary!$E$20))</f>
        <v>690.71560806781815</v>
      </c>
      <c r="G664" s="4">
        <f>IF(E664&lt;=0,0,E664*Summary!$B$7/Summary!$B$10)</f>
        <v>116.81140129208178</v>
      </c>
      <c r="H664" s="5">
        <f t="shared" si="61"/>
        <v>573.90420677573638</v>
      </c>
      <c r="I664" s="5">
        <f t="shared" si="62"/>
        <v>152661.50599844364</v>
      </c>
    </row>
    <row r="665" spans="1:9" x14ac:dyDescent="0.25">
      <c r="A665">
        <v>661</v>
      </c>
      <c r="B665">
        <f t="shared" si="63"/>
        <v>661</v>
      </c>
      <c r="C665" s="5">
        <f t="shared" si="60"/>
        <v>152661.50599844364</v>
      </c>
      <c r="D665" s="5">
        <f t="shared" si="65"/>
        <v>1000</v>
      </c>
      <c r="E665" s="4">
        <f t="shared" si="64"/>
        <v>151661.50599844364</v>
      </c>
      <c r="F665" s="5">
        <f>IF(C665=0,0,IF(I664+G665&lt;=Summary!$E$20,'Loan Sch - Extra pay - With Off'!I664+G665,Summary!$E$20))</f>
        <v>690.71560806781815</v>
      </c>
      <c r="G665" s="4">
        <f>IF(E665&lt;=0,0,E665*Summary!$B$7/Summary!$B$10)</f>
        <v>116.37104017957502</v>
      </c>
      <c r="H665" s="5">
        <f t="shared" si="61"/>
        <v>574.34456788824309</v>
      </c>
      <c r="I665" s="5">
        <f t="shared" si="62"/>
        <v>152087.1614305554</v>
      </c>
    </row>
    <row r="666" spans="1:9" x14ac:dyDescent="0.25">
      <c r="A666">
        <v>662</v>
      </c>
      <c r="B666">
        <f t="shared" si="63"/>
        <v>662</v>
      </c>
      <c r="C666" s="5">
        <f t="shared" si="60"/>
        <v>152087.1614305554</v>
      </c>
      <c r="D666" s="5">
        <f t="shared" si="65"/>
        <v>1000</v>
      </c>
      <c r="E666" s="4">
        <f t="shared" si="64"/>
        <v>151087.1614305554</v>
      </c>
      <c r="F666" s="5">
        <f>IF(C666=0,0,IF(I665+G666&lt;=Summary!$E$20,'Loan Sch - Extra pay - With Off'!I665+G666,Summary!$E$20))</f>
        <v>690.71560806781815</v>
      </c>
      <c r="G666" s="4">
        <f>IF(E666&lt;=0,0,E666*Summary!$B$7/Summary!$B$10)</f>
        <v>115.93034117459923</v>
      </c>
      <c r="H666" s="5">
        <f t="shared" si="61"/>
        <v>574.78526689321893</v>
      </c>
      <c r="I666" s="5">
        <f t="shared" si="62"/>
        <v>151512.37616366218</v>
      </c>
    </row>
    <row r="667" spans="1:9" x14ac:dyDescent="0.25">
      <c r="A667">
        <v>663</v>
      </c>
      <c r="B667">
        <f t="shared" si="63"/>
        <v>663</v>
      </c>
      <c r="C667" s="5">
        <f t="shared" si="60"/>
        <v>151512.37616366218</v>
      </c>
      <c r="D667" s="5">
        <f t="shared" si="65"/>
        <v>1000</v>
      </c>
      <c r="E667" s="4">
        <f t="shared" si="64"/>
        <v>150512.37616366218</v>
      </c>
      <c r="F667" s="5">
        <f>IF(C667=0,0,IF(I666+G667&lt;=Summary!$E$20,'Loan Sch - Extra pay - With Off'!I666+G667,Summary!$E$20))</f>
        <v>690.71560806781815</v>
      </c>
      <c r="G667" s="4">
        <f>IF(E667&lt;=0,0,E667*Summary!$B$7/Summary!$B$10)</f>
        <v>115.48930401788692</v>
      </c>
      <c r="H667" s="5">
        <f t="shared" si="61"/>
        <v>575.22630404993129</v>
      </c>
      <c r="I667" s="5">
        <f t="shared" si="62"/>
        <v>150937.14985961225</v>
      </c>
    </row>
    <row r="668" spans="1:9" x14ac:dyDescent="0.25">
      <c r="A668">
        <v>664</v>
      </c>
      <c r="B668">
        <f t="shared" si="63"/>
        <v>664</v>
      </c>
      <c r="C668" s="5">
        <f t="shared" si="60"/>
        <v>150937.14985961225</v>
      </c>
      <c r="D668" s="5">
        <f t="shared" si="65"/>
        <v>1000</v>
      </c>
      <c r="E668" s="4">
        <f t="shared" si="64"/>
        <v>149937.14985961225</v>
      </c>
      <c r="F668" s="5">
        <f>IF(C668=0,0,IF(I667+G668&lt;=Summary!$E$20,'Loan Sch - Extra pay - With Off'!I667+G668,Summary!$E$20))</f>
        <v>690.71560806781815</v>
      </c>
      <c r="G668" s="4">
        <f>IF(E668&lt;=0,0,E668*Summary!$B$7/Summary!$B$10)</f>
        <v>115.04792844997171</v>
      </c>
      <c r="H668" s="5">
        <f t="shared" si="61"/>
        <v>575.66767961784649</v>
      </c>
      <c r="I668" s="5">
        <f t="shared" si="62"/>
        <v>150361.4821799944</v>
      </c>
    </row>
    <row r="669" spans="1:9" x14ac:dyDescent="0.25">
      <c r="A669">
        <v>665</v>
      </c>
      <c r="B669">
        <f t="shared" si="63"/>
        <v>665</v>
      </c>
      <c r="C669" s="5">
        <f t="shared" si="60"/>
        <v>150361.4821799944</v>
      </c>
      <c r="D669" s="5">
        <f t="shared" si="65"/>
        <v>1000</v>
      </c>
      <c r="E669" s="4">
        <f t="shared" si="64"/>
        <v>149361.4821799944</v>
      </c>
      <c r="F669" s="5">
        <f>IF(C669=0,0,IF(I668+G669&lt;=Summary!$E$20,'Loan Sch - Extra pay - With Off'!I668+G669,Summary!$E$20))</f>
        <v>690.71560806781815</v>
      </c>
      <c r="G669" s="4">
        <f>IF(E669&lt;=0,0,E669*Summary!$B$7/Summary!$B$10)</f>
        <v>114.606214211188</v>
      </c>
      <c r="H669" s="5">
        <f t="shared" si="61"/>
        <v>576.10939385663016</v>
      </c>
      <c r="I669" s="5">
        <f t="shared" si="62"/>
        <v>149785.37278613777</v>
      </c>
    </row>
    <row r="670" spans="1:9" x14ac:dyDescent="0.25">
      <c r="A670">
        <v>666</v>
      </c>
      <c r="B670">
        <f t="shared" si="63"/>
        <v>666</v>
      </c>
      <c r="C670" s="5">
        <f t="shared" si="60"/>
        <v>149785.37278613777</v>
      </c>
      <c r="D670" s="5">
        <f t="shared" si="65"/>
        <v>1000</v>
      </c>
      <c r="E670" s="4">
        <f t="shared" si="64"/>
        <v>148785.37278613777</v>
      </c>
      <c r="F670" s="5">
        <f>IF(C670=0,0,IF(I669+G670&lt;=Summary!$E$20,'Loan Sch - Extra pay - With Off'!I669+G670,Summary!$E$20))</f>
        <v>690.71560806781815</v>
      </c>
      <c r="G670" s="4">
        <f>IF(E670&lt;=0,0,E670*Summary!$B$7/Summary!$B$10)</f>
        <v>114.16416104167109</v>
      </c>
      <c r="H670" s="5">
        <f t="shared" si="61"/>
        <v>576.55144702614712</v>
      </c>
      <c r="I670" s="5">
        <f t="shared" si="62"/>
        <v>149208.82133911163</v>
      </c>
    </row>
    <row r="671" spans="1:9" x14ac:dyDescent="0.25">
      <c r="A671">
        <v>667</v>
      </c>
      <c r="B671">
        <f t="shared" si="63"/>
        <v>667</v>
      </c>
      <c r="C671" s="5">
        <f t="shared" si="60"/>
        <v>149208.82133911163</v>
      </c>
      <c r="D671" s="5">
        <f t="shared" si="65"/>
        <v>1000</v>
      </c>
      <c r="E671" s="4">
        <f t="shared" si="64"/>
        <v>148208.82133911163</v>
      </c>
      <c r="F671" s="5">
        <f>IF(C671=0,0,IF(I670+G671&lt;=Summary!$E$20,'Loan Sch - Extra pay - With Off'!I670+G671,Summary!$E$20))</f>
        <v>690.71560806781815</v>
      </c>
      <c r="G671" s="4">
        <f>IF(E671&lt;=0,0,E671*Summary!$B$7/Summary!$B$10)</f>
        <v>113.72176868135679</v>
      </c>
      <c r="H671" s="5">
        <f t="shared" si="61"/>
        <v>576.99383938646133</v>
      </c>
      <c r="I671" s="5">
        <f t="shared" si="62"/>
        <v>148631.82749972516</v>
      </c>
    </row>
    <row r="672" spans="1:9" x14ac:dyDescent="0.25">
      <c r="A672">
        <v>668</v>
      </c>
      <c r="B672">
        <f t="shared" si="63"/>
        <v>668</v>
      </c>
      <c r="C672" s="5">
        <f t="shared" si="60"/>
        <v>148631.82749972516</v>
      </c>
      <c r="D672" s="5">
        <f t="shared" si="65"/>
        <v>1000</v>
      </c>
      <c r="E672" s="4">
        <f t="shared" si="64"/>
        <v>147631.82749972516</v>
      </c>
      <c r="F672" s="5">
        <f>IF(C672=0,0,IF(I671+G672&lt;=Summary!$E$20,'Loan Sch - Extra pay - With Off'!I671+G672,Summary!$E$20))</f>
        <v>690.71560806781815</v>
      </c>
      <c r="G672" s="4">
        <f>IF(E672&lt;=0,0,E672*Summary!$B$7/Summary!$B$10)</f>
        <v>113.27903686998141</v>
      </c>
      <c r="H672" s="5">
        <f t="shared" si="61"/>
        <v>577.43657119783677</v>
      </c>
      <c r="I672" s="5">
        <f t="shared" si="62"/>
        <v>148054.39092852731</v>
      </c>
    </row>
    <row r="673" spans="1:9" x14ac:dyDescent="0.25">
      <c r="A673">
        <v>669</v>
      </c>
      <c r="B673">
        <f t="shared" si="63"/>
        <v>669</v>
      </c>
      <c r="C673" s="5">
        <f t="shared" si="60"/>
        <v>148054.39092852731</v>
      </c>
      <c r="D673" s="5">
        <f t="shared" si="65"/>
        <v>1000</v>
      </c>
      <c r="E673" s="4">
        <f t="shared" si="64"/>
        <v>147054.39092852731</v>
      </c>
      <c r="F673" s="5">
        <f>IF(C673=0,0,IF(I672+G673&lt;=Summary!$E$20,'Loan Sch - Extra pay - With Off'!I672+G673,Summary!$E$20))</f>
        <v>690.71560806781815</v>
      </c>
      <c r="G673" s="4">
        <f>IF(E673&lt;=0,0,E673*Summary!$B$7/Summary!$B$10)</f>
        <v>112.83596534708153</v>
      </c>
      <c r="H673" s="5">
        <f t="shared" si="61"/>
        <v>577.87964272073668</v>
      </c>
      <c r="I673" s="5">
        <f t="shared" si="62"/>
        <v>147476.51128580657</v>
      </c>
    </row>
    <row r="674" spans="1:9" x14ac:dyDescent="0.25">
      <c r="A674">
        <v>670</v>
      </c>
      <c r="B674">
        <f t="shared" si="63"/>
        <v>670</v>
      </c>
      <c r="C674" s="5">
        <f t="shared" si="60"/>
        <v>147476.51128580657</v>
      </c>
      <c r="D674" s="5">
        <f t="shared" si="65"/>
        <v>1000</v>
      </c>
      <c r="E674" s="4">
        <f t="shared" si="64"/>
        <v>146476.51128580657</v>
      </c>
      <c r="F674" s="5">
        <f>IF(C674=0,0,IF(I673+G674&lt;=Summary!$E$20,'Loan Sch - Extra pay - With Off'!I673+G674,Summary!$E$20))</f>
        <v>690.71560806781815</v>
      </c>
      <c r="G674" s="4">
        <f>IF(E674&lt;=0,0,E674*Summary!$B$7/Summary!$B$10)</f>
        <v>112.39255385199388</v>
      </c>
      <c r="H674" s="5">
        <f t="shared" si="61"/>
        <v>578.3230542158243</v>
      </c>
      <c r="I674" s="5">
        <f t="shared" si="62"/>
        <v>146898.18823159076</v>
      </c>
    </row>
    <row r="675" spans="1:9" x14ac:dyDescent="0.25">
      <c r="A675">
        <v>671</v>
      </c>
      <c r="B675">
        <f t="shared" si="63"/>
        <v>671</v>
      </c>
      <c r="C675" s="5">
        <f t="shared" si="60"/>
        <v>146898.18823159076</v>
      </c>
      <c r="D675" s="5">
        <f t="shared" si="65"/>
        <v>1000</v>
      </c>
      <c r="E675" s="4">
        <f t="shared" si="64"/>
        <v>145898.18823159076</v>
      </c>
      <c r="F675" s="5">
        <f>IF(C675=0,0,IF(I674+G675&lt;=Summary!$E$20,'Loan Sch - Extra pay - With Off'!I674+G675,Summary!$E$20))</f>
        <v>690.71560806781815</v>
      </c>
      <c r="G675" s="4">
        <f>IF(E675&lt;=0,0,E675*Summary!$B$7/Summary!$B$10)</f>
        <v>111.9488021238552</v>
      </c>
      <c r="H675" s="5">
        <f t="shared" si="61"/>
        <v>578.76680594396294</v>
      </c>
      <c r="I675" s="5">
        <f t="shared" si="62"/>
        <v>146319.42142564678</v>
      </c>
    </row>
    <row r="676" spans="1:9" x14ac:dyDescent="0.25">
      <c r="A676">
        <v>672</v>
      </c>
      <c r="B676">
        <f t="shared" si="63"/>
        <v>672</v>
      </c>
      <c r="C676" s="5">
        <f t="shared" si="60"/>
        <v>146319.42142564678</v>
      </c>
      <c r="D676" s="5">
        <f t="shared" si="65"/>
        <v>1000</v>
      </c>
      <c r="E676" s="4">
        <f t="shared" si="64"/>
        <v>145319.42142564678</v>
      </c>
      <c r="F676" s="5">
        <f>IF(C676=0,0,IF(I675+G676&lt;=Summary!$E$20,'Loan Sch - Extra pay - With Off'!I675+G676,Summary!$E$20))</f>
        <v>690.71560806781815</v>
      </c>
      <c r="G676" s="4">
        <f>IF(E676&lt;=0,0,E676*Summary!$B$7/Summary!$B$10)</f>
        <v>111.50470990160206</v>
      </c>
      <c r="H676" s="5">
        <f t="shared" si="61"/>
        <v>579.21089816621611</v>
      </c>
      <c r="I676" s="5">
        <f t="shared" si="62"/>
        <v>145740.21052748058</v>
      </c>
    </row>
    <row r="677" spans="1:9" x14ac:dyDescent="0.25">
      <c r="A677">
        <v>673</v>
      </c>
      <c r="B677">
        <f t="shared" si="63"/>
        <v>673</v>
      </c>
      <c r="C677" s="5">
        <f t="shared" si="60"/>
        <v>145740.21052748058</v>
      </c>
      <c r="D677" s="5">
        <f t="shared" si="65"/>
        <v>1000</v>
      </c>
      <c r="E677" s="4">
        <f t="shared" si="64"/>
        <v>144740.21052748058</v>
      </c>
      <c r="F677" s="5">
        <f>IF(C677=0,0,IF(I676+G677&lt;=Summary!$E$20,'Loan Sch - Extra pay - With Off'!I676+G677,Summary!$E$20))</f>
        <v>690.71560806781815</v>
      </c>
      <c r="G677" s="4">
        <f>IF(E677&lt;=0,0,E677*Summary!$B$7/Summary!$B$10)</f>
        <v>111.06027692397068</v>
      </c>
      <c r="H677" s="5">
        <f t="shared" si="61"/>
        <v>579.65533114384743</v>
      </c>
      <c r="I677" s="5">
        <f t="shared" si="62"/>
        <v>145160.55519633673</v>
      </c>
    </row>
    <row r="678" spans="1:9" x14ac:dyDescent="0.25">
      <c r="A678">
        <v>674</v>
      </c>
      <c r="B678">
        <f t="shared" si="63"/>
        <v>674</v>
      </c>
      <c r="C678" s="5">
        <f t="shared" si="60"/>
        <v>145160.55519633673</v>
      </c>
      <c r="D678" s="5">
        <f t="shared" si="65"/>
        <v>1000</v>
      </c>
      <c r="E678" s="4">
        <f t="shared" si="64"/>
        <v>144160.55519633673</v>
      </c>
      <c r="F678" s="5">
        <f>IF(C678=0,0,IF(I677+G678&lt;=Summary!$E$20,'Loan Sch - Extra pay - With Off'!I677+G678,Summary!$E$20))</f>
        <v>690.71560806781815</v>
      </c>
      <c r="G678" s="4">
        <f>IF(E678&lt;=0,0,E678*Summary!$B$7/Summary!$B$10)</f>
        <v>110.61550292949684</v>
      </c>
      <c r="H678" s="5">
        <f t="shared" si="61"/>
        <v>580.10010513832128</v>
      </c>
      <c r="I678" s="5">
        <f t="shared" si="62"/>
        <v>144580.45509119841</v>
      </c>
    </row>
    <row r="679" spans="1:9" x14ac:dyDescent="0.25">
      <c r="A679">
        <v>675</v>
      </c>
      <c r="B679">
        <f t="shared" si="63"/>
        <v>675</v>
      </c>
      <c r="C679" s="5">
        <f t="shared" si="60"/>
        <v>144580.45509119841</v>
      </c>
      <c r="D679" s="5">
        <f t="shared" si="65"/>
        <v>1000</v>
      </c>
      <c r="E679" s="4">
        <f t="shared" si="64"/>
        <v>143580.45509119841</v>
      </c>
      <c r="F679" s="5">
        <f>IF(C679=0,0,IF(I678+G679&lt;=Summary!$E$20,'Loan Sch - Extra pay - With Off'!I678+G679,Summary!$E$20))</f>
        <v>690.71560806781815</v>
      </c>
      <c r="G679" s="4">
        <f>IF(E679&lt;=0,0,E679*Summary!$B$7/Summary!$B$10)</f>
        <v>110.1703876565157</v>
      </c>
      <c r="H679" s="5">
        <f t="shared" si="61"/>
        <v>580.54522041130247</v>
      </c>
      <c r="I679" s="5">
        <f t="shared" si="62"/>
        <v>143999.90987078712</v>
      </c>
    </row>
    <row r="680" spans="1:9" x14ac:dyDescent="0.25">
      <c r="A680">
        <v>676</v>
      </c>
      <c r="B680">
        <f t="shared" si="63"/>
        <v>676</v>
      </c>
      <c r="C680" s="5">
        <f t="shared" si="60"/>
        <v>143999.90987078712</v>
      </c>
      <c r="D680" s="5">
        <f t="shared" si="65"/>
        <v>1000</v>
      </c>
      <c r="E680" s="4">
        <f t="shared" si="64"/>
        <v>142999.90987078712</v>
      </c>
      <c r="F680" s="5">
        <f>IF(C680=0,0,IF(I679+G680&lt;=Summary!$E$20,'Loan Sch - Extra pay - With Off'!I679+G680,Summary!$E$20))</f>
        <v>690.71560806781815</v>
      </c>
      <c r="G680" s="4">
        <f>IF(E680&lt;=0,0,E680*Summary!$B$7/Summary!$B$10)</f>
        <v>109.72493084316164</v>
      </c>
      <c r="H680" s="5">
        <f t="shared" si="61"/>
        <v>580.99067722465657</v>
      </c>
      <c r="I680" s="5">
        <f t="shared" si="62"/>
        <v>143418.91919356247</v>
      </c>
    </row>
    <row r="681" spans="1:9" x14ac:dyDescent="0.25">
      <c r="A681">
        <v>677</v>
      </c>
      <c r="B681">
        <f t="shared" si="63"/>
        <v>677</v>
      </c>
      <c r="C681" s="5">
        <f t="shared" si="60"/>
        <v>143418.91919356247</v>
      </c>
      <c r="D681" s="5">
        <f t="shared" si="65"/>
        <v>1000</v>
      </c>
      <c r="E681" s="4">
        <f t="shared" si="64"/>
        <v>142418.91919356247</v>
      </c>
      <c r="F681" s="5">
        <f>IF(C681=0,0,IF(I680+G681&lt;=Summary!$E$20,'Loan Sch - Extra pay - With Off'!I680+G681,Summary!$E$20))</f>
        <v>690.71560806781815</v>
      </c>
      <c r="G681" s="4">
        <f>IF(E681&lt;=0,0,E681*Summary!$B$7/Summary!$B$10)</f>
        <v>109.27913222736812</v>
      </c>
      <c r="H681" s="5">
        <f t="shared" si="61"/>
        <v>581.43647584045004</v>
      </c>
      <c r="I681" s="5">
        <f t="shared" si="62"/>
        <v>142837.48271772201</v>
      </c>
    </row>
    <row r="682" spans="1:9" x14ac:dyDescent="0.25">
      <c r="A682">
        <v>678</v>
      </c>
      <c r="B682">
        <f t="shared" si="63"/>
        <v>678</v>
      </c>
      <c r="C682" s="5">
        <f t="shared" si="60"/>
        <v>142837.48271772201</v>
      </c>
      <c r="D682" s="5">
        <f t="shared" si="65"/>
        <v>1000</v>
      </c>
      <c r="E682" s="4">
        <f t="shared" si="64"/>
        <v>141837.48271772201</v>
      </c>
      <c r="F682" s="5">
        <f>IF(C682=0,0,IF(I681+G682&lt;=Summary!$E$20,'Loan Sch - Extra pay - With Off'!I681+G682,Summary!$E$20))</f>
        <v>690.71560806781815</v>
      </c>
      <c r="G682" s="4">
        <f>IF(E682&lt;=0,0,E682*Summary!$B$7/Summary!$B$10)</f>
        <v>108.83299154686746</v>
      </c>
      <c r="H682" s="5">
        <f t="shared" si="61"/>
        <v>581.88261652095071</v>
      </c>
      <c r="I682" s="5">
        <f t="shared" si="62"/>
        <v>142255.60010120107</v>
      </c>
    </row>
    <row r="683" spans="1:9" x14ac:dyDescent="0.25">
      <c r="A683">
        <v>679</v>
      </c>
      <c r="B683">
        <f t="shared" si="63"/>
        <v>679</v>
      </c>
      <c r="C683" s="5">
        <f t="shared" si="60"/>
        <v>142255.60010120107</v>
      </c>
      <c r="D683" s="5">
        <f t="shared" si="65"/>
        <v>1000</v>
      </c>
      <c r="E683" s="4">
        <f t="shared" si="64"/>
        <v>141255.60010120107</v>
      </c>
      <c r="F683" s="5">
        <f>IF(C683=0,0,IF(I682+G683&lt;=Summary!$E$20,'Loan Sch - Extra pay - With Off'!I682+G683,Summary!$E$20))</f>
        <v>690.71560806781815</v>
      </c>
      <c r="G683" s="4">
        <f>IF(E683&lt;=0,0,E683*Summary!$B$7/Summary!$B$10)</f>
        <v>108.38650853919081</v>
      </c>
      <c r="H683" s="5">
        <f t="shared" si="61"/>
        <v>582.32909952862735</v>
      </c>
      <c r="I683" s="5">
        <f t="shared" si="62"/>
        <v>141673.27100167243</v>
      </c>
    </row>
    <row r="684" spans="1:9" x14ac:dyDescent="0.25">
      <c r="A684">
        <v>680</v>
      </c>
      <c r="B684">
        <f t="shared" si="63"/>
        <v>680</v>
      </c>
      <c r="C684" s="5">
        <f t="shared" si="60"/>
        <v>141673.27100167243</v>
      </c>
      <c r="D684" s="5">
        <f t="shared" si="65"/>
        <v>1000</v>
      </c>
      <c r="E684" s="4">
        <f t="shared" si="64"/>
        <v>140673.27100167243</v>
      </c>
      <c r="F684" s="5">
        <f>IF(C684=0,0,IF(I683+G684&lt;=Summary!$E$20,'Loan Sch - Extra pay - With Off'!I683+G684,Summary!$E$20))</f>
        <v>690.71560806781815</v>
      </c>
      <c r="G684" s="4">
        <f>IF(E684&lt;=0,0,E684*Summary!$B$7/Summary!$B$10)</f>
        <v>107.93968294166788</v>
      </c>
      <c r="H684" s="5">
        <f t="shared" si="61"/>
        <v>582.77592512615024</v>
      </c>
      <c r="I684" s="5">
        <f t="shared" si="62"/>
        <v>141090.49507654627</v>
      </c>
    </row>
    <row r="685" spans="1:9" x14ac:dyDescent="0.25">
      <c r="A685">
        <v>681</v>
      </c>
      <c r="B685">
        <f t="shared" si="63"/>
        <v>681</v>
      </c>
      <c r="C685" s="5">
        <f t="shared" si="60"/>
        <v>141090.49507654627</v>
      </c>
      <c r="D685" s="5">
        <f t="shared" si="65"/>
        <v>1000</v>
      </c>
      <c r="E685" s="4">
        <f t="shared" si="64"/>
        <v>140090.49507654627</v>
      </c>
      <c r="F685" s="5">
        <f>IF(C685=0,0,IF(I684+G685&lt;=Summary!$E$20,'Loan Sch - Extra pay - With Off'!I684+G685,Summary!$E$20))</f>
        <v>690.71560806781815</v>
      </c>
      <c r="G685" s="4">
        <f>IF(E685&lt;=0,0,E685*Summary!$B$7/Summary!$B$10)</f>
        <v>107.49251449142685</v>
      </c>
      <c r="H685" s="5">
        <f t="shared" si="61"/>
        <v>583.22309357639131</v>
      </c>
      <c r="I685" s="5">
        <f t="shared" si="62"/>
        <v>140507.27198296989</v>
      </c>
    </row>
    <row r="686" spans="1:9" x14ac:dyDescent="0.25">
      <c r="A686">
        <v>682</v>
      </c>
      <c r="B686">
        <f t="shared" si="63"/>
        <v>682</v>
      </c>
      <c r="C686" s="5">
        <f t="shared" si="60"/>
        <v>140507.27198296989</v>
      </c>
      <c r="D686" s="5">
        <f t="shared" si="65"/>
        <v>1000</v>
      </c>
      <c r="E686" s="4">
        <f t="shared" si="64"/>
        <v>139507.27198296989</v>
      </c>
      <c r="F686" s="5">
        <f>IF(C686=0,0,IF(I685+G686&lt;=Summary!$E$20,'Loan Sch - Extra pay - With Off'!I685+G686,Summary!$E$20))</f>
        <v>690.71560806781815</v>
      </c>
      <c r="G686" s="4">
        <f>IF(E686&lt;=0,0,E686*Summary!$B$7/Summary!$B$10)</f>
        <v>107.0450029253942</v>
      </c>
      <c r="H686" s="5">
        <f t="shared" si="61"/>
        <v>583.67060514242394</v>
      </c>
      <c r="I686" s="5">
        <f t="shared" si="62"/>
        <v>139923.60137782746</v>
      </c>
    </row>
    <row r="687" spans="1:9" x14ac:dyDescent="0.25">
      <c r="A687">
        <v>683</v>
      </c>
      <c r="B687">
        <f t="shared" si="63"/>
        <v>683</v>
      </c>
      <c r="C687" s="5">
        <f t="shared" si="60"/>
        <v>139923.60137782746</v>
      </c>
      <c r="D687" s="5">
        <f t="shared" si="65"/>
        <v>1000</v>
      </c>
      <c r="E687" s="4">
        <f t="shared" si="64"/>
        <v>138923.60137782746</v>
      </c>
      <c r="F687" s="5">
        <f>IF(C687=0,0,IF(I686+G687&lt;=Summary!$E$20,'Loan Sch - Extra pay - With Off'!I686+G687,Summary!$E$20))</f>
        <v>690.71560806781815</v>
      </c>
      <c r="G687" s="4">
        <f>IF(E687&lt;=0,0,E687*Summary!$B$7/Summary!$B$10)</f>
        <v>106.59714798029452</v>
      </c>
      <c r="H687" s="5">
        <f t="shared" si="61"/>
        <v>584.11846008752366</v>
      </c>
      <c r="I687" s="5">
        <f t="shared" si="62"/>
        <v>139339.48291773995</v>
      </c>
    </row>
    <row r="688" spans="1:9" x14ac:dyDescent="0.25">
      <c r="A688">
        <v>684</v>
      </c>
      <c r="B688">
        <f t="shared" si="63"/>
        <v>684</v>
      </c>
      <c r="C688" s="5">
        <f t="shared" si="60"/>
        <v>139339.48291773995</v>
      </c>
      <c r="D688" s="5">
        <f t="shared" si="65"/>
        <v>1000</v>
      </c>
      <c r="E688" s="4">
        <f t="shared" si="64"/>
        <v>138339.48291773995</v>
      </c>
      <c r="F688" s="5">
        <f>IF(C688=0,0,IF(I687+G688&lt;=Summary!$E$20,'Loan Sch - Extra pay - With Off'!I687+G688,Summary!$E$20))</f>
        <v>690.71560806781815</v>
      </c>
      <c r="G688" s="4">
        <f>IF(E688&lt;=0,0,E688*Summary!$B$7/Summary!$B$10)</f>
        <v>106.14894939265045</v>
      </c>
      <c r="H688" s="5">
        <f t="shared" si="61"/>
        <v>584.56665867516767</v>
      </c>
      <c r="I688" s="5">
        <f t="shared" si="62"/>
        <v>138754.91625906478</v>
      </c>
    </row>
    <row r="689" spans="1:9" x14ac:dyDescent="0.25">
      <c r="A689">
        <v>685</v>
      </c>
      <c r="B689">
        <f t="shared" si="63"/>
        <v>685</v>
      </c>
      <c r="C689" s="5">
        <f t="shared" si="60"/>
        <v>138754.91625906478</v>
      </c>
      <c r="D689" s="5">
        <f t="shared" si="65"/>
        <v>1000</v>
      </c>
      <c r="E689" s="4">
        <f t="shared" si="64"/>
        <v>137754.91625906478</v>
      </c>
      <c r="F689" s="5">
        <f>IF(C689=0,0,IF(I688+G689&lt;=Summary!$E$20,'Loan Sch - Extra pay - With Off'!I688+G689,Summary!$E$20))</f>
        <v>690.71560806781815</v>
      </c>
      <c r="G689" s="4">
        <f>IF(E689&lt;=0,0,E689*Summary!$B$7/Summary!$B$10)</f>
        <v>105.70040689878239</v>
      </c>
      <c r="H689" s="5">
        <f t="shared" si="61"/>
        <v>585.01520116903578</v>
      </c>
      <c r="I689" s="5">
        <f t="shared" si="62"/>
        <v>138169.90105789574</v>
      </c>
    </row>
    <row r="690" spans="1:9" x14ac:dyDescent="0.25">
      <c r="A690">
        <v>686</v>
      </c>
      <c r="B690">
        <f t="shared" si="63"/>
        <v>686</v>
      </c>
      <c r="C690" s="5">
        <f t="shared" si="60"/>
        <v>138169.90105789574</v>
      </c>
      <c r="D690" s="5">
        <f t="shared" si="65"/>
        <v>1000</v>
      </c>
      <c r="E690" s="4">
        <f t="shared" si="64"/>
        <v>137169.90105789574</v>
      </c>
      <c r="F690" s="5">
        <f>IF(C690=0,0,IF(I689+G690&lt;=Summary!$E$20,'Loan Sch - Extra pay - With Off'!I689+G690,Summary!$E$20))</f>
        <v>690.71560806781815</v>
      </c>
      <c r="G690" s="4">
        <f>IF(E690&lt;=0,0,E690*Summary!$B$7/Summary!$B$10)</f>
        <v>105.25152023480845</v>
      </c>
      <c r="H690" s="5">
        <f t="shared" si="61"/>
        <v>585.46408783300967</v>
      </c>
      <c r="I690" s="5">
        <f t="shared" si="62"/>
        <v>137584.43697006273</v>
      </c>
    </row>
    <row r="691" spans="1:9" x14ac:dyDescent="0.25">
      <c r="A691">
        <v>687</v>
      </c>
      <c r="B691">
        <f t="shared" si="63"/>
        <v>687</v>
      </c>
      <c r="C691" s="5">
        <f t="shared" si="60"/>
        <v>137584.43697006273</v>
      </c>
      <c r="D691" s="5">
        <f t="shared" si="65"/>
        <v>1000</v>
      </c>
      <c r="E691" s="4">
        <f t="shared" si="64"/>
        <v>136584.43697006273</v>
      </c>
      <c r="F691" s="5">
        <f>IF(C691=0,0,IF(I690+G691&lt;=Summary!$E$20,'Loan Sch - Extra pay - With Off'!I690+G691,Summary!$E$20))</f>
        <v>690.71560806781815</v>
      </c>
      <c r="G691" s="4">
        <f>IF(E691&lt;=0,0,E691*Summary!$B$7/Summary!$B$10)</f>
        <v>104.80228913664428</v>
      </c>
      <c r="H691" s="5">
        <f t="shared" si="61"/>
        <v>585.91331893117388</v>
      </c>
      <c r="I691" s="5">
        <f t="shared" si="62"/>
        <v>136998.52365113155</v>
      </c>
    </row>
    <row r="692" spans="1:9" x14ac:dyDescent="0.25">
      <c r="A692">
        <v>688</v>
      </c>
      <c r="B692">
        <f t="shared" si="63"/>
        <v>688</v>
      </c>
      <c r="C692" s="5">
        <f t="shared" si="60"/>
        <v>136998.52365113155</v>
      </c>
      <c r="D692" s="5">
        <f t="shared" si="65"/>
        <v>1000</v>
      </c>
      <c r="E692" s="4">
        <f t="shared" si="64"/>
        <v>135998.52365113155</v>
      </c>
      <c r="F692" s="5">
        <f>IF(C692=0,0,IF(I691+G692&lt;=Summary!$E$20,'Loan Sch - Extra pay - With Off'!I691+G692,Summary!$E$20))</f>
        <v>690.71560806781815</v>
      </c>
      <c r="G692" s="4">
        <f>IF(E692&lt;=0,0,E692*Summary!$B$7/Summary!$B$10)</f>
        <v>104.35271334000285</v>
      </c>
      <c r="H692" s="5">
        <f t="shared" si="61"/>
        <v>586.36289472781527</v>
      </c>
      <c r="I692" s="5">
        <f t="shared" si="62"/>
        <v>136412.16075640373</v>
      </c>
    </row>
    <row r="693" spans="1:9" x14ac:dyDescent="0.25">
      <c r="A693">
        <v>689</v>
      </c>
      <c r="B693">
        <f t="shared" si="63"/>
        <v>689</v>
      </c>
      <c r="C693" s="5">
        <f t="shared" ref="C693:C756" si="66">I692</f>
        <v>136412.16075640373</v>
      </c>
      <c r="D693" s="5">
        <f t="shared" si="65"/>
        <v>1000</v>
      </c>
      <c r="E693" s="4">
        <f t="shared" si="64"/>
        <v>135412.16075640373</v>
      </c>
      <c r="F693" s="5">
        <f>IF(C693=0,0,IF(I692+G693&lt;=Summary!$E$20,'Loan Sch - Extra pay - With Off'!I692+G693,Summary!$E$20))</f>
        <v>690.71560806781815</v>
      </c>
      <c r="G693" s="4">
        <f>IF(E693&lt;=0,0,E693*Summary!$B$7/Summary!$B$10)</f>
        <v>103.90279258039439</v>
      </c>
      <c r="H693" s="5">
        <f t="shared" ref="H693:H756" si="67">F693-G693</f>
        <v>586.81281548742379</v>
      </c>
      <c r="I693" s="5">
        <f t="shared" ref="I693:I756" si="68">IF(ROUND(C693-H693,0)=0,0,C693-H693)</f>
        <v>135825.34794091631</v>
      </c>
    </row>
    <row r="694" spans="1:9" x14ac:dyDescent="0.25">
      <c r="A694">
        <v>690</v>
      </c>
      <c r="B694">
        <f t="shared" si="63"/>
        <v>690</v>
      </c>
      <c r="C694" s="5">
        <f t="shared" si="66"/>
        <v>135825.34794091631</v>
      </c>
      <c r="D694" s="5">
        <f t="shared" si="65"/>
        <v>1000</v>
      </c>
      <c r="E694" s="4">
        <f t="shared" si="64"/>
        <v>134825.34794091631</v>
      </c>
      <c r="F694" s="5">
        <f>IF(C694=0,0,IF(I693+G694&lt;=Summary!$E$20,'Loan Sch - Extra pay - With Off'!I693+G694,Summary!$E$20))</f>
        <v>690.71560806781815</v>
      </c>
      <c r="G694" s="4">
        <f>IF(E694&lt;=0,0,E694*Summary!$B$7/Summary!$B$10)</f>
        <v>103.45252659312617</v>
      </c>
      <c r="H694" s="5">
        <f t="shared" si="67"/>
        <v>587.26308147469194</v>
      </c>
      <c r="I694" s="5">
        <f t="shared" si="68"/>
        <v>135238.08485944162</v>
      </c>
    </row>
    <row r="695" spans="1:9" x14ac:dyDescent="0.25">
      <c r="A695">
        <v>691</v>
      </c>
      <c r="B695">
        <f t="shared" si="63"/>
        <v>691</v>
      </c>
      <c r="C695" s="5">
        <f t="shared" si="66"/>
        <v>135238.08485944162</v>
      </c>
      <c r="D695" s="5">
        <f t="shared" si="65"/>
        <v>1000</v>
      </c>
      <c r="E695" s="4">
        <f t="shared" si="64"/>
        <v>134238.08485944162</v>
      </c>
      <c r="F695" s="5">
        <f>IF(C695=0,0,IF(I694+G695&lt;=Summary!$E$20,'Loan Sch - Extra pay - With Off'!I694+G695,Summary!$E$20))</f>
        <v>690.71560806781815</v>
      </c>
      <c r="G695" s="4">
        <f>IF(E695&lt;=0,0,E695*Summary!$B$7/Summary!$B$10)</f>
        <v>103.00191511330232</v>
      </c>
      <c r="H695" s="5">
        <f t="shared" si="67"/>
        <v>587.71369295451586</v>
      </c>
      <c r="I695" s="5">
        <f t="shared" si="68"/>
        <v>134650.37116648711</v>
      </c>
    </row>
    <row r="696" spans="1:9" x14ac:dyDescent="0.25">
      <c r="A696">
        <v>692</v>
      </c>
      <c r="B696">
        <f t="shared" si="63"/>
        <v>692</v>
      </c>
      <c r="C696" s="5">
        <f t="shared" si="66"/>
        <v>134650.37116648711</v>
      </c>
      <c r="D696" s="5">
        <f t="shared" si="65"/>
        <v>1000</v>
      </c>
      <c r="E696" s="4">
        <f t="shared" si="64"/>
        <v>133650.37116648711</v>
      </c>
      <c r="F696" s="5">
        <f>IF(C696=0,0,IF(I695+G696&lt;=Summary!$E$20,'Loan Sch - Extra pay - With Off'!I695+G696,Summary!$E$20))</f>
        <v>690.71560806781815</v>
      </c>
      <c r="G696" s="4">
        <f>IF(E696&lt;=0,0,E696*Summary!$B$7/Summary!$B$10)</f>
        <v>102.55095787582376</v>
      </c>
      <c r="H696" s="5">
        <f t="shared" si="67"/>
        <v>588.16465019199438</v>
      </c>
      <c r="I696" s="5">
        <f t="shared" si="68"/>
        <v>134062.20651629512</v>
      </c>
    </row>
    <row r="697" spans="1:9" x14ac:dyDescent="0.25">
      <c r="A697">
        <v>693</v>
      </c>
      <c r="B697">
        <f t="shared" si="63"/>
        <v>693</v>
      </c>
      <c r="C697" s="5">
        <f t="shared" si="66"/>
        <v>134062.20651629512</v>
      </c>
      <c r="D697" s="5">
        <f t="shared" si="65"/>
        <v>1000</v>
      </c>
      <c r="E697" s="4">
        <f t="shared" si="64"/>
        <v>133062.20651629512</v>
      </c>
      <c r="F697" s="5">
        <f>IF(C697=0,0,IF(I696+G697&lt;=Summary!$E$20,'Loan Sch - Extra pay - With Off'!I696+G697,Summary!$E$20))</f>
        <v>690.71560806781815</v>
      </c>
      <c r="G697" s="4">
        <f>IF(E697&lt;=0,0,E697*Summary!$B$7/Summary!$B$10)</f>
        <v>102.09965461538799</v>
      </c>
      <c r="H697" s="5">
        <f t="shared" si="67"/>
        <v>588.61595345243018</v>
      </c>
      <c r="I697" s="5">
        <f t="shared" si="68"/>
        <v>133473.5905628427</v>
      </c>
    </row>
    <row r="698" spans="1:9" x14ac:dyDescent="0.25">
      <c r="A698">
        <v>694</v>
      </c>
      <c r="B698">
        <f t="shared" si="63"/>
        <v>694</v>
      </c>
      <c r="C698" s="5">
        <f t="shared" si="66"/>
        <v>133473.5905628427</v>
      </c>
      <c r="D698" s="5">
        <f t="shared" si="65"/>
        <v>1000</v>
      </c>
      <c r="E698" s="4">
        <f t="shared" si="64"/>
        <v>132473.5905628427</v>
      </c>
      <c r="F698" s="5">
        <f>IF(C698=0,0,IF(I697+G698&lt;=Summary!$E$20,'Loan Sch - Extra pay - With Off'!I697+G698,Summary!$E$20))</f>
        <v>690.71560806781815</v>
      </c>
      <c r="G698" s="4">
        <f>IF(E698&lt;=0,0,E698*Summary!$B$7/Summary!$B$10)</f>
        <v>101.64800506648892</v>
      </c>
      <c r="H698" s="5">
        <f t="shared" si="67"/>
        <v>589.06760300132919</v>
      </c>
      <c r="I698" s="5">
        <f t="shared" si="68"/>
        <v>132884.52295984136</v>
      </c>
    </row>
    <row r="699" spans="1:9" x14ac:dyDescent="0.25">
      <c r="A699">
        <v>695</v>
      </c>
      <c r="B699">
        <f t="shared" si="63"/>
        <v>695</v>
      </c>
      <c r="C699" s="5">
        <f t="shared" si="66"/>
        <v>132884.52295984136</v>
      </c>
      <c r="D699" s="5">
        <f t="shared" si="65"/>
        <v>1000</v>
      </c>
      <c r="E699" s="4">
        <f t="shared" si="64"/>
        <v>131884.52295984136</v>
      </c>
      <c r="F699" s="5">
        <f>IF(C699=0,0,IF(I698+G699&lt;=Summary!$E$20,'Loan Sch - Extra pay - With Off'!I698+G699,Summary!$E$20))</f>
        <v>690.71560806781815</v>
      </c>
      <c r="G699" s="4">
        <f>IF(E699&lt;=0,0,E699*Summary!$B$7/Summary!$B$10)</f>
        <v>101.19600896341673</v>
      </c>
      <c r="H699" s="5">
        <f t="shared" si="67"/>
        <v>589.51959910440144</v>
      </c>
      <c r="I699" s="5">
        <f t="shared" si="68"/>
        <v>132295.00336073697</v>
      </c>
    </row>
    <row r="700" spans="1:9" x14ac:dyDescent="0.25">
      <c r="A700">
        <v>696</v>
      </c>
      <c r="B700">
        <f t="shared" si="63"/>
        <v>696</v>
      </c>
      <c r="C700" s="5">
        <f t="shared" si="66"/>
        <v>132295.00336073697</v>
      </c>
      <c r="D700" s="5">
        <f t="shared" si="65"/>
        <v>1000</v>
      </c>
      <c r="E700" s="4">
        <f t="shared" si="64"/>
        <v>131295.00336073697</v>
      </c>
      <c r="F700" s="5">
        <f>IF(C700=0,0,IF(I699+G700&lt;=Summary!$E$20,'Loan Sch - Extra pay - With Off'!I699+G700,Summary!$E$20))</f>
        <v>690.71560806781815</v>
      </c>
      <c r="G700" s="4">
        <f>IF(E700&lt;=0,0,E700*Summary!$B$7/Summary!$B$10)</f>
        <v>100.74366604025779</v>
      </c>
      <c r="H700" s="5">
        <f t="shared" si="67"/>
        <v>589.97194202756032</v>
      </c>
      <c r="I700" s="5">
        <f t="shared" si="68"/>
        <v>131705.0314187094</v>
      </c>
    </row>
    <row r="701" spans="1:9" x14ac:dyDescent="0.25">
      <c r="A701">
        <v>697</v>
      </c>
      <c r="B701">
        <f t="shared" si="63"/>
        <v>697</v>
      </c>
      <c r="C701" s="5">
        <f t="shared" si="66"/>
        <v>131705.0314187094</v>
      </c>
      <c r="D701" s="5">
        <f t="shared" si="65"/>
        <v>1000</v>
      </c>
      <c r="E701" s="4">
        <f t="shared" si="64"/>
        <v>130705.0314187094</v>
      </c>
      <c r="F701" s="5">
        <f>IF(C701=0,0,IF(I700+G701&lt;=Summary!$E$20,'Loan Sch - Extra pay - With Off'!I700+G701,Summary!$E$20))</f>
        <v>690.71560806781815</v>
      </c>
      <c r="G701" s="4">
        <f>IF(E701&lt;=0,0,E701*Summary!$B$7/Summary!$B$10)</f>
        <v>100.29097603089433</v>
      </c>
      <c r="H701" s="5">
        <f t="shared" si="67"/>
        <v>590.42463203692387</v>
      </c>
      <c r="I701" s="5">
        <f t="shared" si="68"/>
        <v>131114.60678667249</v>
      </c>
    </row>
    <row r="702" spans="1:9" x14ac:dyDescent="0.25">
      <c r="A702">
        <v>698</v>
      </c>
      <c r="B702">
        <f t="shared" si="63"/>
        <v>698</v>
      </c>
      <c r="C702" s="5">
        <f t="shared" si="66"/>
        <v>131114.60678667249</v>
      </c>
      <c r="D702" s="5">
        <f t="shared" si="65"/>
        <v>1000</v>
      </c>
      <c r="E702" s="4">
        <f t="shared" si="64"/>
        <v>130114.60678667249</v>
      </c>
      <c r="F702" s="5">
        <f>IF(C702=0,0,IF(I701+G702&lt;=Summary!$E$20,'Loan Sch - Extra pay - With Off'!I701+G702,Summary!$E$20))</f>
        <v>690.71560806781815</v>
      </c>
      <c r="G702" s="4">
        <f>IF(E702&lt;=0,0,E702*Summary!$B$7/Summary!$B$10)</f>
        <v>99.837938669004473</v>
      </c>
      <c r="H702" s="5">
        <f t="shared" si="67"/>
        <v>590.87766939881362</v>
      </c>
      <c r="I702" s="5">
        <f t="shared" si="68"/>
        <v>130523.72911727367</v>
      </c>
    </row>
    <row r="703" spans="1:9" x14ac:dyDescent="0.25">
      <c r="A703">
        <v>699</v>
      </c>
      <c r="B703">
        <f t="shared" si="63"/>
        <v>699</v>
      </c>
      <c r="C703" s="5">
        <f t="shared" si="66"/>
        <v>130523.72911727367</v>
      </c>
      <c r="D703" s="5">
        <f t="shared" si="65"/>
        <v>1000</v>
      </c>
      <c r="E703" s="4">
        <f t="shared" si="64"/>
        <v>129523.72911727367</v>
      </c>
      <c r="F703" s="5">
        <f>IF(C703=0,0,IF(I702+G703&lt;=Summary!$E$20,'Loan Sch - Extra pay - With Off'!I702+G703,Summary!$E$20))</f>
        <v>690.71560806781815</v>
      </c>
      <c r="G703" s="4">
        <f>IF(E703&lt;=0,0,E703*Summary!$B$7/Summary!$B$10)</f>
        <v>99.384553688061914</v>
      </c>
      <c r="H703" s="5">
        <f t="shared" si="67"/>
        <v>591.33105437975621</v>
      </c>
      <c r="I703" s="5">
        <f t="shared" si="68"/>
        <v>129932.39806289392</v>
      </c>
    </row>
    <row r="704" spans="1:9" x14ac:dyDescent="0.25">
      <c r="A704">
        <v>700</v>
      </c>
      <c r="B704">
        <f t="shared" si="63"/>
        <v>700</v>
      </c>
      <c r="C704" s="5">
        <f t="shared" si="66"/>
        <v>129932.39806289392</v>
      </c>
      <c r="D704" s="5">
        <f t="shared" si="65"/>
        <v>1000</v>
      </c>
      <c r="E704" s="4">
        <f t="shared" si="64"/>
        <v>128932.39806289392</v>
      </c>
      <c r="F704" s="5">
        <f>IF(C704=0,0,IF(I703+G704&lt;=Summary!$E$20,'Loan Sch - Extra pay - With Off'!I703+G704,Summary!$E$20))</f>
        <v>690.71560806781815</v>
      </c>
      <c r="G704" s="4">
        <f>IF(E704&lt;=0,0,E704*Summary!$B$7/Summary!$B$10)</f>
        <v>98.930820821335899</v>
      </c>
      <c r="H704" s="5">
        <f t="shared" si="67"/>
        <v>591.78478724648221</v>
      </c>
      <c r="I704" s="5">
        <f t="shared" si="68"/>
        <v>129340.61327564744</v>
      </c>
    </row>
    <row r="705" spans="1:9" x14ac:dyDescent="0.25">
      <c r="A705">
        <v>701</v>
      </c>
      <c r="B705">
        <f t="shared" si="63"/>
        <v>701</v>
      </c>
      <c r="C705" s="5">
        <f t="shared" si="66"/>
        <v>129340.61327564744</v>
      </c>
      <c r="D705" s="5">
        <f t="shared" si="65"/>
        <v>1000</v>
      </c>
      <c r="E705" s="4">
        <f t="shared" si="64"/>
        <v>128340.61327564744</v>
      </c>
      <c r="F705" s="5">
        <f>IF(C705=0,0,IF(I704+G705&lt;=Summary!$E$20,'Loan Sch - Extra pay - With Off'!I704+G705,Summary!$E$20))</f>
        <v>690.71560806781815</v>
      </c>
      <c r="G705" s="4">
        <f>IF(E705&lt;=0,0,E705*Summary!$B$7/Summary!$B$10)</f>
        <v>98.476739801891</v>
      </c>
      <c r="H705" s="5">
        <f t="shared" si="67"/>
        <v>592.23886826592718</v>
      </c>
      <c r="I705" s="5">
        <f t="shared" si="68"/>
        <v>128748.37440738152</v>
      </c>
    </row>
    <row r="706" spans="1:9" x14ac:dyDescent="0.25">
      <c r="A706">
        <v>702</v>
      </c>
      <c r="B706">
        <f t="shared" si="63"/>
        <v>702</v>
      </c>
      <c r="C706" s="5">
        <f t="shared" si="66"/>
        <v>128748.37440738152</v>
      </c>
      <c r="D706" s="5">
        <f t="shared" si="65"/>
        <v>1000</v>
      </c>
      <c r="E706" s="4">
        <f t="shared" si="64"/>
        <v>127748.37440738152</v>
      </c>
      <c r="F706" s="5">
        <f>IF(C706=0,0,IF(I705+G706&lt;=Summary!$E$20,'Loan Sch - Extra pay - With Off'!I705+G706,Summary!$E$20))</f>
        <v>690.71560806781815</v>
      </c>
      <c r="G706" s="4">
        <f>IF(E706&lt;=0,0,E706*Summary!$B$7/Summary!$B$10)</f>
        <v>98.022310362586964</v>
      </c>
      <c r="H706" s="5">
        <f t="shared" si="67"/>
        <v>592.6932977052312</v>
      </c>
      <c r="I706" s="5">
        <f t="shared" si="68"/>
        <v>128155.68110967628</v>
      </c>
    </row>
    <row r="707" spans="1:9" x14ac:dyDescent="0.25">
      <c r="A707">
        <v>703</v>
      </c>
      <c r="B707">
        <f t="shared" si="63"/>
        <v>703</v>
      </c>
      <c r="C707" s="5">
        <f t="shared" si="66"/>
        <v>128155.68110967628</v>
      </c>
      <c r="D707" s="5">
        <f t="shared" si="65"/>
        <v>1000</v>
      </c>
      <c r="E707" s="4">
        <f t="shared" si="64"/>
        <v>127155.68110967628</v>
      </c>
      <c r="F707" s="5">
        <f>IF(C707=0,0,IF(I706+G707&lt;=Summary!$E$20,'Loan Sch - Extra pay - With Off'!I706+G707,Summary!$E$20))</f>
        <v>690.71560806781815</v>
      </c>
      <c r="G707" s="4">
        <f>IF(E707&lt;=0,0,E707*Summary!$B$7/Summary!$B$10)</f>
        <v>97.567532236078534</v>
      </c>
      <c r="H707" s="5">
        <f t="shared" si="67"/>
        <v>593.14807583173956</v>
      </c>
      <c r="I707" s="5">
        <f t="shared" si="68"/>
        <v>127562.53303384455</v>
      </c>
    </row>
    <row r="708" spans="1:9" x14ac:dyDescent="0.25">
      <c r="A708">
        <v>704</v>
      </c>
      <c r="B708">
        <f t="shared" si="63"/>
        <v>704</v>
      </c>
      <c r="C708" s="5">
        <f t="shared" si="66"/>
        <v>127562.53303384455</v>
      </c>
      <c r="D708" s="5">
        <f t="shared" si="65"/>
        <v>1000</v>
      </c>
      <c r="E708" s="4">
        <f t="shared" si="64"/>
        <v>126562.53303384455</v>
      </c>
      <c r="F708" s="5">
        <f>IF(C708=0,0,IF(I707+G708&lt;=Summary!$E$20,'Loan Sch - Extra pay - With Off'!I707+G708,Summary!$E$20))</f>
        <v>690.71560806781815</v>
      </c>
      <c r="G708" s="4">
        <f>IF(E708&lt;=0,0,E708*Summary!$B$7/Summary!$B$10)</f>
        <v>97.112405154815335</v>
      </c>
      <c r="H708" s="5">
        <f t="shared" si="67"/>
        <v>593.60320291300286</v>
      </c>
      <c r="I708" s="5">
        <f t="shared" si="68"/>
        <v>126968.92983093155</v>
      </c>
    </row>
    <row r="709" spans="1:9" x14ac:dyDescent="0.25">
      <c r="A709">
        <v>705</v>
      </c>
      <c r="B709">
        <f t="shared" si="63"/>
        <v>705</v>
      </c>
      <c r="C709" s="5">
        <f t="shared" si="66"/>
        <v>126968.92983093155</v>
      </c>
      <c r="D709" s="5">
        <f t="shared" si="65"/>
        <v>1000</v>
      </c>
      <c r="E709" s="4">
        <f t="shared" si="64"/>
        <v>125968.92983093155</v>
      </c>
      <c r="F709" s="5">
        <f>IF(C709=0,0,IF(I708+G709&lt;=Summary!$E$20,'Loan Sch - Extra pay - With Off'!I708+G709,Summary!$E$20))</f>
        <v>690.71560806781815</v>
      </c>
      <c r="G709" s="4">
        <f>IF(E709&lt;=0,0,E709*Summary!$B$7/Summary!$B$10)</f>
        <v>96.656928851041712</v>
      </c>
      <c r="H709" s="5">
        <f t="shared" si="67"/>
        <v>594.05867921677645</v>
      </c>
      <c r="I709" s="5">
        <f t="shared" si="68"/>
        <v>126374.87115171477</v>
      </c>
    </row>
    <row r="710" spans="1:9" x14ac:dyDescent="0.25">
      <c r="A710">
        <v>706</v>
      </c>
      <c r="B710">
        <f t="shared" ref="B710:B773" si="69">IF(C710=0,0,A710)</f>
        <v>706</v>
      </c>
      <c r="C710" s="5">
        <f t="shared" si="66"/>
        <v>126374.87115171477</v>
      </c>
      <c r="D710" s="5">
        <f t="shared" si="65"/>
        <v>1000</v>
      </c>
      <c r="E710" s="4">
        <f t="shared" ref="E710:E773" si="70">C710-D710</f>
        <v>125374.87115171477</v>
      </c>
      <c r="F710" s="5">
        <f>IF(C710=0,0,IF(I709+G710&lt;=Summary!$E$20,'Loan Sch - Extra pay - With Off'!I709+G710,Summary!$E$20))</f>
        <v>690.71560806781815</v>
      </c>
      <c r="G710" s="4">
        <f>IF(E710&lt;=0,0,E710*Summary!$B$7/Summary!$B$10)</f>
        <v>96.201103056796526</v>
      </c>
      <c r="H710" s="5">
        <f t="shared" si="67"/>
        <v>594.51450501102158</v>
      </c>
      <c r="I710" s="5">
        <f t="shared" si="68"/>
        <v>125780.35664670376</v>
      </c>
    </row>
    <row r="711" spans="1:9" x14ac:dyDescent="0.25">
      <c r="A711">
        <v>707</v>
      </c>
      <c r="B711">
        <f t="shared" si="69"/>
        <v>707</v>
      </c>
      <c r="C711" s="5">
        <f t="shared" si="66"/>
        <v>125780.35664670376</v>
      </c>
      <c r="D711" s="5">
        <f t="shared" ref="D711:D774" si="71">IF(C711=0,0,D710)</f>
        <v>1000</v>
      </c>
      <c r="E711" s="4">
        <f t="shared" si="70"/>
        <v>124780.35664670376</v>
      </c>
      <c r="F711" s="5">
        <f>IF(C711=0,0,IF(I710+G711&lt;=Summary!$E$20,'Loan Sch - Extra pay - With Off'!I710+G711,Summary!$E$20))</f>
        <v>690.71560806781815</v>
      </c>
      <c r="G711" s="4">
        <f>IF(E711&lt;=0,0,E711*Summary!$B$7/Summary!$B$10)</f>
        <v>95.744927503913075</v>
      </c>
      <c r="H711" s="5">
        <f t="shared" si="67"/>
        <v>594.97068056390503</v>
      </c>
      <c r="I711" s="5">
        <f t="shared" si="68"/>
        <v>125185.38596613986</v>
      </c>
    </row>
    <row r="712" spans="1:9" x14ac:dyDescent="0.25">
      <c r="A712">
        <v>708</v>
      </c>
      <c r="B712">
        <f t="shared" si="69"/>
        <v>708</v>
      </c>
      <c r="C712" s="5">
        <f t="shared" si="66"/>
        <v>125185.38596613986</v>
      </c>
      <c r="D712" s="5">
        <f t="shared" si="71"/>
        <v>1000</v>
      </c>
      <c r="E712" s="4">
        <f t="shared" si="70"/>
        <v>124185.38596613986</v>
      </c>
      <c r="F712" s="5">
        <f>IF(C712=0,0,IF(I711+G712&lt;=Summary!$E$20,'Loan Sch - Extra pay - With Off'!I711+G712,Summary!$E$20))</f>
        <v>690.71560806781815</v>
      </c>
      <c r="G712" s="4">
        <f>IF(E712&lt;=0,0,E712*Summary!$B$7/Summary!$B$10)</f>
        <v>95.288401924018842</v>
      </c>
      <c r="H712" s="5">
        <f t="shared" si="67"/>
        <v>595.42720614379937</v>
      </c>
      <c r="I712" s="5">
        <f t="shared" si="68"/>
        <v>124589.95875999607</v>
      </c>
    </row>
    <row r="713" spans="1:9" x14ac:dyDescent="0.25">
      <c r="A713">
        <v>709</v>
      </c>
      <c r="B713">
        <f t="shared" si="69"/>
        <v>709</v>
      </c>
      <c r="C713" s="5">
        <f t="shared" si="66"/>
        <v>124589.95875999607</v>
      </c>
      <c r="D713" s="5">
        <f t="shared" si="71"/>
        <v>1000</v>
      </c>
      <c r="E713" s="4">
        <f t="shared" si="70"/>
        <v>123589.95875999607</v>
      </c>
      <c r="F713" s="5">
        <f>IF(C713=0,0,IF(I712+G713&lt;=Summary!$E$20,'Loan Sch - Extra pay - With Off'!I712+G713,Summary!$E$20))</f>
        <v>690.71560806781815</v>
      </c>
      <c r="G713" s="4">
        <f>IF(E713&lt;=0,0,E713*Summary!$B$7/Summary!$B$10)</f>
        <v>94.831526048535437</v>
      </c>
      <c r="H713" s="5">
        <f t="shared" si="67"/>
        <v>595.88408201928269</v>
      </c>
      <c r="I713" s="5">
        <f t="shared" si="68"/>
        <v>123994.07467797678</v>
      </c>
    </row>
    <row r="714" spans="1:9" x14ac:dyDescent="0.25">
      <c r="A714">
        <v>710</v>
      </c>
      <c r="B714">
        <f t="shared" si="69"/>
        <v>710</v>
      </c>
      <c r="C714" s="5">
        <f t="shared" si="66"/>
        <v>123994.07467797678</v>
      </c>
      <c r="D714" s="5">
        <f t="shared" si="71"/>
        <v>1000</v>
      </c>
      <c r="E714" s="4">
        <f t="shared" si="70"/>
        <v>122994.07467797678</v>
      </c>
      <c r="F714" s="5">
        <f>IF(C714=0,0,IF(I713+G714&lt;=Summary!$E$20,'Loan Sch - Extra pay - With Off'!I713+G714,Summary!$E$20))</f>
        <v>690.71560806781815</v>
      </c>
      <c r="G714" s="4">
        <f>IF(E714&lt;=0,0,E714*Summary!$B$7/Summary!$B$10)</f>
        <v>94.374299608678328</v>
      </c>
      <c r="H714" s="5">
        <f t="shared" si="67"/>
        <v>596.34130845913978</v>
      </c>
      <c r="I714" s="5">
        <f t="shared" si="68"/>
        <v>123397.73336951763</v>
      </c>
    </row>
    <row r="715" spans="1:9" x14ac:dyDescent="0.25">
      <c r="A715">
        <v>711</v>
      </c>
      <c r="B715">
        <f t="shared" si="69"/>
        <v>711</v>
      </c>
      <c r="C715" s="5">
        <f t="shared" si="66"/>
        <v>123397.73336951763</v>
      </c>
      <c r="D715" s="5">
        <f t="shared" si="71"/>
        <v>1000</v>
      </c>
      <c r="E715" s="4">
        <f t="shared" si="70"/>
        <v>122397.73336951763</v>
      </c>
      <c r="F715" s="5">
        <f>IF(C715=0,0,IF(I714+G715&lt;=Summary!$E$20,'Loan Sch - Extra pay - With Off'!I714+G715,Summary!$E$20))</f>
        <v>690.71560806781815</v>
      </c>
      <c r="G715" s="4">
        <f>IF(E715&lt;=0,0,E715*Summary!$B$7/Summary!$B$10)</f>
        <v>93.916722335456797</v>
      </c>
      <c r="H715" s="5">
        <f t="shared" si="67"/>
        <v>596.79888573236133</v>
      </c>
      <c r="I715" s="5">
        <f t="shared" si="68"/>
        <v>122800.93448378527</v>
      </c>
    </row>
    <row r="716" spans="1:9" x14ac:dyDescent="0.25">
      <c r="A716">
        <v>712</v>
      </c>
      <c r="B716">
        <f t="shared" si="69"/>
        <v>712</v>
      </c>
      <c r="C716" s="5">
        <f t="shared" si="66"/>
        <v>122800.93448378527</v>
      </c>
      <c r="D716" s="5">
        <f t="shared" si="71"/>
        <v>1000</v>
      </c>
      <c r="E716" s="4">
        <f t="shared" si="70"/>
        <v>121800.93448378527</v>
      </c>
      <c r="F716" s="5">
        <f>IF(C716=0,0,IF(I715+G716&lt;=Summary!$E$20,'Loan Sch - Extra pay - With Off'!I715+G716,Summary!$E$20))</f>
        <v>690.71560806781815</v>
      </c>
      <c r="G716" s="4">
        <f>IF(E716&lt;=0,0,E716*Summary!$B$7/Summary!$B$10)</f>
        <v>93.458793959673685</v>
      </c>
      <c r="H716" s="5">
        <f t="shared" si="67"/>
        <v>597.25681410814445</v>
      </c>
      <c r="I716" s="5">
        <f t="shared" si="68"/>
        <v>122203.67766967713</v>
      </c>
    </row>
    <row r="717" spans="1:9" x14ac:dyDescent="0.25">
      <c r="A717">
        <v>713</v>
      </c>
      <c r="B717">
        <f t="shared" si="69"/>
        <v>713</v>
      </c>
      <c r="C717" s="5">
        <f t="shared" si="66"/>
        <v>122203.67766967713</v>
      </c>
      <c r="D717" s="5">
        <f t="shared" si="71"/>
        <v>1000</v>
      </c>
      <c r="E717" s="4">
        <f t="shared" si="70"/>
        <v>121203.67766967713</v>
      </c>
      <c r="F717" s="5">
        <f>IF(C717=0,0,IF(I716+G717&lt;=Summary!$E$20,'Loan Sch - Extra pay - With Off'!I716+G717,Summary!$E$20))</f>
        <v>690.71560806781815</v>
      </c>
      <c r="G717" s="4">
        <f>IF(E717&lt;=0,0,E717*Summary!$B$7/Summary!$B$10)</f>
        <v>93.000514211925321</v>
      </c>
      <c r="H717" s="5">
        <f t="shared" si="67"/>
        <v>597.71509385589286</v>
      </c>
      <c r="I717" s="5">
        <f t="shared" si="68"/>
        <v>121605.96257582124</v>
      </c>
    </row>
    <row r="718" spans="1:9" x14ac:dyDescent="0.25">
      <c r="A718">
        <v>714</v>
      </c>
      <c r="B718">
        <f t="shared" si="69"/>
        <v>714</v>
      </c>
      <c r="C718" s="5">
        <f t="shared" si="66"/>
        <v>121605.96257582124</v>
      </c>
      <c r="D718" s="5">
        <f t="shared" si="71"/>
        <v>1000</v>
      </c>
      <c r="E718" s="4">
        <f t="shared" si="70"/>
        <v>120605.96257582124</v>
      </c>
      <c r="F718" s="5">
        <f>IF(C718=0,0,IF(I717+G718&lt;=Summary!$E$20,'Loan Sch - Extra pay - With Off'!I717+G718,Summary!$E$20))</f>
        <v>690.71560806781815</v>
      </c>
      <c r="G718" s="4">
        <f>IF(E718&lt;=0,0,E718*Summary!$B$7/Summary!$B$10)</f>
        <v>92.541882822601281</v>
      </c>
      <c r="H718" s="5">
        <f t="shared" si="67"/>
        <v>598.17372524521693</v>
      </c>
      <c r="I718" s="5">
        <f t="shared" si="68"/>
        <v>121007.78885057602</v>
      </c>
    </row>
    <row r="719" spans="1:9" x14ac:dyDescent="0.25">
      <c r="A719">
        <v>715</v>
      </c>
      <c r="B719">
        <f t="shared" si="69"/>
        <v>715</v>
      </c>
      <c r="C719" s="5">
        <f t="shared" si="66"/>
        <v>121007.78885057602</v>
      </c>
      <c r="D719" s="5">
        <f t="shared" si="71"/>
        <v>1000</v>
      </c>
      <c r="E719" s="4">
        <f t="shared" si="70"/>
        <v>120007.78885057602</v>
      </c>
      <c r="F719" s="5">
        <f>IF(C719=0,0,IF(I718+G719&lt;=Summary!$E$20,'Loan Sch - Extra pay - With Off'!I718+G719,Summary!$E$20))</f>
        <v>690.71560806781815</v>
      </c>
      <c r="G719" s="4">
        <f>IF(E719&lt;=0,0,E719*Summary!$B$7/Summary!$B$10)</f>
        <v>92.082899521884286</v>
      </c>
      <c r="H719" s="5">
        <f t="shared" si="67"/>
        <v>598.63270854593384</v>
      </c>
      <c r="I719" s="5">
        <f t="shared" si="68"/>
        <v>120409.15614203009</v>
      </c>
    </row>
    <row r="720" spans="1:9" x14ac:dyDescent="0.25">
      <c r="A720">
        <v>716</v>
      </c>
      <c r="B720">
        <f t="shared" si="69"/>
        <v>716</v>
      </c>
      <c r="C720" s="5">
        <f t="shared" si="66"/>
        <v>120409.15614203009</v>
      </c>
      <c r="D720" s="5">
        <f t="shared" si="71"/>
        <v>1000</v>
      </c>
      <c r="E720" s="4">
        <f t="shared" si="70"/>
        <v>119409.15614203009</v>
      </c>
      <c r="F720" s="5">
        <f>IF(C720=0,0,IF(I719+G720&lt;=Summary!$E$20,'Loan Sch - Extra pay - With Off'!I719+G720,Summary!$E$20))</f>
        <v>690.71560806781815</v>
      </c>
      <c r="G720" s="4">
        <f>IF(E720&lt;=0,0,E720*Summary!$B$7/Summary!$B$10)</f>
        <v>91.623564039749994</v>
      </c>
      <c r="H720" s="5">
        <f t="shared" si="67"/>
        <v>599.09204402806813</v>
      </c>
      <c r="I720" s="5">
        <f t="shared" si="68"/>
        <v>119810.06409800201</v>
      </c>
    </row>
    <row r="721" spans="1:9" x14ac:dyDescent="0.25">
      <c r="A721">
        <v>717</v>
      </c>
      <c r="B721">
        <f t="shared" si="69"/>
        <v>717</v>
      </c>
      <c r="C721" s="5">
        <f t="shared" si="66"/>
        <v>119810.06409800201</v>
      </c>
      <c r="D721" s="5">
        <f t="shared" si="71"/>
        <v>1000</v>
      </c>
      <c r="E721" s="4">
        <f t="shared" si="70"/>
        <v>118810.06409800201</v>
      </c>
      <c r="F721" s="5">
        <f>IF(C721=0,0,IF(I720+G721&lt;=Summary!$E$20,'Loan Sch - Extra pay - With Off'!I720+G721,Summary!$E$20))</f>
        <v>690.71560806781815</v>
      </c>
      <c r="G721" s="4">
        <f>IF(E721&lt;=0,0,E721*Summary!$B$7/Summary!$B$10)</f>
        <v>91.163876105966921</v>
      </c>
      <c r="H721" s="5">
        <f t="shared" si="67"/>
        <v>599.55173196185126</v>
      </c>
      <c r="I721" s="5">
        <f t="shared" si="68"/>
        <v>119210.51236604016</v>
      </c>
    </row>
    <row r="722" spans="1:9" x14ac:dyDescent="0.25">
      <c r="A722">
        <v>718</v>
      </c>
      <c r="B722">
        <f t="shared" si="69"/>
        <v>718</v>
      </c>
      <c r="C722" s="5">
        <f t="shared" si="66"/>
        <v>119210.51236604016</v>
      </c>
      <c r="D722" s="5">
        <f t="shared" si="71"/>
        <v>1000</v>
      </c>
      <c r="E722" s="4">
        <f t="shared" si="70"/>
        <v>118210.51236604016</v>
      </c>
      <c r="F722" s="5">
        <f>IF(C722=0,0,IF(I721+G722&lt;=Summary!$E$20,'Loan Sch - Extra pay - With Off'!I721+G722,Summary!$E$20))</f>
        <v>690.71560806781815</v>
      </c>
      <c r="G722" s="4">
        <f>IF(E722&lt;=0,0,E722*Summary!$B$7/Summary!$B$10)</f>
        <v>90.703835450096193</v>
      </c>
      <c r="H722" s="5">
        <f t="shared" si="67"/>
        <v>600.01177261772193</v>
      </c>
      <c r="I722" s="5">
        <f t="shared" si="68"/>
        <v>118610.50059342243</v>
      </c>
    </row>
    <row r="723" spans="1:9" x14ac:dyDescent="0.25">
      <c r="A723">
        <v>719</v>
      </c>
      <c r="B723">
        <f t="shared" si="69"/>
        <v>719</v>
      </c>
      <c r="C723" s="5">
        <f t="shared" si="66"/>
        <v>118610.50059342243</v>
      </c>
      <c r="D723" s="5">
        <f t="shared" si="71"/>
        <v>1000</v>
      </c>
      <c r="E723" s="4">
        <f t="shared" si="70"/>
        <v>117610.50059342243</v>
      </c>
      <c r="F723" s="5">
        <f>IF(C723=0,0,IF(I722+G723&lt;=Summary!$E$20,'Loan Sch - Extra pay - With Off'!I722+G723,Summary!$E$20))</f>
        <v>690.71560806781815</v>
      </c>
      <c r="G723" s="4">
        <f>IF(E723&lt;=0,0,E723*Summary!$B$7/Summary!$B$10)</f>
        <v>90.243441801491443</v>
      </c>
      <c r="H723" s="5">
        <f t="shared" si="67"/>
        <v>600.47216626632667</v>
      </c>
      <c r="I723" s="5">
        <f t="shared" si="68"/>
        <v>118010.02842715611</v>
      </c>
    </row>
    <row r="724" spans="1:9" x14ac:dyDescent="0.25">
      <c r="A724">
        <v>720</v>
      </c>
      <c r="B724">
        <f t="shared" si="69"/>
        <v>720</v>
      </c>
      <c r="C724" s="5">
        <f t="shared" si="66"/>
        <v>118010.02842715611</v>
      </c>
      <c r="D724" s="5">
        <f t="shared" si="71"/>
        <v>1000</v>
      </c>
      <c r="E724" s="4">
        <f t="shared" si="70"/>
        <v>117010.02842715611</v>
      </c>
      <c r="F724" s="5">
        <f>IF(C724=0,0,IF(I723+G724&lt;=Summary!$E$20,'Loan Sch - Extra pay - With Off'!I723+G724,Summary!$E$20))</f>
        <v>690.71560806781815</v>
      </c>
      <c r="G724" s="4">
        <f>IF(E724&lt;=0,0,E724*Summary!$B$7/Summary!$B$10)</f>
        <v>89.782694889298625</v>
      </c>
      <c r="H724" s="5">
        <f t="shared" si="67"/>
        <v>600.93291317851958</v>
      </c>
      <c r="I724" s="5">
        <f t="shared" si="68"/>
        <v>117409.09551397759</v>
      </c>
    </row>
    <row r="725" spans="1:9" x14ac:dyDescent="0.25">
      <c r="A725">
        <v>721</v>
      </c>
      <c r="B725">
        <f t="shared" si="69"/>
        <v>721</v>
      </c>
      <c r="C725" s="5">
        <f t="shared" si="66"/>
        <v>117409.09551397759</v>
      </c>
      <c r="D725" s="5">
        <f t="shared" si="71"/>
        <v>1000</v>
      </c>
      <c r="E725" s="4">
        <f t="shared" si="70"/>
        <v>116409.09551397759</v>
      </c>
      <c r="F725" s="5">
        <f>IF(C725=0,0,IF(I724+G725&lt;=Summary!$E$20,'Loan Sch - Extra pay - With Off'!I724+G725,Summary!$E$20))</f>
        <v>690.71560806781815</v>
      </c>
      <c r="G725" s="4">
        <f>IF(E725&lt;=0,0,E725*Summary!$B$7/Summary!$B$10)</f>
        <v>89.32159444245589</v>
      </c>
      <c r="H725" s="5">
        <f t="shared" si="67"/>
        <v>601.39401362536228</v>
      </c>
      <c r="I725" s="5">
        <f t="shared" si="68"/>
        <v>116807.70150035222</v>
      </c>
    </row>
    <row r="726" spans="1:9" x14ac:dyDescent="0.25">
      <c r="A726">
        <v>722</v>
      </c>
      <c r="B726">
        <f t="shared" si="69"/>
        <v>722</v>
      </c>
      <c r="C726" s="5">
        <f t="shared" si="66"/>
        <v>116807.70150035222</v>
      </c>
      <c r="D726" s="5">
        <f t="shared" si="71"/>
        <v>1000</v>
      </c>
      <c r="E726" s="4">
        <f t="shared" si="70"/>
        <v>115807.70150035222</v>
      </c>
      <c r="F726" s="5">
        <f>IF(C726=0,0,IF(I725+G726&lt;=Summary!$E$20,'Loan Sch - Extra pay - With Off'!I725+G726,Summary!$E$20))</f>
        <v>690.71560806781815</v>
      </c>
      <c r="G726" s="4">
        <f>IF(E726&lt;=0,0,E726*Summary!$B$7/Summary!$B$10)</f>
        <v>88.860140189693325</v>
      </c>
      <c r="H726" s="5">
        <f t="shared" si="67"/>
        <v>601.85546787812484</v>
      </c>
      <c r="I726" s="5">
        <f t="shared" si="68"/>
        <v>116205.8460324741</v>
      </c>
    </row>
    <row r="727" spans="1:9" x14ac:dyDescent="0.25">
      <c r="A727">
        <v>723</v>
      </c>
      <c r="B727">
        <f t="shared" si="69"/>
        <v>723</v>
      </c>
      <c r="C727" s="5">
        <f t="shared" si="66"/>
        <v>116205.8460324741</v>
      </c>
      <c r="D727" s="5">
        <f t="shared" si="71"/>
        <v>1000</v>
      </c>
      <c r="E727" s="4">
        <f t="shared" si="70"/>
        <v>115205.8460324741</v>
      </c>
      <c r="F727" s="5">
        <f>IF(C727=0,0,IF(I726+G727&lt;=Summary!$E$20,'Loan Sch - Extra pay - With Off'!I726+G727,Summary!$E$20))</f>
        <v>690.71560806781815</v>
      </c>
      <c r="G727" s="4">
        <f>IF(E727&lt;=0,0,E727*Summary!$B$7/Summary!$B$10)</f>
        <v>88.398331859533002</v>
      </c>
      <c r="H727" s="5">
        <f t="shared" si="67"/>
        <v>602.31727620828519</v>
      </c>
      <c r="I727" s="5">
        <f t="shared" si="68"/>
        <v>115603.52875626582</v>
      </c>
    </row>
    <row r="728" spans="1:9" x14ac:dyDescent="0.25">
      <c r="A728">
        <v>724</v>
      </c>
      <c r="B728">
        <f t="shared" si="69"/>
        <v>724</v>
      </c>
      <c r="C728" s="5">
        <f t="shared" si="66"/>
        <v>115603.52875626582</v>
      </c>
      <c r="D728" s="5">
        <f t="shared" si="71"/>
        <v>1000</v>
      </c>
      <c r="E728" s="4">
        <f t="shared" si="70"/>
        <v>114603.52875626582</v>
      </c>
      <c r="F728" s="5">
        <f>IF(C728=0,0,IF(I727+G728&lt;=Summary!$E$20,'Loan Sch - Extra pay - With Off'!I727+G728,Summary!$E$20))</f>
        <v>690.71560806781815</v>
      </c>
      <c r="G728" s="4">
        <f>IF(E728&lt;=0,0,E728*Summary!$B$7/Summary!$B$10)</f>
        <v>87.936169180288573</v>
      </c>
      <c r="H728" s="5">
        <f t="shared" si="67"/>
        <v>602.77943888752952</v>
      </c>
      <c r="I728" s="5">
        <f t="shared" si="68"/>
        <v>115000.74931737829</v>
      </c>
    </row>
    <row r="729" spans="1:9" x14ac:dyDescent="0.25">
      <c r="A729">
        <v>725</v>
      </c>
      <c r="B729">
        <f t="shared" si="69"/>
        <v>725</v>
      </c>
      <c r="C729" s="5">
        <f t="shared" si="66"/>
        <v>115000.74931737829</v>
      </c>
      <c r="D729" s="5">
        <f t="shared" si="71"/>
        <v>1000</v>
      </c>
      <c r="E729" s="4">
        <f t="shared" si="70"/>
        <v>114000.74931737829</v>
      </c>
      <c r="F729" s="5">
        <f>IF(C729=0,0,IF(I728+G729&lt;=Summary!$E$20,'Loan Sch - Extra pay - With Off'!I728+G729,Summary!$E$20))</f>
        <v>690.71560806781815</v>
      </c>
      <c r="G729" s="4">
        <f>IF(E729&lt;=0,0,E729*Summary!$B$7/Summary!$B$10)</f>
        <v>87.473651880065262</v>
      </c>
      <c r="H729" s="5">
        <f t="shared" si="67"/>
        <v>603.24195618775286</v>
      </c>
      <c r="I729" s="5">
        <f t="shared" si="68"/>
        <v>114397.50736119054</v>
      </c>
    </row>
    <row r="730" spans="1:9" x14ac:dyDescent="0.25">
      <c r="A730">
        <v>726</v>
      </c>
      <c r="B730">
        <f t="shared" si="69"/>
        <v>726</v>
      </c>
      <c r="C730" s="5">
        <f t="shared" si="66"/>
        <v>114397.50736119054</v>
      </c>
      <c r="D730" s="5">
        <f t="shared" si="71"/>
        <v>1000</v>
      </c>
      <c r="E730" s="4">
        <f t="shared" si="70"/>
        <v>113397.50736119054</v>
      </c>
      <c r="F730" s="5">
        <f>IF(C730=0,0,IF(I729+G730&lt;=Summary!$E$20,'Loan Sch - Extra pay - With Off'!I729+G730,Summary!$E$20))</f>
        <v>690.71560806781815</v>
      </c>
      <c r="G730" s="4">
        <f>IF(E730&lt;=0,0,E730*Summary!$B$7/Summary!$B$10)</f>
        <v>87.010779686759648</v>
      </c>
      <c r="H730" s="5">
        <f t="shared" si="67"/>
        <v>603.70482838105852</v>
      </c>
      <c r="I730" s="5">
        <f t="shared" si="68"/>
        <v>113793.80253280948</v>
      </c>
    </row>
    <row r="731" spans="1:9" x14ac:dyDescent="0.25">
      <c r="A731">
        <v>727</v>
      </c>
      <c r="B731">
        <f t="shared" si="69"/>
        <v>727</v>
      </c>
      <c r="C731" s="5">
        <f t="shared" si="66"/>
        <v>113793.80253280948</v>
      </c>
      <c r="D731" s="5">
        <f t="shared" si="71"/>
        <v>1000</v>
      </c>
      <c r="E731" s="4">
        <f t="shared" si="70"/>
        <v>112793.80253280948</v>
      </c>
      <c r="F731" s="5">
        <f>IF(C731=0,0,IF(I730+G731&lt;=Summary!$E$20,'Loan Sch - Extra pay - With Off'!I730+G731,Summary!$E$20))</f>
        <v>690.71560806781815</v>
      </c>
      <c r="G731" s="4">
        <f>IF(E731&lt;=0,0,E731*Summary!$B$7/Summary!$B$10)</f>
        <v>86.547552328059581</v>
      </c>
      <c r="H731" s="5">
        <f t="shared" si="67"/>
        <v>604.16805573975853</v>
      </c>
      <c r="I731" s="5">
        <f t="shared" si="68"/>
        <v>113189.63447706972</v>
      </c>
    </row>
    <row r="732" spans="1:9" x14ac:dyDescent="0.25">
      <c r="A732">
        <v>728</v>
      </c>
      <c r="B732">
        <f t="shared" si="69"/>
        <v>728</v>
      </c>
      <c r="C732" s="5">
        <f t="shared" si="66"/>
        <v>113189.63447706972</v>
      </c>
      <c r="D732" s="5">
        <f t="shared" si="71"/>
        <v>1000</v>
      </c>
      <c r="E732" s="4">
        <f t="shared" si="70"/>
        <v>112189.63447706972</v>
      </c>
      <c r="F732" s="5">
        <f>IF(C732=0,0,IF(I731+G732&lt;=Summary!$E$20,'Loan Sch - Extra pay - With Off'!I731+G732,Summary!$E$20))</f>
        <v>690.71560806781815</v>
      </c>
      <c r="G732" s="4">
        <f>IF(E732&lt;=0,0,E732*Summary!$B$7/Summary!$B$10)</f>
        <v>86.08396953144387</v>
      </c>
      <c r="H732" s="5">
        <f t="shared" si="67"/>
        <v>604.63163853637434</v>
      </c>
      <c r="I732" s="5">
        <f t="shared" si="68"/>
        <v>112585.00283853334</v>
      </c>
    </row>
    <row r="733" spans="1:9" x14ac:dyDescent="0.25">
      <c r="A733">
        <v>729</v>
      </c>
      <c r="B733">
        <f t="shared" si="69"/>
        <v>729</v>
      </c>
      <c r="C733" s="5">
        <f t="shared" si="66"/>
        <v>112585.00283853334</v>
      </c>
      <c r="D733" s="5">
        <f t="shared" si="71"/>
        <v>1000</v>
      </c>
      <c r="E733" s="4">
        <f t="shared" si="70"/>
        <v>111585.00283853334</v>
      </c>
      <c r="F733" s="5">
        <f>IF(C733=0,0,IF(I732+G733&lt;=Summary!$E$20,'Loan Sch - Extra pay - With Off'!I732+G733,Summary!$E$20))</f>
        <v>690.71560806781815</v>
      </c>
      <c r="G733" s="4">
        <f>IF(E733&lt;=0,0,E733*Summary!$B$7/Summary!$B$10)</f>
        <v>85.62003102418231</v>
      </c>
      <c r="H733" s="5">
        <f t="shared" si="67"/>
        <v>605.09557704363579</v>
      </c>
      <c r="I733" s="5">
        <f t="shared" si="68"/>
        <v>111979.9072614897</v>
      </c>
    </row>
    <row r="734" spans="1:9" x14ac:dyDescent="0.25">
      <c r="A734">
        <v>730</v>
      </c>
      <c r="B734">
        <f t="shared" si="69"/>
        <v>730</v>
      </c>
      <c r="C734" s="5">
        <f t="shared" si="66"/>
        <v>111979.9072614897</v>
      </c>
      <c r="D734" s="5">
        <f t="shared" si="71"/>
        <v>1000</v>
      </c>
      <c r="E734" s="4">
        <f t="shared" si="70"/>
        <v>110979.9072614897</v>
      </c>
      <c r="F734" s="5">
        <f>IF(C734=0,0,IF(I733+G734&lt;=Summary!$E$20,'Loan Sch - Extra pay - With Off'!I733+G734,Summary!$E$20))</f>
        <v>690.71560806781815</v>
      </c>
      <c r="G734" s="4">
        <f>IF(E734&lt;=0,0,E734*Summary!$B$7/Summary!$B$10)</f>
        <v>85.155736533335357</v>
      </c>
      <c r="H734" s="5">
        <f t="shared" si="67"/>
        <v>605.5598715344828</v>
      </c>
      <c r="I734" s="5">
        <f t="shared" si="68"/>
        <v>111374.34738995522</v>
      </c>
    </row>
    <row r="735" spans="1:9" x14ac:dyDescent="0.25">
      <c r="A735">
        <v>731</v>
      </c>
      <c r="B735">
        <f t="shared" si="69"/>
        <v>731</v>
      </c>
      <c r="C735" s="5">
        <f t="shared" si="66"/>
        <v>111374.34738995522</v>
      </c>
      <c r="D735" s="5">
        <f t="shared" si="71"/>
        <v>1000</v>
      </c>
      <c r="E735" s="4">
        <f t="shared" si="70"/>
        <v>110374.34738995522</v>
      </c>
      <c r="F735" s="5">
        <f>IF(C735=0,0,IF(I734+G735&lt;=Summary!$E$20,'Loan Sch - Extra pay - With Off'!I734+G735,Summary!$E$20))</f>
        <v>690.71560806781815</v>
      </c>
      <c r="G735" s="4">
        <f>IF(E735&lt;=0,0,E735*Summary!$B$7/Summary!$B$10)</f>
        <v>84.691085785754098</v>
      </c>
      <c r="H735" s="5">
        <f t="shared" si="67"/>
        <v>606.02452228206403</v>
      </c>
      <c r="I735" s="5">
        <f t="shared" si="68"/>
        <v>110768.32286767315</v>
      </c>
    </row>
    <row r="736" spans="1:9" x14ac:dyDescent="0.25">
      <c r="A736">
        <v>732</v>
      </c>
      <c r="B736">
        <f t="shared" si="69"/>
        <v>732</v>
      </c>
      <c r="C736" s="5">
        <f t="shared" si="66"/>
        <v>110768.32286767315</v>
      </c>
      <c r="D736" s="5">
        <f t="shared" si="71"/>
        <v>1000</v>
      </c>
      <c r="E736" s="4">
        <f t="shared" si="70"/>
        <v>109768.32286767315</v>
      </c>
      <c r="F736" s="5">
        <f>IF(C736=0,0,IF(I735+G736&lt;=Summary!$E$20,'Loan Sch - Extra pay - With Off'!I735+G736,Summary!$E$20))</f>
        <v>690.71560806781815</v>
      </c>
      <c r="G736" s="4">
        <f>IF(E736&lt;=0,0,E736*Summary!$B$7/Summary!$B$10)</f>
        <v>84.226078508079965</v>
      </c>
      <c r="H736" s="5">
        <f t="shared" si="67"/>
        <v>606.48952955973823</v>
      </c>
      <c r="I736" s="5">
        <f t="shared" si="68"/>
        <v>110161.83333811341</v>
      </c>
    </row>
    <row r="737" spans="1:9" x14ac:dyDescent="0.25">
      <c r="A737">
        <v>733</v>
      </c>
      <c r="B737">
        <f t="shared" si="69"/>
        <v>733</v>
      </c>
      <c r="C737" s="5">
        <f t="shared" si="66"/>
        <v>110161.83333811341</v>
      </c>
      <c r="D737" s="5">
        <f t="shared" si="71"/>
        <v>1000</v>
      </c>
      <c r="E737" s="4">
        <f t="shared" si="70"/>
        <v>109161.83333811341</v>
      </c>
      <c r="F737" s="5">
        <f>IF(C737=0,0,IF(I736+G737&lt;=Summary!$E$20,'Loan Sch - Extra pay - With Off'!I736+G737,Summary!$E$20))</f>
        <v>690.71560806781815</v>
      </c>
      <c r="G737" s="4">
        <f>IF(E737&lt;=0,0,E737*Summary!$B$7/Summary!$B$10)</f>
        <v>83.760714426744713</v>
      </c>
      <c r="H737" s="5">
        <f t="shared" si="67"/>
        <v>606.95489364107345</v>
      </c>
      <c r="I737" s="5">
        <f t="shared" si="68"/>
        <v>109554.87844447234</v>
      </c>
    </row>
    <row r="738" spans="1:9" x14ac:dyDescent="0.25">
      <c r="A738">
        <v>734</v>
      </c>
      <c r="B738">
        <f t="shared" si="69"/>
        <v>734</v>
      </c>
      <c r="C738" s="5">
        <f t="shared" si="66"/>
        <v>109554.87844447234</v>
      </c>
      <c r="D738" s="5">
        <f t="shared" si="71"/>
        <v>1000</v>
      </c>
      <c r="E738" s="4">
        <f t="shared" si="70"/>
        <v>108554.87844447234</v>
      </c>
      <c r="F738" s="5">
        <f>IF(C738=0,0,IF(I737+G738&lt;=Summary!$E$20,'Loan Sch - Extra pay - With Off'!I737+G738,Summary!$E$20))</f>
        <v>690.71560806781815</v>
      </c>
      <c r="G738" s="4">
        <f>IF(E738&lt;=0,0,E738*Summary!$B$7/Summary!$B$10)</f>
        <v>83.294993267970113</v>
      </c>
      <c r="H738" s="5">
        <f t="shared" si="67"/>
        <v>607.42061479984807</v>
      </c>
      <c r="I738" s="5">
        <f t="shared" si="68"/>
        <v>108947.45782967249</v>
      </c>
    </row>
    <row r="739" spans="1:9" x14ac:dyDescent="0.25">
      <c r="A739">
        <v>735</v>
      </c>
      <c r="B739">
        <f t="shared" si="69"/>
        <v>735</v>
      </c>
      <c r="C739" s="5">
        <f t="shared" si="66"/>
        <v>108947.45782967249</v>
      </c>
      <c r="D739" s="5">
        <f t="shared" si="71"/>
        <v>1000</v>
      </c>
      <c r="E739" s="4">
        <f t="shared" si="70"/>
        <v>107947.45782967249</v>
      </c>
      <c r="F739" s="5">
        <f>IF(C739=0,0,IF(I738+G739&lt;=Summary!$E$20,'Loan Sch - Extra pay - With Off'!I738+G739,Summary!$E$20))</f>
        <v>690.71560806781815</v>
      </c>
      <c r="G739" s="4">
        <f>IF(E739&lt;=0,0,E739*Summary!$B$7/Summary!$B$10)</f>
        <v>82.828914757767933</v>
      </c>
      <c r="H739" s="5">
        <f t="shared" si="67"/>
        <v>607.88669331005019</v>
      </c>
      <c r="I739" s="5">
        <f t="shared" si="68"/>
        <v>108339.57113636244</v>
      </c>
    </row>
    <row r="740" spans="1:9" x14ac:dyDescent="0.25">
      <c r="A740">
        <v>736</v>
      </c>
      <c r="B740">
        <f t="shared" si="69"/>
        <v>736</v>
      </c>
      <c r="C740" s="5">
        <f t="shared" si="66"/>
        <v>108339.57113636244</v>
      </c>
      <c r="D740" s="5">
        <f t="shared" si="71"/>
        <v>1000</v>
      </c>
      <c r="E740" s="4">
        <f t="shared" si="70"/>
        <v>107339.57113636244</v>
      </c>
      <c r="F740" s="5">
        <f>IF(C740=0,0,IF(I739+G740&lt;=Summary!$E$20,'Loan Sch - Extra pay - With Off'!I739+G740,Summary!$E$20))</f>
        <v>690.71560806781815</v>
      </c>
      <c r="G740" s="4">
        <f>IF(E740&lt;=0,0,E740*Summary!$B$7/Summary!$B$10)</f>
        <v>82.36247862193963</v>
      </c>
      <c r="H740" s="5">
        <f t="shared" si="67"/>
        <v>608.35312944587849</v>
      </c>
      <c r="I740" s="5">
        <f t="shared" si="68"/>
        <v>107731.21800691656</v>
      </c>
    </row>
    <row r="741" spans="1:9" x14ac:dyDescent="0.25">
      <c r="A741">
        <v>737</v>
      </c>
      <c r="B741">
        <f t="shared" si="69"/>
        <v>737</v>
      </c>
      <c r="C741" s="5">
        <f t="shared" si="66"/>
        <v>107731.21800691656</v>
      </c>
      <c r="D741" s="5">
        <f t="shared" si="71"/>
        <v>1000</v>
      </c>
      <c r="E741" s="4">
        <f t="shared" si="70"/>
        <v>106731.21800691656</v>
      </c>
      <c r="F741" s="5">
        <f>IF(C741=0,0,IF(I740+G741&lt;=Summary!$E$20,'Loan Sch - Extra pay - With Off'!I740+G741,Summary!$E$20))</f>
        <v>690.71560806781815</v>
      </c>
      <c r="G741" s="4">
        <f>IF(E741&lt;=0,0,E741*Summary!$B$7/Summary!$B$10)</f>
        <v>81.895684586076356</v>
      </c>
      <c r="H741" s="5">
        <f t="shared" si="67"/>
        <v>608.81992348174185</v>
      </c>
      <c r="I741" s="5">
        <f t="shared" si="68"/>
        <v>107122.39808343482</v>
      </c>
    </row>
    <row r="742" spans="1:9" x14ac:dyDescent="0.25">
      <c r="A742">
        <v>738</v>
      </c>
      <c r="B742">
        <f t="shared" si="69"/>
        <v>738</v>
      </c>
      <c r="C742" s="5">
        <f t="shared" si="66"/>
        <v>107122.39808343482</v>
      </c>
      <c r="D742" s="5">
        <f t="shared" si="71"/>
        <v>1000</v>
      </c>
      <c r="E742" s="4">
        <f t="shared" si="70"/>
        <v>106122.39808343482</v>
      </c>
      <c r="F742" s="5">
        <f>IF(C742=0,0,IF(I741+G742&lt;=Summary!$E$20,'Loan Sch - Extra pay - With Off'!I741+G742,Summary!$E$20))</f>
        <v>690.71560806781815</v>
      </c>
      <c r="G742" s="4">
        <f>IF(E742&lt;=0,0,E742*Summary!$B$7/Summary!$B$10)</f>
        <v>81.428532375558632</v>
      </c>
      <c r="H742" s="5">
        <f t="shared" si="67"/>
        <v>609.28707569225958</v>
      </c>
      <c r="I742" s="5">
        <f t="shared" si="68"/>
        <v>106513.11100774255</v>
      </c>
    </row>
    <row r="743" spans="1:9" x14ac:dyDescent="0.25">
      <c r="A743">
        <v>739</v>
      </c>
      <c r="B743">
        <f t="shared" si="69"/>
        <v>739</v>
      </c>
      <c r="C743" s="5">
        <f t="shared" si="66"/>
        <v>106513.11100774255</v>
      </c>
      <c r="D743" s="5">
        <f t="shared" si="71"/>
        <v>1000</v>
      </c>
      <c r="E743" s="4">
        <f t="shared" si="70"/>
        <v>105513.11100774255</v>
      </c>
      <c r="F743" s="5">
        <f>IF(C743=0,0,IF(I742+G743&lt;=Summary!$E$20,'Loan Sch - Extra pay - With Off'!I742+G743,Summary!$E$20))</f>
        <v>690.71560806781815</v>
      </c>
      <c r="G743" s="4">
        <f>IF(E743&lt;=0,0,E743*Summary!$B$7/Summary!$B$10)</f>
        <v>80.961021715556299</v>
      </c>
      <c r="H743" s="5">
        <f t="shared" si="67"/>
        <v>609.75458635226187</v>
      </c>
      <c r="I743" s="5">
        <f t="shared" si="68"/>
        <v>105903.35642139029</v>
      </c>
    </row>
    <row r="744" spans="1:9" x14ac:dyDescent="0.25">
      <c r="A744">
        <v>740</v>
      </c>
      <c r="B744">
        <f t="shared" si="69"/>
        <v>740</v>
      </c>
      <c r="C744" s="5">
        <f t="shared" si="66"/>
        <v>105903.35642139029</v>
      </c>
      <c r="D744" s="5">
        <f t="shared" si="71"/>
        <v>1000</v>
      </c>
      <c r="E744" s="4">
        <f t="shared" si="70"/>
        <v>104903.35642139029</v>
      </c>
      <c r="F744" s="5">
        <f>IF(C744=0,0,IF(I743+G744&lt;=Summary!$E$20,'Loan Sch - Extra pay - With Off'!I743+G744,Summary!$E$20))</f>
        <v>690.71560806781815</v>
      </c>
      <c r="G744" s="4">
        <f>IF(E744&lt;=0,0,E744*Summary!$B$7/Summary!$B$10)</f>
        <v>80.493152331028313</v>
      </c>
      <c r="H744" s="5">
        <f t="shared" si="67"/>
        <v>610.22245573678981</v>
      </c>
      <c r="I744" s="5">
        <f t="shared" si="68"/>
        <v>105293.1339656535</v>
      </c>
    </row>
    <row r="745" spans="1:9" x14ac:dyDescent="0.25">
      <c r="A745">
        <v>741</v>
      </c>
      <c r="B745">
        <f t="shared" si="69"/>
        <v>741</v>
      </c>
      <c r="C745" s="5">
        <f t="shared" si="66"/>
        <v>105293.1339656535</v>
      </c>
      <c r="D745" s="5">
        <f t="shared" si="71"/>
        <v>1000</v>
      </c>
      <c r="E745" s="4">
        <f t="shared" si="70"/>
        <v>104293.1339656535</v>
      </c>
      <c r="F745" s="5">
        <f>IF(C745=0,0,IF(I744+G745&lt;=Summary!$E$20,'Loan Sch - Extra pay - With Off'!I744+G745,Summary!$E$20))</f>
        <v>690.71560806781815</v>
      </c>
      <c r="G745" s="4">
        <f>IF(E745&lt;=0,0,E745*Summary!$B$7/Summary!$B$10)</f>
        <v>80.024923946722595</v>
      </c>
      <c r="H745" s="5">
        <f t="shared" si="67"/>
        <v>610.6906841210955</v>
      </c>
      <c r="I745" s="5">
        <f t="shared" si="68"/>
        <v>104682.4432815324</v>
      </c>
    </row>
    <row r="746" spans="1:9" x14ac:dyDescent="0.25">
      <c r="A746">
        <v>742</v>
      </c>
      <c r="B746">
        <f t="shared" si="69"/>
        <v>742</v>
      </c>
      <c r="C746" s="5">
        <f t="shared" si="66"/>
        <v>104682.4432815324</v>
      </c>
      <c r="D746" s="5">
        <f t="shared" si="71"/>
        <v>1000</v>
      </c>
      <c r="E746" s="4">
        <f t="shared" si="70"/>
        <v>103682.4432815324</v>
      </c>
      <c r="F746" s="5">
        <f>IF(C746=0,0,IF(I745+G746&lt;=Summary!$E$20,'Loan Sch - Extra pay - With Off'!I745+G746,Summary!$E$20))</f>
        <v>690.71560806781815</v>
      </c>
      <c r="G746" s="4">
        <f>IF(E746&lt;=0,0,E746*Summary!$B$7/Summary!$B$10)</f>
        <v>79.55633628717581</v>
      </c>
      <c r="H746" s="5">
        <f t="shared" si="67"/>
        <v>611.15927178064237</v>
      </c>
      <c r="I746" s="5">
        <f t="shared" si="68"/>
        <v>104071.28400975175</v>
      </c>
    </row>
    <row r="747" spans="1:9" x14ac:dyDescent="0.25">
      <c r="A747">
        <v>743</v>
      </c>
      <c r="B747">
        <f t="shared" si="69"/>
        <v>743</v>
      </c>
      <c r="C747" s="5">
        <f t="shared" si="66"/>
        <v>104071.28400975175</v>
      </c>
      <c r="D747" s="5">
        <f t="shared" si="71"/>
        <v>1000</v>
      </c>
      <c r="E747" s="4">
        <f t="shared" si="70"/>
        <v>103071.28400975175</v>
      </c>
      <c r="F747" s="5">
        <f>IF(C747=0,0,IF(I746+G747&lt;=Summary!$E$20,'Loan Sch - Extra pay - With Off'!I746+G747,Summary!$E$20))</f>
        <v>690.71560806781815</v>
      </c>
      <c r="G747" s="4">
        <f>IF(E747&lt;=0,0,E747*Summary!$B$7/Summary!$B$10)</f>
        <v>79.08738907671335</v>
      </c>
      <c r="H747" s="5">
        <f t="shared" si="67"/>
        <v>611.62821899110486</v>
      </c>
      <c r="I747" s="5">
        <f t="shared" si="68"/>
        <v>103459.65579076065</v>
      </c>
    </row>
    <row r="748" spans="1:9" x14ac:dyDescent="0.25">
      <c r="A748">
        <v>744</v>
      </c>
      <c r="B748">
        <f t="shared" si="69"/>
        <v>744</v>
      </c>
      <c r="C748" s="5">
        <f t="shared" si="66"/>
        <v>103459.65579076065</v>
      </c>
      <c r="D748" s="5">
        <f t="shared" si="71"/>
        <v>1000</v>
      </c>
      <c r="E748" s="4">
        <f t="shared" si="70"/>
        <v>102459.65579076065</v>
      </c>
      <c r="F748" s="5">
        <f>IF(C748=0,0,IF(I747+G748&lt;=Summary!$E$20,'Loan Sch - Extra pay - With Off'!I747+G748,Summary!$E$20))</f>
        <v>690.71560806781815</v>
      </c>
      <c r="G748" s="4">
        <f>IF(E748&lt;=0,0,E748*Summary!$B$7/Summary!$B$10)</f>
        <v>78.618082039449035</v>
      </c>
      <c r="H748" s="5">
        <f t="shared" si="67"/>
        <v>612.09752602836909</v>
      </c>
      <c r="I748" s="5">
        <f t="shared" si="68"/>
        <v>102847.55826473227</v>
      </c>
    </row>
    <row r="749" spans="1:9" x14ac:dyDescent="0.25">
      <c r="A749">
        <v>745</v>
      </c>
      <c r="B749">
        <f t="shared" si="69"/>
        <v>745</v>
      </c>
      <c r="C749" s="5">
        <f t="shared" si="66"/>
        <v>102847.55826473227</v>
      </c>
      <c r="D749" s="5">
        <f t="shared" si="71"/>
        <v>1000</v>
      </c>
      <c r="E749" s="4">
        <f t="shared" si="70"/>
        <v>101847.55826473227</v>
      </c>
      <c r="F749" s="5">
        <f>IF(C749=0,0,IF(I748+G749&lt;=Summary!$E$20,'Loan Sch - Extra pay - With Off'!I748+G749,Summary!$E$20))</f>
        <v>690.71560806781815</v>
      </c>
      <c r="G749" s="4">
        <f>IF(E749&lt;=0,0,E749*Summary!$B$7/Summary!$B$10)</f>
        <v>78.148414899284958</v>
      </c>
      <c r="H749" s="5">
        <f t="shared" si="67"/>
        <v>612.56719316853321</v>
      </c>
      <c r="I749" s="5">
        <f t="shared" si="68"/>
        <v>102234.99107156374</v>
      </c>
    </row>
    <row r="750" spans="1:9" x14ac:dyDescent="0.25">
      <c r="A750">
        <v>746</v>
      </c>
      <c r="B750">
        <f t="shared" si="69"/>
        <v>746</v>
      </c>
      <c r="C750" s="5">
        <f t="shared" si="66"/>
        <v>102234.99107156374</v>
      </c>
      <c r="D750" s="5">
        <f t="shared" si="71"/>
        <v>1000</v>
      </c>
      <c r="E750" s="4">
        <f t="shared" si="70"/>
        <v>101234.99107156374</v>
      </c>
      <c r="F750" s="5">
        <f>IF(C750=0,0,IF(I749+G750&lt;=Summary!$E$20,'Loan Sch - Extra pay - With Off'!I749+G750,Summary!$E$20))</f>
        <v>690.71560806781815</v>
      </c>
      <c r="G750" s="4">
        <f>IF(E750&lt;=0,0,E750*Summary!$B$7/Summary!$B$10)</f>
        <v>77.678387379911413</v>
      </c>
      <c r="H750" s="5">
        <f t="shared" si="67"/>
        <v>613.03722068790671</v>
      </c>
      <c r="I750" s="5">
        <f t="shared" si="68"/>
        <v>101621.95385087583</v>
      </c>
    </row>
    <row r="751" spans="1:9" x14ac:dyDescent="0.25">
      <c r="A751">
        <v>747</v>
      </c>
      <c r="B751">
        <f t="shared" si="69"/>
        <v>747</v>
      </c>
      <c r="C751" s="5">
        <f t="shared" si="66"/>
        <v>101621.95385087583</v>
      </c>
      <c r="D751" s="5">
        <f t="shared" si="71"/>
        <v>1000</v>
      </c>
      <c r="E751" s="4">
        <f t="shared" si="70"/>
        <v>100621.95385087583</v>
      </c>
      <c r="F751" s="5">
        <f>IF(C751=0,0,IF(I750+G751&lt;=Summary!$E$20,'Loan Sch - Extra pay - With Off'!I750+G751,Summary!$E$20))</f>
        <v>690.71560806781815</v>
      </c>
      <c r="G751" s="4">
        <f>IF(E751&lt;=0,0,E751*Summary!$B$7/Summary!$B$10)</f>
        <v>77.20799920480664</v>
      </c>
      <c r="H751" s="5">
        <f t="shared" si="67"/>
        <v>613.50760886301146</v>
      </c>
      <c r="I751" s="5">
        <f t="shared" si="68"/>
        <v>101008.44624201281</v>
      </c>
    </row>
    <row r="752" spans="1:9" x14ac:dyDescent="0.25">
      <c r="A752">
        <v>748</v>
      </c>
      <c r="B752">
        <f t="shared" si="69"/>
        <v>748</v>
      </c>
      <c r="C752" s="5">
        <f t="shared" si="66"/>
        <v>101008.44624201281</v>
      </c>
      <c r="D752" s="5">
        <f t="shared" si="71"/>
        <v>1000</v>
      </c>
      <c r="E752" s="4">
        <f t="shared" si="70"/>
        <v>100008.44624201281</v>
      </c>
      <c r="F752" s="5">
        <f>IF(C752=0,0,IF(I751+G752&lt;=Summary!$E$20,'Loan Sch - Extra pay - With Off'!I751+G752,Summary!$E$20))</f>
        <v>690.71560806781815</v>
      </c>
      <c r="G752" s="4">
        <f>IF(E752&lt;=0,0,E752*Summary!$B$7/Summary!$B$10)</f>
        <v>76.737250097236739</v>
      </c>
      <c r="H752" s="5">
        <f t="shared" si="67"/>
        <v>613.97835797058144</v>
      </c>
      <c r="I752" s="5">
        <f t="shared" si="68"/>
        <v>100394.46788404223</v>
      </c>
    </row>
    <row r="753" spans="1:9" x14ac:dyDescent="0.25">
      <c r="A753">
        <v>749</v>
      </c>
      <c r="B753">
        <f t="shared" si="69"/>
        <v>749</v>
      </c>
      <c r="C753" s="5">
        <f t="shared" si="66"/>
        <v>100394.46788404223</v>
      </c>
      <c r="D753" s="5">
        <f t="shared" si="71"/>
        <v>1000</v>
      </c>
      <c r="E753" s="4">
        <f t="shared" si="70"/>
        <v>99394.467884042228</v>
      </c>
      <c r="F753" s="5">
        <f>IF(C753=0,0,IF(I752+G753&lt;=Summary!$E$20,'Loan Sch - Extra pay - With Off'!I752+G753,Summary!$E$20))</f>
        <v>690.71560806781815</v>
      </c>
      <c r="G753" s="4">
        <f>IF(E753&lt;=0,0,E753*Summary!$B$7/Summary!$B$10)</f>
        <v>76.266139780255472</v>
      </c>
      <c r="H753" s="5">
        <f t="shared" si="67"/>
        <v>614.44946828756269</v>
      </c>
      <c r="I753" s="5">
        <f t="shared" si="68"/>
        <v>99780.018415754661</v>
      </c>
    </row>
    <row r="754" spans="1:9" x14ac:dyDescent="0.25">
      <c r="A754">
        <v>750</v>
      </c>
      <c r="B754">
        <f t="shared" si="69"/>
        <v>750</v>
      </c>
      <c r="C754" s="5">
        <f t="shared" si="66"/>
        <v>99780.018415754661</v>
      </c>
      <c r="D754" s="5">
        <f t="shared" si="71"/>
        <v>1000</v>
      </c>
      <c r="E754" s="4">
        <f t="shared" si="70"/>
        <v>98780.018415754661</v>
      </c>
      <c r="F754" s="5">
        <f>IF(C754=0,0,IF(I753+G754&lt;=Summary!$E$20,'Loan Sch - Extra pay - With Off'!I753+G754,Summary!$E$20))</f>
        <v>690.71560806781815</v>
      </c>
      <c r="G754" s="4">
        <f>IF(E754&lt;=0,0,E754*Summary!$B$7/Summary!$B$10)</f>
        <v>75.794667976704062</v>
      </c>
      <c r="H754" s="5">
        <f t="shared" si="67"/>
        <v>614.92094009111406</v>
      </c>
      <c r="I754" s="5">
        <f t="shared" si="68"/>
        <v>99165.097475663541</v>
      </c>
    </row>
    <row r="755" spans="1:9" x14ac:dyDescent="0.25">
      <c r="A755">
        <v>751</v>
      </c>
      <c r="B755">
        <f t="shared" si="69"/>
        <v>751</v>
      </c>
      <c r="C755" s="5">
        <f t="shared" si="66"/>
        <v>99165.097475663541</v>
      </c>
      <c r="D755" s="5">
        <f t="shared" si="71"/>
        <v>1000</v>
      </c>
      <c r="E755" s="4">
        <f t="shared" si="70"/>
        <v>98165.097475663541</v>
      </c>
      <c r="F755" s="5">
        <f>IF(C755=0,0,IF(I754+G755&lt;=Summary!$E$20,'Loan Sch - Extra pay - With Off'!I754+G755,Summary!$E$20))</f>
        <v>690.71560806781815</v>
      </c>
      <c r="G755" s="4">
        <f>IF(E755&lt;=0,0,E755*Summary!$B$7/Summary!$B$10)</f>
        <v>75.322834409211055</v>
      </c>
      <c r="H755" s="5">
        <f t="shared" si="67"/>
        <v>615.3927736586071</v>
      </c>
      <c r="I755" s="5">
        <f t="shared" si="68"/>
        <v>98549.704702004936</v>
      </c>
    </row>
    <row r="756" spans="1:9" x14ac:dyDescent="0.25">
      <c r="A756">
        <v>752</v>
      </c>
      <c r="B756">
        <f t="shared" si="69"/>
        <v>752</v>
      </c>
      <c r="C756" s="5">
        <f t="shared" si="66"/>
        <v>98549.704702004936</v>
      </c>
      <c r="D756" s="5">
        <f t="shared" si="71"/>
        <v>1000</v>
      </c>
      <c r="E756" s="4">
        <f t="shared" si="70"/>
        <v>97549.704702004936</v>
      </c>
      <c r="F756" s="5">
        <f>IF(C756=0,0,IF(I755+G756&lt;=Summary!$E$20,'Loan Sch - Extra pay - With Off'!I755+G756,Summary!$E$20))</f>
        <v>690.71560806781815</v>
      </c>
      <c r="G756" s="4">
        <f>IF(E756&lt;=0,0,E756*Summary!$B$7/Summary!$B$10)</f>
        <v>74.850638800192243</v>
      </c>
      <c r="H756" s="5">
        <f t="shared" si="67"/>
        <v>615.86496926762595</v>
      </c>
      <c r="I756" s="5">
        <f t="shared" si="68"/>
        <v>97933.83973273731</v>
      </c>
    </row>
    <row r="757" spans="1:9" x14ac:dyDescent="0.25">
      <c r="A757">
        <v>753</v>
      </c>
      <c r="B757">
        <f t="shared" si="69"/>
        <v>753</v>
      </c>
      <c r="C757" s="5">
        <f t="shared" ref="C757:C820" si="72">I756</f>
        <v>97933.83973273731</v>
      </c>
      <c r="D757" s="5">
        <f t="shared" si="71"/>
        <v>1000</v>
      </c>
      <c r="E757" s="4">
        <f t="shared" si="70"/>
        <v>96933.83973273731</v>
      </c>
      <c r="F757" s="5">
        <f>IF(C757=0,0,IF(I756+G757&lt;=Summary!$E$20,'Loan Sch - Extra pay - With Off'!I756+G757,Summary!$E$20))</f>
        <v>690.71560806781815</v>
      </c>
      <c r="G757" s="4">
        <f>IF(E757&lt;=0,0,E757*Summary!$B$7/Summary!$B$10)</f>
        <v>74.378080871850358</v>
      </c>
      <c r="H757" s="5">
        <f t="shared" ref="H757:H820" si="73">F757-G757</f>
        <v>616.33752719596782</v>
      </c>
      <c r="I757" s="5">
        <f t="shared" ref="I757:I820" si="74">IF(ROUND(C757-H757,0)=0,0,C757-H757)</f>
        <v>97317.502205541343</v>
      </c>
    </row>
    <row r="758" spans="1:9" x14ac:dyDescent="0.25">
      <c r="A758">
        <v>754</v>
      </c>
      <c r="B758">
        <f t="shared" si="69"/>
        <v>754</v>
      </c>
      <c r="C758" s="5">
        <f t="shared" si="72"/>
        <v>97317.502205541343</v>
      </c>
      <c r="D758" s="5">
        <f t="shared" si="71"/>
        <v>1000</v>
      </c>
      <c r="E758" s="4">
        <f t="shared" si="70"/>
        <v>96317.502205541343</v>
      </c>
      <c r="F758" s="5">
        <f>IF(C758=0,0,IF(I757+G758&lt;=Summary!$E$20,'Loan Sch - Extra pay - With Off'!I757+G758,Summary!$E$20))</f>
        <v>690.71560806781815</v>
      </c>
      <c r="G758" s="4">
        <f>IF(E758&lt;=0,0,E758*Summary!$B$7/Summary!$B$10)</f>
        <v>73.905160346174981</v>
      </c>
      <c r="H758" s="5">
        <f t="shared" si="73"/>
        <v>616.81044772164319</v>
      </c>
      <c r="I758" s="5">
        <f t="shared" si="74"/>
        <v>96700.691757819703</v>
      </c>
    </row>
    <row r="759" spans="1:9" x14ac:dyDescent="0.25">
      <c r="A759">
        <v>755</v>
      </c>
      <c r="B759">
        <f t="shared" si="69"/>
        <v>755</v>
      </c>
      <c r="C759" s="5">
        <f t="shared" si="72"/>
        <v>96700.691757819703</v>
      </c>
      <c r="D759" s="5">
        <f t="shared" si="71"/>
        <v>1000</v>
      </c>
      <c r="E759" s="4">
        <f t="shared" si="70"/>
        <v>95700.691757819703</v>
      </c>
      <c r="F759" s="5">
        <f>IF(C759=0,0,IF(I758+G759&lt;=Summary!$E$20,'Loan Sch - Extra pay - With Off'!I758+G759,Summary!$E$20))</f>
        <v>690.71560806781815</v>
      </c>
      <c r="G759" s="4">
        <f>IF(E759&lt;=0,0,E759*Summary!$B$7/Summary!$B$10)</f>
        <v>73.431876944942417</v>
      </c>
      <c r="H759" s="5">
        <f t="shared" si="73"/>
        <v>617.28373112287568</v>
      </c>
      <c r="I759" s="5">
        <f t="shared" si="74"/>
        <v>96083.408026696823</v>
      </c>
    </row>
    <row r="760" spans="1:9" x14ac:dyDescent="0.25">
      <c r="A760">
        <v>756</v>
      </c>
      <c r="B760">
        <f t="shared" si="69"/>
        <v>756</v>
      </c>
      <c r="C760" s="5">
        <f t="shared" si="72"/>
        <v>96083.408026696823</v>
      </c>
      <c r="D760" s="5">
        <f t="shared" si="71"/>
        <v>1000</v>
      </c>
      <c r="E760" s="4">
        <f t="shared" si="70"/>
        <v>95083.408026696823</v>
      </c>
      <c r="F760" s="5">
        <f>IF(C760=0,0,IF(I759+G760&lt;=Summary!$E$20,'Loan Sch - Extra pay - With Off'!I759+G760,Summary!$E$20))</f>
        <v>690.71560806781815</v>
      </c>
      <c r="G760" s="4">
        <f>IF(E760&lt;=0,0,E760*Summary!$B$7/Summary!$B$10)</f>
        <v>72.958230389715453</v>
      </c>
      <c r="H760" s="5">
        <f t="shared" si="73"/>
        <v>617.75737767810267</v>
      </c>
      <c r="I760" s="5">
        <f t="shared" si="74"/>
        <v>95465.650649018717</v>
      </c>
    </row>
    <row r="761" spans="1:9" x14ac:dyDescent="0.25">
      <c r="A761">
        <v>757</v>
      </c>
      <c r="B761">
        <f t="shared" si="69"/>
        <v>757</v>
      </c>
      <c r="C761" s="5">
        <f t="shared" si="72"/>
        <v>95465.650649018717</v>
      </c>
      <c r="D761" s="5">
        <f t="shared" si="71"/>
        <v>1000</v>
      </c>
      <c r="E761" s="4">
        <f t="shared" si="70"/>
        <v>94465.650649018717</v>
      </c>
      <c r="F761" s="5">
        <f>IF(C761=0,0,IF(I760+G761&lt;=Summary!$E$20,'Loan Sch - Extra pay - With Off'!I760+G761,Summary!$E$20))</f>
        <v>690.71560806781815</v>
      </c>
      <c r="G761" s="4">
        <f>IF(E761&lt;=0,0,E761*Summary!$B$7/Summary!$B$10)</f>
        <v>72.484220401843203</v>
      </c>
      <c r="H761" s="5">
        <f t="shared" si="73"/>
        <v>618.23138766597492</v>
      </c>
      <c r="I761" s="5">
        <f t="shared" si="74"/>
        <v>94847.419261352741</v>
      </c>
    </row>
    <row r="762" spans="1:9" x14ac:dyDescent="0.25">
      <c r="A762">
        <v>758</v>
      </c>
      <c r="B762">
        <f t="shared" si="69"/>
        <v>758</v>
      </c>
      <c r="C762" s="5">
        <f t="shared" si="72"/>
        <v>94847.419261352741</v>
      </c>
      <c r="D762" s="5">
        <f t="shared" si="71"/>
        <v>1000</v>
      </c>
      <c r="E762" s="4">
        <f t="shared" si="70"/>
        <v>93847.419261352741</v>
      </c>
      <c r="F762" s="5">
        <f>IF(C762=0,0,IF(I761+G762&lt;=Summary!$E$20,'Loan Sch - Extra pay - With Off'!I761+G762,Summary!$E$20))</f>
        <v>690.71560806781815</v>
      </c>
      <c r="G762" s="4">
        <f>IF(E762&lt;=0,0,E762*Summary!$B$7/Summary!$B$10)</f>
        <v>72.009846702461033</v>
      </c>
      <c r="H762" s="5">
        <f t="shared" si="73"/>
        <v>618.70576136535715</v>
      </c>
      <c r="I762" s="5">
        <f t="shared" si="74"/>
        <v>94228.713499987382</v>
      </c>
    </row>
    <row r="763" spans="1:9" x14ac:dyDescent="0.25">
      <c r="A763">
        <v>759</v>
      </c>
      <c r="B763">
        <f t="shared" si="69"/>
        <v>759</v>
      </c>
      <c r="C763" s="5">
        <f t="shared" si="72"/>
        <v>94228.713499987382</v>
      </c>
      <c r="D763" s="5">
        <f t="shared" si="71"/>
        <v>1000</v>
      </c>
      <c r="E763" s="4">
        <f t="shared" si="70"/>
        <v>93228.713499987382</v>
      </c>
      <c r="F763" s="5">
        <f>IF(C763=0,0,IF(I762+G763&lt;=Summary!$E$20,'Loan Sch - Extra pay - With Off'!I762+G763,Summary!$E$20))</f>
        <v>690.71560806781815</v>
      </c>
      <c r="G763" s="4">
        <f>IF(E763&lt;=0,0,E763*Summary!$B$7/Summary!$B$10)</f>
        <v>71.535109012490324</v>
      </c>
      <c r="H763" s="5">
        <f t="shared" si="73"/>
        <v>619.1804990553278</v>
      </c>
      <c r="I763" s="5">
        <f t="shared" si="74"/>
        <v>93609.533000932061</v>
      </c>
    </row>
    <row r="764" spans="1:9" x14ac:dyDescent="0.25">
      <c r="A764">
        <v>760</v>
      </c>
      <c r="B764">
        <f t="shared" si="69"/>
        <v>760</v>
      </c>
      <c r="C764" s="5">
        <f t="shared" si="72"/>
        <v>93609.533000932061</v>
      </c>
      <c r="D764" s="5">
        <f t="shared" si="71"/>
        <v>1000</v>
      </c>
      <c r="E764" s="4">
        <f t="shared" si="70"/>
        <v>92609.533000932061</v>
      </c>
      <c r="F764" s="5">
        <f>IF(C764=0,0,IF(I763+G764&lt;=Summary!$E$20,'Loan Sch - Extra pay - With Off'!I763+G764,Summary!$E$20))</f>
        <v>690.71560806781815</v>
      </c>
      <c r="G764" s="4">
        <f>IF(E764&lt;=0,0,E764*Summary!$B$7/Summary!$B$10)</f>
        <v>71.060007052638255</v>
      </c>
      <c r="H764" s="5">
        <f t="shared" si="73"/>
        <v>619.65560101517985</v>
      </c>
      <c r="I764" s="5">
        <f t="shared" si="74"/>
        <v>92989.877399916877</v>
      </c>
    </row>
    <row r="765" spans="1:9" x14ac:dyDescent="0.25">
      <c r="A765">
        <v>761</v>
      </c>
      <c r="B765">
        <f t="shared" si="69"/>
        <v>761</v>
      </c>
      <c r="C765" s="5">
        <f t="shared" si="72"/>
        <v>92989.877399916877</v>
      </c>
      <c r="D765" s="5">
        <f t="shared" si="71"/>
        <v>1000</v>
      </c>
      <c r="E765" s="4">
        <f t="shared" si="70"/>
        <v>91989.877399916877</v>
      </c>
      <c r="F765" s="5">
        <f>IF(C765=0,0,IF(I764+G765&lt;=Summary!$E$20,'Loan Sch - Extra pay - With Off'!I764+G765,Summary!$E$20))</f>
        <v>690.71560806781815</v>
      </c>
      <c r="G765" s="4">
        <f>IF(E765&lt;=0,0,E765*Summary!$B$7/Summary!$B$10)</f>
        <v>70.584540543397765</v>
      </c>
      <c r="H765" s="5">
        <f t="shared" si="73"/>
        <v>620.13106752442036</v>
      </c>
      <c r="I765" s="5">
        <f t="shared" si="74"/>
        <v>92369.74633239246</v>
      </c>
    </row>
    <row r="766" spans="1:9" x14ac:dyDescent="0.25">
      <c r="A766">
        <v>762</v>
      </c>
      <c r="B766">
        <f t="shared" si="69"/>
        <v>762</v>
      </c>
      <c r="C766" s="5">
        <f t="shared" si="72"/>
        <v>92369.74633239246</v>
      </c>
      <c r="D766" s="5">
        <f t="shared" si="71"/>
        <v>1000</v>
      </c>
      <c r="E766" s="4">
        <f t="shared" si="70"/>
        <v>91369.74633239246</v>
      </c>
      <c r="F766" s="5">
        <f>IF(C766=0,0,IF(I765+G766&lt;=Summary!$E$20,'Loan Sch - Extra pay - With Off'!I765+G766,Summary!$E$20))</f>
        <v>690.71560806781815</v>
      </c>
      <c r="G766" s="4">
        <f>IF(E766&lt;=0,0,E766*Summary!$B$7/Summary!$B$10)</f>
        <v>70.10870920504729</v>
      </c>
      <c r="H766" s="5">
        <f t="shared" si="73"/>
        <v>620.60689886277089</v>
      </c>
      <c r="I766" s="5">
        <f t="shared" si="74"/>
        <v>91749.139433529694</v>
      </c>
    </row>
    <row r="767" spans="1:9" x14ac:dyDescent="0.25">
      <c r="A767">
        <v>763</v>
      </c>
      <c r="B767">
        <f t="shared" si="69"/>
        <v>763</v>
      </c>
      <c r="C767" s="5">
        <f t="shared" si="72"/>
        <v>91749.139433529694</v>
      </c>
      <c r="D767" s="5">
        <f t="shared" si="71"/>
        <v>1000</v>
      </c>
      <c r="E767" s="4">
        <f t="shared" si="70"/>
        <v>90749.139433529694</v>
      </c>
      <c r="F767" s="5">
        <f>IF(C767=0,0,IF(I766+G767&lt;=Summary!$E$20,'Loan Sch - Extra pay - With Off'!I766+G767,Summary!$E$20))</f>
        <v>690.71560806781815</v>
      </c>
      <c r="G767" s="4">
        <f>IF(E767&lt;=0,0,E767*Summary!$B$7/Summary!$B$10)</f>
        <v>69.632512757650659</v>
      </c>
      <c r="H767" s="5">
        <f t="shared" si="73"/>
        <v>621.08309531016744</v>
      </c>
      <c r="I767" s="5">
        <f t="shared" si="74"/>
        <v>91128.056338219525</v>
      </c>
    </row>
    <row r="768" spans="1:9" x14ac:dyDescent="0.25">
      <c r="A768">
        <v>764</v>
      </c>
      <c r="B768">
        <f t="shared" si="69"/>
        <v>764</v>
      </c>
      <c r="C768" s="5">
        <f t="shared" si="72"/>
        <v>91128.056338219525</v>
      </c>
      <c r="D768" s="5">
        <f t="shared" si="71"/>
        <v>1000</v>
      </c>
      <c r="E768" s="4">
        <f t="shared" si="70"/>
        <v>90128.056338219525</v>
      </c>
      <c r="F768" s="5">
        <f>IF(C768=0,0,IF(I767+G768&lt;=Summary!$E$20,'Loan Sch - Extra pay - With Off'!I767+G768,Summary!$E$20))</f>
        <v>690.71560806781815</v>
      </c>
      <c r="G768" s="4">
        <f>IF(E768&lt;=0,0,E768*Summary!$B$7/Summary!$B$10)</f>
        <v>69.155950921056899</v>
      </c>
      <c r="H768" s="5">
        <f t="shared" si="73"/>
        <v>621.55965714676131</v>
      </c>
      <c r="I768" s="5">
        <f t="shared" si="74"/>
        <v>90506.496681072764</v>
      </c>
    </row>
    <row r="769" spans="1:9" x14ac:dyDescent="0.25">
      <c r="A769">
        <v>765</v>
      </c>
      <c r="B769">
        <f t="shared" si="69"/>
        <v>765</v>
      </c>
      <c r="C769" s="5">
        <f t="shared" si="72"/>
        <v>90506.496681072764</v>
      </c>
      <c r="D769" s="5">
        <f t="shared" si="71"/>
        <v>1000</v>
      </c>
      <c r="E769" s="4">
        <f t="shared" si="70"/>
        <v>89506.496681072764</v>
      </c>
      <c r="F769" s="5">
        <f>IF(C769=0,0,IF(I768+G769&lt;=Summary!$E$20,'Loan Sch - Extra pay - With Off'!I768+G769,Summary!$E$20))</f>
        <v>690.71560806781815</v>
      </c>
      <c r="G769" s="4">
        <f>IF(E769&lt;=0,0,E769*Summary!$B$7/Summary!$B$10)</f>
        <v>68.679023414900058</v>
      </c>
      <c r="H769" s="5">
        <f t="shared" si="73"/>
        <v>622.03658465291812</v>
      </c>
      <c r="I769" s="5">
        <f t="shared" si="74"/>
        <v>89884.460096419847</v>
      </c>
    </row>
    <row r="770" spans="1:9" x14ac:dyDescent="0.25">
      <c r="A770">
        <v>766</v>
      </c>
      <c r="B770">
        <f t="shared" si="69"/>
        <v>766</v>
      </c>
      <c r="C770" s="5">
        <f t="shared" si="72"/>
        <v>89884.460096419847</v>
      </c>
      <c r="D770" s="5">
        <f t="shared" si="71"/>
        <v>1000</v>
      </c>
      <c r="E770" s="4">
        <f t="shared" si="70"/>
        <v>88884.460096419847</v>
      </c>
      <c r="F770" s="5">
        <f>IF(C770=0,0,IF(I769+G770&lt;=Summary!$E$20,'Loan Sch - Extra pay - With Off'!I769+G770,Summary!$E$20))</f>
        <v>690.71560806781815</v>
      </c>
      <c r="G770" s="4">
        <f>IF(E770&lt;=0,0,E770*Summary!$B$7/Summary!$B$10)</f>
        <v>68.201729958599074</v>
      </c>
      <c r="H770" s="5">
        <f t="shared" si="73"/>
        <v>622.51387810921904</v>
      </c>
      <c r="I770" s="5">
        <f t="shared" si="74"/>
        <v>89261.946218310622</v>
      </c>
    </row>
    <row r="771" spans="1:9" x14ac:dyDescent="0.25">
      <c r="A771">
        <v>767</v>
      </c>
      <c r="B771">
        <f t="shared" si="69"/>
        <v>767</v>
      </c>
      <c r="C771" s="5">
        <f t="shared" si="72"/>
        <v>89261.946218310622</v>
      </c>
      <c r="D771" s="5">
        <f t="shared" si="71"/>
        <v>1000</v>
      </c>
      <c r="E771" s="4">
        <f t="shared" si="70"/>
        <v>88261.946218310622</v>
      </c>
      <c r="F771" s="5">
        <f>IF(C771=0,0,IF(I770+G771&lt;=Summary!$E$20,'Loan Sch - Extra pay - With Off'!I770+G771,Summary!$E$20))</f>
        <v>690.71560806781815</v>
      </c>
      <c r="G771" s="4">
        <f>IF(E771&lt;=0,0,E771*Summary!$B$7/Summary!$B$10)</f>
        <v>67.724070271357576</v>
      </c>
      <c r="H771" s="5">
        <f t="shared" si="73"/>
        <v>622.99153779646053</v>
      </c>
      <c r="I771" s="5">
        <f t="shared" si="74"/>
        <v>88638.954680514158</v>
      </c>
    </row>
    <row r="772" spans="1:9" x14ac:dyDescent="0.25">
      <c r="A772">
        <v>768</v>
      </c>
      <c r="B772">
        <f t="shared" si="69"/>
        <v>768</v>
      </c>
      <c r="C772" s="5">
        <f t="shared" si="72"/>
        <v>88638.954680514158</v>
      </c>
      <c r="D772" s="5">
        <f t="shared" si="71"/>
        <v>1000</v>
      </c>
      <c r="E772" s="4">
        <f t="shared" si="70"/>
        <v>87638.954680514158</v>
      </c>
      <c r="F772" s="5">
        <f>IF(C772=0,0,IF(I771+G772&lt;=Summary!$E$20,'Loan Sch - Extra pay - With Off'!I771+G772,Summary!$E$20))</f>
        <v>690.71560806781815</v>
      </c>
      <c r="G772" s="4">
        <f>IF(E772&lt;=0,0,E772*Summary!$B$7/Summary!$B$10)</f>
        <v>67.246044072163741</v>
      </c>
      <c r="H772" s="5">
        <f t="shared" si="73"/>
        <v>623.46956399565443</v>
      </c>
      <c r="I772" s="5">
        <f t="shared" si="74"/>
        <v>88015.48511651851</v>
      </c>
    </row>
    <row r="773" spans="1:9" x14ac:dyDescent="0.25">
      <c r="A773">
        <v>769</v>
      </c>
      <c r="B773">
        <f t="shared" si="69"/>
        <v>769</v>
      </c>
      <c r="C773" s="5">
        <f t="shared" si="72"/>
        <v>88015.48511651851</v>
      </c>
      <c r="D773" s="5">
        <f t="shared" si="71"/>
        <v>1000</v>
      </c>
      <c r="E773" s="4">
        <f t="shared" si="70"/>
        <v>87015.48511651851</v>
      </c>
      <c r="F773" s="5">
        <f>IF(C773=0,0,IF(I772+G773&lt;=Summary!$E$20,'Loan Sch - Extra pay - With Off'!I772+G773,Summary!$E$20))</f>
        <v>690.71560806781815</v>
      </c>
      <c r="G773" s="4">
        <f>IF(E773&lt;=0,0,E773*Summary!$B$7/Summary!$B$10)</f>
        <v>66.76765107979017</v>
      </c>
      <c r="H773" s="5">
        <f t="shared" si="73"/>
        <v>623.94795698802795</v>
      </c>
      <c r="I773" s="5">
        <f t="shared" si="74"/>
        <v>87391.537159530475</v>
      </c>
    </row>
    <row r="774" spans="1:9" x14ac:dyDescent="0.25">
      <c r="A774">
        <v>770</v>
      </c>
      <c r="B774">
        <f t="shared" ref="B774:B837" si="75">IF(C774=0,0,A774)</f>
        <v>770</v>
      </c>
      <c r="C774" s="5">
        <f t="shared" si="72"/>
        <v>87391.537159530475</v>
      </c>
      <c r="D774" s="5">
        <f t="shared" si="71"/>
        <v>1000</v>
      </c>
      <c r="E774" s="4">
        <f t="shared" ref="E774:E837" si="76">C774-D774</f>
        <v>86391.537159530475</v>
      </c>
      <c r="F774" s="5">
        <f>IF(C774=0,0,IF(I773+G774&lt;=Summary!$E$20,'Loan Sch - Extra pay - With Off'!I773+G774,Summary!$E$20))</f>
        <v>690.71560806781815</v>
      </c>
      <c r="G774" s="4">
        <f>IF(E774&lt;=0,0,E774*Summary!$B$7/Summary!$B$10)</f>
        <v>66.28889101279357</v>
      </c>
      <c r="H774" s="5">
        <f t="shared" si="73"/>
        <v>624.4267170550246</v>
      </c>
      <c r="I774" s="5">
        <f t="shared" si="74"/>
        <v>86767.110442475445</v>
      </c>
    </row>
    <row r="775" spans="1:9" x14ac:dyDescent="0.25">
      <c r="A775">
        <v>771</v>
      </c>
      <c r="B775">
        <f t="shared" si="75"/>
        <v>771</v>
      </c>
      <c r="C775" s="5">
        <f t="shared" si="72"/>
        <v>86767.110442475445</v>
      </c>
      <c r="D775" s="5">
        <f t="shared" ref="D775:D838" si="77">IF(C775=0,0,D774)</f>
        <v>1000</v>
      </c>
      <c r="E775" s="4">
        <f t="shared" si="76"/>
        <v>85767.110442475445</v>
      </c>
      <c r="F775" s="5">
        <f>IF(C775=0,0,IF(I774+G775&lt;=Summary!$E$20,'Loan Sch - Extra pay - With Off'!I774+G775,Summary!$E$20))</f>
        <v>690.71560806781815</v>
      </c>
      <c r="G775" s="4">
        <f>IF(E775&lt;=0,0,E775*Summary!$B$7/Summary!$B$10)</f>
        <v>65.809763589514802</v>
      </c>
      <c r="H775" s="5">
        <f t="shared" si="73"/>
        <v>624.90584447830338</v>
      </c>
      <c r="I775" s="5">
        <f t="shared" si="74"/>
        <v>86142.204597997144</v>
      </c>
    </row>
    <row r="776" spans="1:9" x14ac:dyDescent="0.25">
      <c r="A776">
        <v>772</v>
      </c>
      <c r="B776">
        <f t="shared" si="75"/>
        <v>772</v>
      </c>
      <c r="C776" s="5">
        <f t="shared" si="72"/>
        <v>86142.204597997144</v>
      </c>
      <c r="D776" s="5">
        <f t="shared" si="77"/>
        <v>1000</v>
      </c>
      <c r="E776" s="4">
        <f t="shared" si="76"/>
        <v>85142.204597997144</v>
      </c>
      <c r="F776" s="5">
        <f>IF(C776=0,0,IF(I775+G776&lt;=Summary!$E$20,'Loan Sch - Extra pay - With Off'!I775+G776,Summary!$E$20))</f>
        <v>690.71560806781815</v>
      </c>
      <c r="G776" s="4">
        <f>IF(E776&lt;=0,0,E776*Summary!$B$7/Summary!$B$10)</f>
        <v>65.330268528078577</v>
      </c>
      <c r="H776" s="5">
        <f t="shared" si="73"/>
        <v>625.38533953973956</v>
      </c>
      <c r="I776" s="5">
        <f t="shared" si="74"/>
        <v>85516.819258457399</v>
      </c>
    </row>
    <row r="777" spans="1:9" x14ac:dyDescent="0.25">
      <c r="A777">
        <v>773</v>
      </c>
      <c r="B777">
        <f t="shared" si="75"/>
        <v>773</v>
      </c>
      <c r="C777" s="5">
        <f t="shared" si="72"/>
        <v>85516.819258457399</v>
      </c>
      <c r="D777" s="5">
        <f t="shared" si="77"/>
        <v>1000</v>
      </c>
      <c r="E777" s="4">
        <f t="shared" si="76"/>
        <v>84516.819258457399</v>
      </c>
      <c r="F777" s="5">
        <f>IF(C777=0,0,IF(I776+G777&lt;=Summary!$E$20,'Loan Sch - Extra pay - With Off'!I776+G777,Summary!$E$20))</f>
        <v>690.71560806781815</v>
      </c>
      <c r="G777" s="4">
        <f>IF(E777&lt;=0,0,E777*Summary!$B$7/Summary!$B$10)</f>
        <v>64.850405546393276</v>
      </c>
      <c r="H777" s="5">
        <f t="shared" si="73"/>
        <v>625.86520252142486</v>
      </c>
      <c r="I777" s="5">
        <f t="shared" si="74"/>
        <v>84890.954055935974</v>
      </c>
    </row>
    <row r="778" spans="1:9" x14ac:dyDescent="0.25">
      <c r="A778">
        <v>774</v>
      </c>
      <c r="B778">
        <f t="shared" si="75"/>
        <v>774</v>
      </c>
      <c r="C778" s="5">
        <f t="shared" si="72"/>
        <v>84890.954055935974</v>
      </c>
      <c r="D778" s="5">
        <f t="shared" si="77"/>
        <v>1000</v>
      </c>
      <c r="E778" s="4">
        <f t="shared" si="76"/>
        <v>83890.954055935974</v>
      </c>
      <c r="F778" s="5">
        <f>IF(C778=0,0,IF(I777+G778&lt;=Summary!$E$20,'Loan Sch - Extra pay - With Off'!I777+G778,Summary!$E$20))</f>
        <v>690.71560806781815</v>
      </c>
      <c r="G778" s="4">
        <f>IF(E778&lt;=0,0,E778*Summary!$B$7/Summary!$B$10)</f>
        <v>64.370174362150863</v>
      </c>
      <c r="H778" s="5">
        <f t="shared" si="73"/>
        <v>626.34543370566735</v>
      </c>
      <c r="I778" s="5">
        <f t="shared" si="74"/>
        <v>84264.608622230313</v>
      </c>
    </row>
    <row r="779" spans="1:9" x14ac:dyDescent="0.25">
      <c r="A779">
        <v>775</v>
      </c>
      <c r="B779">
        <f t="shared" si="75"/>
        <v>775</v>
      </c>
      <c r="C779" s="5">
        <f t="shared" si="72"/>
        <v>84264.608622230313</v>
      </c>
      <c r="D779" s="5">
        <f t="shared" si="77"/>
        <v>1000</v>
      </c>
      <c r="E779" s="4">
        <f t="shared" si="76"/>
        <v>83264.608622230313</v>
      </c>
      <c r="F779" s="5">
        <f>IF(C779=0,0,IF(I778+G779&lt;=Summary!$E$20,'Loan Sch - Extra pay - With Off'!I778+G779,Summary!$E$20))</f>
        <v>690.71560806781815</v>
      </c>
      <c r="G779" s="4">
        <f>IF(E779&lt;=0,0,E779*Summary!$B$7/Summary!$B$10)</f>
        <v>63.88957469282672</v>
      </c>
      <c r="H779" s="5">
        <f t="shared" si="73"/>
        <v>626.82603337499143</v>
      </c>
      <c r="I779" s="5">
        <f t="shared" si="74"/>
        <v>83637.78258885532</v>
      </c>
    </row>
    <row r="780" spans="1:9" x14ac:dyDescent="0.25">
      <c r="A780">
        <v>776</v>
      </c>
      <c r="B780">
        <f t="shared" si="75"/>
        <v>776</v>
      </c>
      <c r="C780" s="5">
        <f t="shared" si="72"/>
        <v>83637.78258885532</v>
      </c>
      <c r="D780" s="5">
        <f t="shared" si="77"/>
        <v>1000</v>
      </c>
      <c r="E780" s="4">
        <f t="shared" si="76"/>
        <v>82637.78258885532</v>
      </c>
      <c r="F780" s="5">
        <f>IF(C780=0,0,IF(I779+G780&lt;=Summary!$E$20,'Loan Sch - Extra pay - With Off'!I779+G780,Summary!$E$20))</f>
        <v>690.71560806781815</v>
      </c>
      <c r="G780" s="4">
        <f>IF(E780&lt;=0,0,E780*Summary!$B$7/Summary!$B$10)</f>
        <v>63.408606255679373</v>
      </c>
      <c r="H780" s="5">
        <f t="shared" si="73"/>
        <v>627.30700181213876</v>
      </c>
      <c r="I780" s="5">
        <f t="shared" si="74"/>
        <v>83010.475587043184</v>
      </c>
    </row>
    <row r="781" spans="1:9" x14ac:dyDescent="0.25">
      <c r="A781">
        <v>777</v>
      </c>
      <c r="B781">
        <f t="shared" si="75"/>
        <v>777</v>
      </c>
      <c r="C781" s="5">
        <f t="shared" si="72"/>
        <v>83010.475587043184</v>
      </c>
      <c r="D781" s="5">
        <f t="shared" si="77"/>
        <v>1000</v>
      </c>
      <c r="E781" s="4">
        <f t="shared" si="76"/>
        <v>82010.475587043184</v>
      </c>
      <c r="F781" s="5">
        <f>IF(C781=0,0,IF(I780+G781&lt;=Summary!$E$20,'Loan Sch - Extra pay - With Off'!I780+G781,Summary!$E$20))</f>
        <v>690.71560806781815</v>
      </c>
      <c r="G781" s="4">
        <f>IF(E781&lt;=0,0,E781*Summary!$B$7/Summary!$B$10)</f>
        <v>62.927268767750441</v>
      </c>
      <c r="H781" s="5">
        <f t="shared" si="73"/>
        <v>627.78833930006772</v>
      </c>
      <c r="I781" s="5">
        <f t="shared" si="74"/>
        <v>82382.687247743117</v>
      </c>
    </row>
    <row r="782" spans="1:9" x14ac:dyDescent="0.25">
      <c r="A782">
        <v>778</v>
      </c>
      <c r="B782">
        <f t="shared" si="75"/>
        <v>778</v>
      </c>
      <c r="C782" s="5">
        <f t="shared" si="72"/>
        <v>82382.687247743117</v>
      </c>
      <c r="D782" s="5">
        <f t="shared" si="77"/>
        <v>1000</v>
      </c>
      <c r="E782" s="4">
        <f t="shared" si="76"/>
        <v>81382.687247743117</v>
      </c>
      <c r="F782" s="5">
        <f>IF(C782=0,0,IF(I781+G782&lt;=Summary!$E$20,'Loan Sch - Extra pay - With Off'!I781+G782,Summary!$E$20))</f>
        <v>690.71560806781815</v>
      </c>
      <c r="G782" s="4">
        <f>IF(E782&lt;=0,0,E782*Summary!$B$7/Summary!$B$10)</f>
        <v>62.445561945864434</v>
      </c>
      <c r="H782" s="5">
        <f t="shared" si="73"/>
        <v>628.27004612195367</v>
      </c>
      <c r="I782" s="5">
        <f t="shared" si="74"/>
        <v>81754.417201621167</v>
      </c>
    </row>
    <row r="783" spans="1:9" x14ac:dyDescent="0.25">
      <c r="A783">
        <v>779</v>
      </c>
      <c r="B783">
        <f t="shared" si="75"/>
        <v>779</v>
      </c>
      <c r="C783" s="5">
        <f t="shared" si="72"/>
        <v>81754.417201621167</v>
      </c>
      <c r="D783" s="5">
        <f t="shared" si="77"/>
        <v>1000</v>
      </c>
      <c r="E783" s="4">
        <f t="shared" si="76"/>
        <v>80754.417201621167</v>
      </c>
      <c r="F783" s="5">
        <f>IF(C783=0,0,IF(I782+G783&lt;=Summary!$E$20,'Loan Sch - Extra pay - With Off'!I782+G783,Summary!$E$20))</f>
        <v>690.71560806781815</v>
      </c>
      <c r="G783" s="4">
        <f>IF(E783&lt;=0,0,E783*Summary!$B$7/Summary!$B$10)</f>
        <v>61.963485506628551</v>
      </c>
      <c r="H783" s="5">
        <f t="shared" si="73"/>
        <v>628.75212256118959</v>
      </c>
      <c r="I783" s="5">
        <f t="shared" si="74"/>
        <v>81125.665079059982</v>
      </c>
    </row>
    <row r="784" spans="1:9" x14ac:dyDescent="0.25">
      <c r="A784">
        <v>780</v>
      </c>
      <c r="B784">
        <f t="shared" si="75"/>
        <v>780</v>
      </c>
      <c r="C784" s="5">
        <f t="shared" si="72"/>
        <v>81125.665079059982</v>
      </c>
      <c r="D784" s="5">
        <f t="shared" si="77"/>
        <v>1000</v>
      </c>
      <c r="E784" s="4">
        <f t="shared" si="76"/>
        <v>80125.665079059982</v>
      </c>
      <c r="F784" s="5">
        <f>IF(C784=0,0,IF(I783+G784&lt;=Summary!$E$20,'Loan Sch - Extra pay - With Off'!I783+G784,Summary!$E$20))</f>
        <v>690.71560806781815</v>
      </c>
      <c r="G784" s="4">
        <f>IF(E784&lt;=0,0,E784*Summary!$B$7/Summary!$B$10)</f>
        <v>61.481039166432552</v>
      </c>
      <c r="H784" s="5">
        <f t="shared" si="73"/>
        <v>629.23456890138561</v>
      </c>
      <c r="I784" s="5">
        <f t="shared" si="74"/>
        <v>80496.430510158592</v>
      </c>
    </row>
    <row r="785" spans="1:9" x14ac:dyDescent="0.25">
      <c r="A785">
        <v>781</v>
      </c>
      <c r="B785">
        <f t="shared" si="75"/>
        <v>781</v>
      </c>
      <c r="C785" s="5">
        <f t="shared" si="72"/>
        <v>80496.430510158592</v>
      </c>
      <c r="D785" s="5">
        <f t="shared" si="77"/>
        <v>1000</v>
      </c>
      <c r="E785" s="4">
        <f t="shared" si="76"/>
        <v>79496.430510158592</v>
      </c>
      <c r="F785" s="5">
        <f>IF(C785=0,0,IF(I784+G785&lt;=Summary!$E$20,'Loan Sch - Extra pay - With Off'!I784+G785,Summary!$E$20))</f>
        <v>690.71560806781815</v>
      </c>
      <c r="G785" s="4">
        <f>IF(E785&lt;=0,0,E785*Summary!$B$7/Summary!$B$10)</f>
        <v>60.998222641448606</v>
      </c>
      <c r="H785" s="5">
        <f t="shared" si="73"/>
        <v>629.71738542636956</v>
      </c>
      <c r="I785" s="5">
        <f t="shared" si="74"/>
        <v>79866.713124732225</v>
      </c>
    </row>
    <row r="786" spans="1:9" x14ac:dyDescent="0.25">
      <c r="A786">
        <v>782</v>
      </c>
      <c r="B786">
        <f t="shared" si="75"/>
        <v>782</v>
      </c>
      <c r="C786" s="5">
        <f t="shared" si="72"/>
        <v>79866.713124732225</v>
      </c>
      <c r="D786" s="5">
        <f t="shared" si="77"/>
        <v>1000</v>
      </c>
      <c r="E786" s="4">
        <f t="shared" si="76"/>
        <v>78866.713124732225</v>
      </c>
      <c r="F786" s="5">
        <f>IF(C786=0,0,IF(I785+G786&lt;=Summary!$E$20,'Loan Sch - Extra pay - With Off'!I785+G786,Summary!$E$20))</f>
        <v>690.71560806781815</v>
      </c>
      <c r="G786" s="4">
        <f>IF(E786&lt;=0,0,E786*Summary!$B$7/Summary!$B$10)</f>
        <v>60.515035647631066</v>
      </c>
      <c r="H786" s="5">
        <f t="shared" si="73"/>
        <v>630.20057242018709</v>
      </c>
      <c r="I786" s="5">
        <f t="shared" si="74"/>
        <v>79236.512552312037</v>
      </c>
    </row>
    <row r="787" spans="1:9" x14ac:dyDescent="0.25">
      <c r="A787">
        <v>783</v>
      </c>
      <c r="B787">
        <f t="shared" si="75"/>
        <v>783</v>
      </c>
      <c r="C787" s="5">
        <f t="shared" si="72"/>
        <v>79236.512552312037</v>
      </c>
      <c r="D787" s="5">
        <f t="shared" si="77"/>
        <v>1000</v>
      </c>
      <c r="E787" s="4">
        <f t="shared" si="76"/>
        <v>78236.512552312037</v>
      </c>
      <c r="F787" s="5">
        <f>IF(C787=0,0,IF(I786+G787&lt;=Summary!$E$20,'Loan Sch - Extra pay - With Off'!I786+G787,Summary!$E$20))</f>
        <v>690.71560806781815</v>
      </c>
      <c r="G787" s="4">
        <f>IF(E787&lt;=0,0,E787*Summary!$B$7/Summary!$B$10)</f>
        <v>60.031477900716354</v>
      </c>
      <c r="H787" s="5">
        <f t="shared" si="73"/>
        <v>630.68413016710178</v>
      </c>
      <c r="I787" s="5">
        <f t="shared" si="74"/>
        <v>78605.828422144928</v>
      </c>
    </row>
    <row r="788" spans="1:9" x14ac:dyDescent="0.25">
      <c r="A788">
        <v>784</v>
      </c>
      <c r="B788">
        <f t="shared" si="75"/>
        <v>784</v>
      </c>
      <c r="C788" s="5">
        <f t="shared" si="72"/>
        <v>78605.828422144928</v>
      </c>
      <c r="D788" s="5">
        <f t="shared" si="77"/>
        <v>1000</v>
      </c>
      <c r="E788" s="4">
        <f t="shared" si="76"/>
        <v>77605.828422144928</v>
      </c>
      <c r="F788" s="5">
        <f>IF(C788=0,0,IF(I787+G788&lt;=Summary!$E$20,'Loan Sch - Extra pay - With Off'!I787+G788,Summary!$E$20))</f>
        <v>690.71560806781815</v>
      </c>
      <c r="G788" s="4">
        <f>IF(E788&lt;=0,0,E788*Summary!$B$7/Summary!$B$10)</f>
        <v>59.54754911622274</v>
      </c>
      <c r="H788" s="5">
        <f t="shared" si="73"/>
        <v>631.16805895159541</v>
      </c>
      <c r="I788" s="5">
        <f t="shared" si="74"/>
        <v>77974.660363193339</v>
      </c>
    </row>
    <row r="789" spans="1:9" x14ac:dyDescent="0.25">
      <c r="A789">
        <v>785</v>
      </c>
      <c r="B789">
        <f t="shared" si="75"/>
        <v>785</v>
      </c>
      <c r="C789" s="5">
        <f t="shared" si="72"/>
        <v>77974.660363193339</v>
      </c>
      <c r="D789" s="5">
        <f t="shared" si="77"/>
        <v>1000</v>
      </c>
      <c r="E789" s="4">
        <f t="shared" si="76"/>
        <v>76974.660363193339</v>
      </c>
      <c r="F789" s="5">
        <f>IF(C789=0,0,IF(I788+G789&lt;=Summary!$E$20,'Loan Sch - Extra pay - With Off'!I788+G789,Summary!$E$20))</f>
        <v>690.71560806781815</v>
      </c>
      <c r="G789" s="4">
        <f>IF(E789&lt;=0,0,E789*Summary!$B$7/Summary!$B$10)</f>
        <v>59.063249009450267</v>
      </c>
      <c r="H789" s="5">
        <f t="shared" si="73"/>
        <v>631.65235905836789</v>
      </c>
      <c r="I789" s="5">
        <f t="shared" si="74"/>
        <v>77343.008004134972</v>
      </c>
    </row>
    <row r="790" spans="1:9" x14ac:dyDescent="0.25">
      <c r="A790">
        <v>786</v>
      </c>
      <c r="B790">
        <f t="shared" si="75"/>
        <v>786</v>
      </c>
      <c r="C790" s="5">
        <f t="shared" si="72"/>
        <v>77343.008004134972</v>
      </c>
      <c r="D790" s="5">
        <f t="shared" si="77"/>
        <v>1000</v>
      </c>
      <c r="E790" s="4">
        <f t="shared" si="76"/>
        <v>76343.008004134972</v>
      </c>
      <c r="F790" s="5">
        <f>IF(C790=0,0,IF(I789+G790&lt;=Summary!$E$20,'Loan Sch - Extra pay - With Off'!I789+G790,Summary!$E$20))</f>
        <v>690.71560806781815</v>
      </c>
      <c r="G790" s="4">
        <f>IF(E790&lt;=0,0,E790*Summary!$B$7/Summary!$B$10)</f>
        <v>58.578577295480486</v>
      </c>
      <c r="H790" s="5">
        <f t="shared" si="73"/>
        <v>632.13703077233765</v>
      </c>
      <c r="I790" s="5">
        <f t="shared" si="74"/>
        <v>76710.870973362631</v>
      </c>
    </row>
    <row r="791" spans="1:9" x14ac:dyDescent="0.25">
      <c r="A791">
        <v>787</v>
      </c>
      <c r="B791">
        <f t="shared" si="75"/>
        <v>787</v>
      </c>
      <c r="C791" s="5">
        <f t="shared" si="72"/>
        <v>76710.870973362631</v>
      </c>
      <c r="D791" s="5">
        <f t="shared" si="77"/>
        <v>1000</v>
      </c>
      <c r="E791" s="4">
        <f t="shared" si="76"/>
        <v>75710.870973362631</v>
      </c>
      <c r="F791" s="5">
        <f>IF(C791=0,0,IF(I790+G791&lt;=Summary!$E$20,'Loan Sch - Extra pay - With Off'!I790+G791,Summary!$E$20))</f>
        <v>690.71560806781815</v>
      </c>
      <c r="G791" s="4">
        <f>IF(E791&lt;=0,0,E791*Summary!$B$7/Summary!$B$10)</f>
        <v>58.093533689176326</v>
      </c>
      <c r="H791" s="5">
        <f t="shared" si="73"/>
        <v>632.62207437864186</v>
      </c>
      <c r="I791" s="5">
        <f t="shared" si="74"/>
        <v>76078.248898983991</v>
      </c>
    </row>
    <row r="792" spans="1:9" x14ac:dyDescent="0.25">
      <c r="A792">
        <v>788</v>
      </c>
      <c r="B792">
        <f t="shared" si="75"/>
        <v>788</v>
      </c>
      <c r="C792" s="5">
        <f t="shared" si="72"/>
        <v>76078.248898983991</v>
      </c>
      <c r="D792" s="5">
        <f t="shared" si="77"/>
        <v>1000</v>
      </c>
      <c r="E792" s="4">
        <f t="shared" si="76"/>
        <v>75078.248898983991</v>
      </c>
      <c r="F792" s="5">
        <f>IF(C792=0,0,IF(I791+G792&lt;=Summary!$E$20,'Loan Sch - Extra pay - With Off'!I791+G792,Summary!$E$20))</f>
        <v>690.71560806781815</v>
      </c>
      <c r="G792" s="4">
        <f>IF(E792&lt;=0,0,E792*Summary!$B$7/Summary!$B$10)</f>
        <v>57.608117905181942</v>
      </c>
      <c r="H792" s="5">
        <f t="shared" si="73"/>
        <v>633.10749016263617</v>
      </c>
      <c r="I792" s="5">
        <f t="shared" si="74"/>
        <v>75445.14140882135</v>
      </c>
    </row>
    <row r="793" spans="1:9" x14ac:dyDescent="0.25">
      <c r="A793">
        <v>789</v>
      </c>
      <c r="B793">
        <f t="shared" si="75"/>
        <v>789</v>
      </c>
      <c r="C793" s="5">
        <f t="shared" si="72"/>
        <v>75445.14140882135</v>
      </c>
      <c r="D793" s="5">
        <f t="shared" si="77"/>
        <v>1000</v>
      </c>
      <c r="E793" s="4">
        <f t="shared" si="76"/>
        <v>74445.14140882135</v>
      </c>
      <c r="F793" s="5">
        <f>IF(C793=0,0,IF(I792+G793&lt;=Summary!$E$20,'Loan Sch - Extra pay - With Off'!I792+G793,Summary!$E$20))</f>
        <v>690.71560806781815</v>
      </c>
      <c r="G793" s="4">
        <f>IF(E793&lt;=0,0,E793*Summary!$B$7/Summary!$B$10)</f>
        <v>57.122329657922528</v>
      </c>
      <c r="H793" s="5">
        <f t="shared" si="73"/>
        <v>633.59327840989567</v>
      </c>
      <c r="I793" s="5">
        <f t="shared" si="74"/>
        <v>74811.548130411451</v>
      </c>
    </row>
    <row r="794" spans="1:9" x14ac:dyDescent="0.25">
      <c r="A794">
        <v>790</v>
      </c>
      <c r="B794">
        <f t="shared" si="75"/>
        <v>790</v>
      </c>
      <c r="C794" s="5">
        <f t="shared" si="72"/>
        <v>74811.548130411451</v>
      </c>
      <c r="D794" s="5">
        <f t="shared" si="77"/>
        <v>1000</v>
      </c>
      <c r="E794" s="4">
        <f t="shared" si="76"/>
        <v>73811.548130411451</v>
      </c>
      <c r="F794" s="5">
        <f>IF(C794=0,0,IF(I793+G794&lt;=Summary!$E$20,'Loan Sch - Extra pay - With Off'!I793+G794,Summary!$E$20))</f>
        <v>690.71560806781815</v>
      </c>
      <c r="G794" s="4">
        <f>IF(E794&lt;=0,0,E794*Summary!$B$7/Summary!$B$10)</f>
        <v>56.636168661604174</v>
      </c>
      <c r="H794" s="5">
        <f t="shared" si="73"/>
        <v>634.07943940621396</v>
      </c>
      <c r="I794" s="5">
        <f t="shared" si="74"/>
        <v>74177.468691005241</v>
      </c>
    </row>
    <row r="795" spans="1:9" x14ac:dyDescent="0.25">
      <c r="A795">
        <v>791</v>
      </c>
      <c r="B795">
        <f t="shared" si="75"/>
        <v>791</v>
      </c>
      <c r="C795" s="5">
        <f t="shared" si="72"/>
        <v>74177.468691005241</v>
      </c>
      <c r="D795" s="5">
        <f t="shared" si="77"/>
        <v>1000</v>
      </c>
      <c r="E795" s="4">
        <f t="shared" si="76"/>
        <v>73177.468691005241</v>
      </c>
      <c r="F795" s="5">
        <f>IF(C795=0,0,IF(I794+G795&lt;=Summary!$E$20,'Loan Sch - Extra pay - With Off'!I794+G795,Summary!$E$20))</f>
        <v>690.71560806781815</v>
      </c>
      <c r="G795" s="4">
        <f>IF(E795&lt;=0,0,E795*Summary!$B$7/Summary!$B$10)</f>
        <v>56.14963463021364</v>
      </c>
      <c r="H795" s="5">
        <f t="shared" si="73"/>
        <v>634.5659734376045</v>
      </c>
      <c r="I795" s="5">
        <f t="shared" si="74"/>
        <v>73542.902717567631</v>
      </c>
    </row>
    <row r="796" spans="1:9" x14ac:dyDescent="0.25">
      <c r="A796">
        <v>792</v>
      </c>
      <c r="B796">
        <f t="shared" si="75"/>
        <v>792</v>
      </c>
      <c r="C796" s="5">
        <f t="shared" si="72"/>
        <v>73542.902717567631</v>
      </c>
      <c r="D796" s="5">
        <f t="shared" si="77"/>
        <v>1000</v>
      </c>
      <c r="E796" s="4">
        <f t="shared" si="76"/>
        <v>72542.902717567631</v>
      </c>
      <c r="F796" s="5">
        <f>IF(C796=0,0,IF(I795+G796&lt;=Summary!$E$20,'Loan Sch - Extra pay - With Off'!I795+G796,Summary!$E$20))</f>
        <v>690.71560806781815</v>
      </c>
      <c r="G796" s="4">
        <f>IF(E796&lt;=0,0,E796*Summary!$B$7/Summary!$B$10)</f>
        <v>55.662727277518236</v>
      </c>
      <c r="H796" s="5">
        <f t="shared" si="73"/>
        <v>635.05288079029992</v>
      </c>
      <c r="I796" s="5">
        <f t="shared" si="74"/>
        <v>72907.849836777328</v>
      </c>
    </row>
    <row r="797" spans="1:9" x14ac:dyDescent="0.25">
      <c r="A797">
        <v>793</v>
      </c>
      <c r="B797">
        <f t="shared" si="75"/>
        <v>793</v>
      </c>
      <c r="C797" s="5">
        <f t="shared" si="72"/>
        <v>72907.849836777328</v>
      </c>
      <c r="D797" s="5">
        <f t="shared" si="77"/>
        <v>1000</v>
      </c>
      <c r="E797" s="4">
        <f t="shared" si="76"/>
        <v>71907.849836777328</v>
      </c>
      <c r="F797" s="5">
        <f>IF(C797=0,0,IF(I796+G797&lt;=Summary!$E$20,'Loan Sch - Extra pay - With Off'!I796+G797,Summary!$E$20))</f>
        <v>690.71560806781815</v>
      </c>
      <c r="G797" s="4">
        <f>IF(E797&lt;=0,0,E797*Summary!$B$7/Summary!$B$10)</f>
        <v>55.175446317065685</v>
      </c>
      <c r="H797" s="5">
        <f t="shared" si="73"/>
        <v>635.54016175075242</v>
      </c>
      <c r="I797" s="5">
        <f t="shared" si="74"/>
        <v>72272.309675026569</v>
      </c>
    </row>
    <row r="798" spans="1:9" x14ac:dyDescent="0.25">
      <c r="A798">
        <v>794</v>
      </c>
      <c r="B798">
        <f t="shared" si="75"/>
        <v>794</v>
      </c>
      <c r="C798" s="5">
        <f t="shared" si="72"/>
        <v>72272.309675026569</v>
      </c>
      <c r="D798" s="5">
        <f t="shared" si="77"/>
        <v>1000</v>
      </c>
      <c r="E798" s="4">
        <f t="shared" si="76"/>
        <v>71272.309675026569</v>
      </c>
      <c r="F798" s="5">
        <f>IF(C798=0,0,IF(I797+G798&lt;=Summary!$E$20,'Loan Sch - Extra pay - With Off'!I797+G798,Summary!$E$20))</f>
        <v>690.71560806781815</v>
      </c>
      <c r="G798" s="4">
        <f>IF(E798&lt;=0,0,E798*Summary!$B$7/Summary!$B$10)</f>
        <v>54.687791462183846</v>
      </c>
      <c r="H798" s="5">
        <f t="shared" si="73"/>
        <v>636.02781660563426</v>
      </c>
      <c r="I798" s="5">
        <f t="shared" si="74"/>
        <v>71636.281858420931</v>
      </c>
    </row>
    <row r="799" spans="1:9" x14ac:dyDescent="0.25">
      <c r="A799">
        <v>795</v>
      </c>
      <c r="B799">
        <f t="shared" si="75"/>
        <v>795</v>
      </c>
      <c r="C799" s="5">
        <f t="shared" si="72"/>
        <v>71636.281858420931</v>
      </c>
      <c r="D799" s="5">
        <f t="shared" si="77"/>
        <v>1000</v>
      </c>
      <c r="E799" s="4">
        <f t="shared" si="76"/>
        <v>70636.281858420931</v>
      </c>
      <c r="F799" s="5">
        <f>IF(C799=0,0,IF(I798+G799&lt;=Summary!$E$20,'Loan Sch - Extra pay - With Off'!I798+G799,Summary!$E$20))</f>
        <v>690.71560806781815</v>
      </c>
      <c r="G799" s="4">
        <f>IF(E799&lt;=0,0,E799*Summary!$B$7/Summary!$B$10)</f>
        <v>54.199762425980673</v>
      </c>
      <c r="H799" s="5">
        <f t="shared" si="73"/>
        <v>636.51584564183747</v>
      </c>
      <c r="I799" s="5">
        <f t="shared" si="74"/>
        <v>70999.766012779088</v>
      </c>
    </row>
    <row r="800" spans="1:9" x14ac:dyDescent="0.25">
      <c r="A800">
        <v>796</v>
      </c>
      <c r="B800">
        <f t="shared" si="75"/>
        <v>796</v>
      </c>
      <c r="C800" s="5">
        <f t="shared" si="72"/>
        <v>70999.766012779088</v>
      </c>
      <c r="D800" s="5">
        <f t="shared" si="77"/>
        <v>1000</v>
      </c>
      <c r="E800" s="4">
        <f t="shared" si="76"/>
        <v>69999.766012779088</v>
      </c>
      <c r="F800" s="5">
        <f>IF(C800=0,0,IF(I799+G800&lt;=Summary!$E$20,'Loan Sch - Extra pay - With Off'!I799+G800,Summary!$E$20))</f>
        <v>690.71560806781815</v>
      </c>
      <c r="G800" s="4">
        <f>IF(E800&lt;=0,0,E800*Summary!$B$7/Summary!$B$10)</f>
        <v>53.711358921343951</v>
      </c>
      <c r="H800" s="5">
        <f t="shared" si="73"/>
        <v>637.00424914647419</v>
      </c>
      <c r="I800" s="5">
        <f t="shared" si="74"/>
        <v>70362.761763632618</v>
      </c>
    </row>
    <row r="801" spans="1:9" x14ac:dyDescent="0.25">
      <c r="A801">
        <v>797</v>
      </c>
      <c r="B801">
        <f t="shared" si="75"/>
        <v>797</v>
      </c>
      <c r="C801" s="5">
        <f t="shared" si="72"/>
        <v>70362.761763632618</v>
      </c>
      <c r="D801" s="5">
        <f t="shared" si="77"/>
        <v>1000</v>
      </c>
      <c r="E801" s="4">
        <f t="shared" si="76"/>
        <v>69362.761763632618</v>
      </c>
      <c r="F801" s="5">
        <f>IF(C801=0,0,IF(I800+G801&lt;=Summary!$E$20,'Loan Sch - Extra pay - With Off'!I800+G801,Summary!$E$20))</f>
        <v>690.71560806781815</v>
      </c>
      <c r="G801" s="4">
        <f>IF(E801&lt;=0,0,E801*Summary!$B$7/Summary!$B$10)</f>
        <v>53.222580660941176</v>
      </c>
      <c r="H801" s="5">
        <f t="shared" si="73"/>
        <v>637.49302740687699</v>
      </c>
      <c r="I801" s="5">
        <f t="shared" si="74"/>
        <v>69725.268736225742</v>
      </c>
    </row>
    <row r="802" spans="1:9" x14ac:dyDescent="0.25">
      <c r="A802">
        <v>798</v>
      </c>
      <c r="B802">
        <f t="shared" si="75"/>
        <v>798</v>
      </c>
      <c r="C802" s="5">
        <f t="shared" si="72"/>
        <v>69725.268736225742</v>
      </c>
      <c r="D802" s="5">
        <f t="shared" si="77"/>
        <v>1000</v>
      </c>
      <c r="E802" s="4">
        <f t="shared" si="76"/>
        <v>68725.268736225742</v>
      </c>
      <c r="F802" s="5">
        <f>IF(C802=0,0,IF(I801+G802&lt;=Summary!$E$20,'Loan Sch - Extra pay - With Off'!I801+G802,Summary!$E$20))</f>
        <v>690.71560806781815</v>
      </c>
      <c r="G802" s="4">
        <f>IF(E802&lt;=0,0,E802*Summary!$B$7/Summary!$B$10)</f>
        <v>52.733427357219362</v>
      </c>
      <c r="H802" s="5">
        <f t="shared" si="73"/>
        <v>637.98218071059875</v>
      </c>
      <c r="I802" s="5">
        <f t="shared" si="74"/>
        <v>69087.286555515137</v>
      </c>
    </row>
    <row r="803" spans="1:9" x14ac:dyDescent="0.25">
      <c r="A803">
        <v>799</v>
      </c>
      <c r="B803">
        <f t="shared" si="75"/>
        <v>799</v>
      </c>
      <c r="C803" s="5">
        <f t="shared" si="72"/>
        <v>69087.286555515137</v>
      </c>
      <c r="D803" s="5">
        <f t="shared" si="77"/>
        <v>1000</v>
      </c>
      <c r="E803" s="4">
        <f t="shared" si="76"/>
        <v>68087.286555515137</v>
      </c>
      <c r="F803" s="5">
        <f>IF(C803=0,0,IF(I802+G803&lt;=Summary!$E$20,'Loan Sch - Extra pay - With Off'!I802+G803,Summary!$E$20))</f>
        <v>690.71560806781815</v>
      </c>
      <c r="G803" s="4">
        <f>IF(E803&lt;=0,0,E803*Summary!$B$7/Summary!$B$10)</f>
        <v>52.243898722404879</v>
      </c>
      <c r="H803" s="5">
        <f t="shared" si="73"/>
        <v>638.47170934541327</v>
      </c>
      <c r="I803" s="5">
        <f t="shared" si="74"/>
        <v>68448.814846169727</v>
      </c>
    </row>
    <row r="804" spans="1:9" x14ac:dyDescent="0.25">
      <c r="A804">
        <v>800</v>
      </c>
      <c r="B804">
        <f t="shared" si="75"/>
        <v>800</v>
      </c>
      <c r="C804" s="5">
        <f t="shared" si="72"/>
        <v>68448.814846169727</v>
      </c>
      <c r="D804" s="5">
        <f t="shared" si="77"/>
        <v>1000</v>
      </c>
      <c r="E804" s="4">
        <f t="shared" si="76"/>
        <v>67448.814846169727</v>
      </c>
      <c r="F804" s="5">
        <f>IF(C804=0,0,IF(I803+G804&lt;=Summary!$E$20,'Loan Sch - Extra pay - With Off'!I803+G804,Summary!$E$20))</f>
        <v>690.71560806781815</v>
      </c>
      <c r="G804" s="4">
        <f>IF(E804&lt;=0,0,E804*Summary!$B$7/Summary!$B$10)</f>
        <v>51.753994468503308</v>
      </c>
      <c r="H804" s="5">
        <f t="shared" si="73"/>
        <v>638.96161359931489</v>
      </c>
      <c r="I804" s="5">
        <f t="shared" si="74"/>
        <v>67809.853232570415</v>
      </c>
    </row>
    <row r="805" spans="1:9" x14ac:dyDescent="0.25">
      <c r="A805">
        <v>801</v>
      </c>
      <c r="B805">
        <f t="shared" si="75"/>
        <v>801</v>
      </c>
      <c r="C805" s="5">
        <f t="shared" si="72"/>
        <v>67809.853232570415</v>
      </c>
      <c r="D805" s="5">
        <f t="shared" si="77"/>
        <v>1000</v>
      </c>
      <c r="E805" s="4">
        <f t="shared" si="76"/>
        <v>66809.853232570415</v>
      </c>
      <c r="F805" s="5">
        <f>IF(C805=0,0,IF(I804+G805&lt;=Summary!$E$20,'Loan Sch - Extra pay - With Off'!I804+G805,Summary!$E$20))</f>
        <v>690.71560806781815</v>
      </c>
      <c r="G805" s="4">
        <f>IF(E805&lt;=0,0,E805*Summary!$B$7/Summary!$B$10)</f>
        <v>51.263714307299217</v>
      </c>
      <c r="H805" s="5">
        <f t="shared" si="73"/>
        <v>639.45189376051894</v>
      </c>
      <c r="I805" s="5">
        <f t="shared" si="74"/>
        <v>67170.401338809897</v>
      </c>
    </row>
    <row r="806" spans="1:9" x14ac:dyDescent="0.25">
      <c r="A806">
        <v>802</v>
      </c>
      <c r="B806">
        <f t="shared" si="75"/>
        <v>802</v>
      </c>
      <c r="C806" s="5">
        <f t="shared" si="72"/>
        <v>67170.401338809897</v>
      </c>
      <c r="D806" s="5">
        <f t="shared" si="77"/>
        <v>1000</v>
      </c>
      <c r="E806" s="4">
        <f t="shared" si="76"/>
        <v>66170.401338809897</v>
      </c>
      <c r="F806" s="5">
        <f>IF(C806=0,0,IF(I805+G806&lt;=Summary!$E$20,'Loan Sch - Extra pay - With Off'!I805+G806,Summary!$E$20))</f>
        <v>690.71560806781815</v>
      </c>
      <c r="G806" s="4">
        <f>IF(E806&lt;=0,0,E806*Summary!$B$7/Summary!$B$10)</f>
        <v>50.773057950356055</v>
      </c>
      <c r="H806" s="5">
        <f t="shared" si="73"/>
        <v>639.94255011746213</v>
      </c>
      <c r="I806" s="5">
        <f t="shared" si="74"/>
        <v>66530.458788692442</v>
      </c>
    </row>
    <row r="807" spans="1:9" x14ac:dyDescent="0.25">
      <c r="A807">
        <v>803</v>
      </c>
      <c r="B807">
        <f t="shared" si="75"/>
        <v>803</v>
      </c>
      <c r="C807" s="5">
        <f t="shared" si="72"/>
        <v>66530.458788692442</v>
      </c>
      <c r="D807" s="5">
        <f t="shared" si="77"/>
        <v>1000</v>
      </c>
      <c r="E807" s="4">
        <f t="shared" si="76"/>
        <v>65530.458788692442</v>
      </c>
      <c r="F807" s="5">
        <f>IF(C807=0,0,IF(I806+G807&lt;=Summary!$E$20,'Loan Sch - Extra pay - With Off'!I806+G807,Summary!$E$20))</f>
        <v>690.71560806781815</v>
      </c>
      <c r="G807" s="4">
        <f>IF(E807&lt;=0,0,E807*Summary!$B$7/Summary!$B$10)</f>
        <v>50.282025109015926</v>
      </c>
      <c r="H807" s="5">
        <f t="shared" si="73"/>
        <v>640.43358295880228</v>
      </c>
      <c r="I807" s="5">
        <f t="shared" si="74"/>
        <v>65890.025205733633</v>
      </c>
    </row>
    <row r="808" spans="1:9" x14ac:dyDescent="0.25">
      <c r="A808">
        <v>804</v>
      </c>
      <c r="B808">
        <f t="shared" si="75"/>
        <v>804</v>
      </c>
      <c r="C808" s="5">
        <f t="shared" si="72"/>
        <v>65890.025205733633</v>
      </c>
      <c r="D808" s="5">
        <f t="shared" si="77"/>
        <v>1000</v>
      </c>
      <c r="E808" s="4">
        <f t="shared" si="76"/>
        <v>64890.025205733633</v>
      </c>
      <c r="F808" s="5">
        <f>IF(C808=0,0,IF(I807+G808&lt;=Summary!$E$20,'Loan Sch - Extra pay - With Off'!I807+G808,Summary!$E$20))</f>
        <v>690.71560806781815</v>
      </c>
      <c r="G808" s="4">
        <f>IF(E808&lt;=0,0,E808*Summary!$B$7/Summary!$B$10)</f>
        <v>49.790615494399461</v>
      </c>
      <c r="H808" s="5">
        <f t="shared" si="73"/>
        <v>640.92499257341865</v>
      </c>
      <c r="I808" s="5">
        <f t="shared" si="74"/>
        <v>65249.100213160214</v>
      </c>
    </row>
    <row r="809" spans="1:9" x14ac:dyDescent="0.25">
      <c r="A809">
        <v>805</v>
      </c>
      <c r="B809">
        <f t="shared" si="75"/>
        <v>805</v>
      </c>
      <c r="C809" s="5">
        <f t="shared" si="72"/>
        <v>65249.100213160214</v>
      </c>
      <c r="D809" s="5">
        <f t="shared" si="77"/>
        <v>1000</v>
      </c>
      <c r="E809" s="4">
        <f t="shared" si="76"/>
        <v>64249.100213160214</v>
      </c>
      <c r="F809" s="5">
        <f>IF(C809=0,0,IF(I808+G809&lt;=Summary!$E$20,'Loan Sch - Extra pay - With Off'!I808+G809,Summary!$E$20))</f>
        <v>690.71560806781815</v>
      </c>
      <c r="G809" s="4">
        <f>IF(E809&lt;=0,0,E809*Summary!$B$7/Summary!$B$10)</f>
        <v>49.298828817405628</v>
      </c>
      <c r="H809" s="5">
        <f t="shared" si="73"/>
        <v>641.41677925041256</v>
      </c>
      <c r="I809" s="5">
        <f t="shared" si="74"/>
        <v>64607.683433909799</v>
      </c>
    </row>
    <row r="810" spans="1:9" x14ac:dyDescent="0.25">
      <c r="A810">
        <v>806</v>
      </c>
      <c r="B810">
        <f t="shared" si="75"/>
        <v>806</v>
      </c>
      <c r="C810" s="5">
        <f t="shared" si="72"/>
        <v>64607.683433909799</v>
      </c>
      <c r="D810" s="5">
        <f t="shared" si="77"/>
        <v>1000</v>
      </c>
      <c r="E810" s="4">
        <f t="shared" si="76"/>
        <v>63607.683433909799</v>
      </c>
      <c r="F810" s="5">
        <f>IF(C810=0,0,IF(I809+G810&lt;=Summary!$E$20,'Loan Sch - Extra pay - With Off'!I809+G810,Summary!$E$20))</f>
        <v>690.71560806781815</v>
      </c>
      <c r="G810" s="4">
        <f>IF(E810&lt;=0,0,E810*Summary!$B$7/Summary!$B$10)</f>
        <v>48.806664788711558</v>
      </c>
      <c r="H810" s="5">
        <f t="shared" si="73"/>
        <v>641.90894327910655</v>
      </c>
      <c r="I810" s="5">
        <f t="shared" si="74"/>
        <v>63965.774490630691</v>
      </c>
    </row>
    <row r="811" spans="1:9" x14ac:dyDescent="0.25">
      <c r="A811">
        <v>807</v>
      </c>
      <c r="B811">
        <f t="shared" si="75"/>
        <v>807</v>
      </c>
      <c r="C811" s="5">
        <f t="shared" si="72"/>
        <v>63965.774490630691</v>
      </c>
      <c r="D811" s="5">
        <f t="shared" si="77"/>
        <v>1000</v>
      </c>
      <c r="E811" s="4">
        <f t="shared" si="76"/>
        <v>62965.774490630691</v>
      </c>
      <c r="F811" s="5">
        <f>IF(C811=0,0,IF(I810+G811&lt;=Summary!$E$20,'Loan Sch - Extra pay - With Off'!I810+G811,Summary!$E$20))</f>
        <v>690.71560806781815</v>
      </c>
      <c r="G811" s="4">
        <f>IF(E811&lt;=0,0,E811*Summary!$B$7/Summary!$B$10)</f>
        <v>48.314123118772393</v>
      </c>
      <c r="H811" s="5">
        <f t="shared" si="73"/>
        <v>642.40148494904577</v>
      </c>
      <c r="I811" s="5">
        <f t="shared" si="74"/>
        <v>63323.373005681642</v>
      </c>
    </row>
    <row r="812" spans="1:9" x14ac:dyDescent="0.25">
      <c r="A812">
        <v>808</v>
      </c>
      <c r="B812">
        <f t="shared" si="75"/>
        <v>808</v>
      </c>
      <c r="C812" s="5">
        <f t="shared" si="72"/>
        <v>63323.373005681642</v>
      </c>
      <c r="D812" s="5">
        <f t="shared" si="77"/>
        <v>1000</v>
      </c>
      <c r="E812" s="4">
        <f t="shared" si="76"/>
        <v>62323.373005681642</v>
      </c>
      <c r="F812" s="5">
        <f>IF(C812=0,0,IF(I811+G812&lt;=Summary!$E$20,'Loan Sch - Extra pay - With Off'!I811+G812,Summary!$E$20))</f>
        <v>690.71560806781815</v>
      </c>
      <c r="G812" s="4">
        <f>IF(E812&lt;=0,0,E812*Summary!$B$7/Summary!$B$10)</f>
        <v>47.821203517821104</v>
      </c>
      <c r="H812" s="5">
        <f t="shared" si="73"/>
        <v>642.89440454999703</v>
      </c>
      <c r="I812" s="5">
        <f t="shared" si="74"/>
        <v>62680.478601131646</v>
      </c>
    </row>
    <row r="813" spans="1:9" x14ac:dyDescent="0.25">
      <c r="A813">
        <v>809</v>
      </c>
      <c r="B813">
        <f t="shared" si="75"/>
        <v>809</v>
      </c>
      <c r="C813" s="5">
        <f t="shared" si="72"/>
        <v>62680.478601131646</v>
      </c>
      <c r="D813" s="5">
        <f t="shared" si="77"/>
        <v>1000</v>
      </c>
      <c r="E813" s="4">
        <f t="shared" si="76"/>
        <v>61680.478601131646</v>
      </c>
      <c r="F813" s="5">
        <f>IF(C813=0,0,IF(I812+G813&lt;=Summary!$E$20,'Loan Sch - Extra pay - With Off'!I812+G813,Summary!$E$20))</f>
        <v>690.71560806781815</v>
      </c>
      <c r="G813" s="4">
        <f>IF(E813&lt;=0,0,E813*Summary!$B$7/Summary!$B$10)</f>
        <v>47.327905695868317</v>
      </c>
      <c r="H813" s="5">
        <f t="shared" si="73"/>
        <v>643.38770237194979</v>
      </c>
      <c r="I813" s="5">
        <f t="shared" si="74"/>
        <v>62037.090898759699</v>
      </c>
    </row>
    <row r="814" spans="1:9" x14ac:dyDescent="0.25">
      <c r="A814">
        <v>810</v>
      </c>
      <c r="B814">
        <f t="shared" si="75"/>
        <v>810</v>
      </c>
      <c r="C814" s="5">
        <f t="shared" si="72"/>
        <v>62037.090898759699</v>
      </c>
      <c r="D814" s="5">
        <f t="shared" si="77"/>
        <v>1000</v>
      </c>
      <c r="E814" s="4">
        <f t="shared" si="76"/>
        <v>61037.090898759699</v>
      </c>
      <c r="F814" s="5">
        <f>IF(C814=0,0,IF(I813+G814&lt;=Summary!$E$20,'Loan Sch - Extra pay - With Off'!I813+G814,Summary!$E$20))</f>
        <v>690.71560806781815</v>
      </c>
      <c r="G814" s="4">
        <f>IF(E814&lt;=0,0,E814*Summary!$B$7/Summary!$B$10)</f>
        <v>46.834229362702146</v>
      </c>
      <c r="H814" s="5">
        <f t="shared" si="73"/>
        <v>643.88137870511605</v>
      </c>
      <c r="I814" s="5">
        <f t="shared" si="74"/>
        <v>61393.209520054581</v>
      </c>
    </row>
    <row r="815" spans="1:9" x14ac:dyDescent="0.25">
      <c r="A815">
        <v>811</v>
      </c>
      <c r="B815">
        <f t="shared" si="75"/>
        <v>811</v>
      </c>
      <c r="C815" s="5">
        <f t="shared" si="72"/>
        <v>61393.209520054581</v>
      </c>
      <c r="D815" s="5">
        <f t="shared" si="77"/>
        <v>1000</v>
      </c>
      <c r="E815" s="4">
        <f t="shared" si="76"/>
        <v>60393.209520054581</v>
      </c>
      <c r="F815" s="5">
        <f>IF(C815=0,0,IF(I814+G815&lt;=Summary!$E$20,'Loan Sch - Extra pay - With Off'!I814+G815,Summary!$E$20))</f>
        <v>690.71560806781815</v>
      </c>
      <c r="G815" s="4">
        <f>IF(E815&lt;=0,0,E815*Summary!$B$7/Summary!$B$10)</f>
        <v>46.340174227888035</v>
      </c>
      <c r="H815" s="5">
        <f t="shared" si="73"/>
        <v>644.37543383993011</v>
      </c>
      <c r="I815" s="5">
        <f t="shared" si="74"/>
        <v>60748.834086214651</v>
      </c>
    </row>
    <row r="816" spans="1:9" x14ac:dyDescent="0.25">
      <c r="A816">
        <v>812</v>
      </c>
      <c r="B816">
        <f t="shared" si="75"/>
        <v>812</v>
      </c>
      <c r="C816" s="5">
        <f t="shared" si="72"/>
        <v>60748.834086214651</v>
      </c>
      <c r="D816" s="5">
        <f t="shared" si="77"/>
        <v>1000</v>
      </c>
      <c r="E816" s="4">
        <f t="shared" si="76"/>
        <v>59748.834086214651</v>
      </c>
      <c r="F816" s="5">
        <f>IF(C816=0,0,IF(I815+G816&lt;=Summary!$E$20,'Loan Sch - Extra pay - With Off'!I815+G816,Summary!$E$20))</f>
        <v>690.71560806781815</v>
      </c>
      <c r="G816" s="4">
        <f>IF(E816&lt;=0,0,E816*Summary!$B$7/Summary!$B$10)</f>
        <v>45.845740000768544</v>
      </c>
      <c r="H816" s="5">
        <f t="shared" si="73"/>
        <v>644.86986806704965</v>
      </c>
      <c r="I816" s="5">
        <f t="shared" si="74"/>
        <v>60103.964218147601</v>
      </c>
    </row>
    <row r="817" spans="1:9" x14ac:dyDescent="0.25">
      <c r="A817">
        <v>813</v>
      </c>
      <c r="B817">
        <f t="shared" si="75"/>
        <v>813</v>
      </c>
      <c r="C817" s="5">
        <f t="shared" si="72"/>
        <v>60103.964218147601</v>
      </c>
      <c r="D817" s="5">
        <f t="shared" si="77"/>
        <v>1000</v>
      </c>
      <c r="E817" s="4">
        <f t="shared" si="76"/>
        <v>59103.964218147601</v>
      </c>
      <c r="F817" s="5">
        <f>IF(C817=0,0,IF(I816+G817&lt;=Summary!$E$20,'Loan Sch - Extra pay - With Off'!I816+G817,Summary!$E$20))</f>
        <v>690.71560806781815</v>
      </c>
      <c r="G817" s="4">
        <f>IF(E817&lt;=0,0,E817*Summary!$B$7/Summary!$B$10)</f>
        <v>45.35092639046325</v>
      </c>
      <c r="H817" s="5">
        <f t="shared" si="73"/>
        <v>645.36468167735495</v>
      </c>
      <c r="I817" s="5">
        <f t="shared" si="74"/>
        <v>59458.599536470247</v>
      </c>
    </row>
    <row r="818" spans="1:9" x14ac:dyDescent="0.25">
      <c r="A818">
        <v>814</v>
      </c>
      <c r="B818">
        <f t="shared" si="75"/>
        <v>814</v>
      </c>
      <c r="C818" s="5">
        <f t="shared" si="72"/>
        <v>59458.599536470247</v>
      </c>
      <c r="D818" s="5">
        <f t="shared" si="77"/>
        <v>1000</v>
      </c>
      <c r="E818" s="4">
        <f t="shared" si="76"/>
        <v>58458.599536470247</v>
      </c>
      <c r="F818" s="5">
        <f>IF(C818=0,0,IF(I817+G818&lt;=Summary!$E$20,'Loan Sch - Extra pay - With Off'!I817+G818,Summary!$E$20))</f>
        <v>690.71560806781815</v>
      </c>
      <c r="G818" s="4">
        <f>IF(E818&lt;=0,0,E818*Summary!$B$7/Summary!$B$10)</f>
        <v>44.855733105868509</v>
      </c>
      <c r="H818" s="5">
        <f t="shared" si="73"/>
        <v>645.85987496194969</v>
      </c>
      <c r="I818" s="5">
        <f t="shared" si="74"/>
        <v>58812.739661508298</v>
      </c>
    </row>
    <row r="819" spans="1:9" x14ac:dyDescent="0.25">
      <c r="A819">
        <v>815</v>
      </c>
      <c r="B819">
        <f t="shared" si="75"/>
        <v>815</v>
      </c>
      <c r="C819" s="5">
        <f t="shared" si="72"/>
        <v>58812.739661508298</v>
      </c>
      <c r="D819" s="5">
        <f t="shared" si="77"/>
        <v>1000</v>
      </c>
      <c r="E819" s="4">
        <f t="shared" si="76"/>
        <v>57812.739661508298</v>
      </c>
      <c r="F819" s="5">
        <f>IF(C819=0,0,IF(I818+G819&lt;=Summary!$E$20,'Loan Sch - Extra pay - With Off'!I818+G819,Summary!$E$20))</f>
        <v>690.71560806781815</v>
      </c>
      <c r="G819" s="4">
        <f>IF(E819&lt;=0,0,E819*Summary!$B$7/Summary!$B$10)</f>
        <v>44.360159855657329</v>
      </c>
      <c r="H819" s="5">
        <f t="shared" si="73"/>
        <v>646.35544821216081</v>
      </c>
      <c r="I819" s="5">
        <f t="shared" si="74"/>
        <v>58166.384213296136</v>
      </c>
    </row>
    <row r="820" spans="1:9" x14ac:dyDescent="0.25">
      <c r="A820">
        <v>816</v>
      </c>
      <c r="B820">
        <f t="shared" si="75"/>
        <v>816</v>
      </c>
      <c r="C820" s="5">
        <f t="shared" si="72"/>
        <v>58166.384213296136</v>
      </c>
      <c r="D820" s="5">
        <f t="shared" si="77"/>
        <v>1000</v>
      </c>
      <c r="E820" s="4">
        <f t="shared" si="76"/>
        <v>57166.384213296136</v>
      </c>
      <c r="F820" s="5">
        <f>IF(C820=0,0,IF(I819+G820&lt;=Summary!$E$20,'Loan Sch - Extra pay - With Off'!I819+G820,Summary!$E$20))</f>
        <v>690.71560806781815</v>
      </c>
      <c r="G820" s="4">
        <f>IF(E820&lt;=0,0,E820*Summary!$B$7/Summary!$B$10)</f>
        <v>43.864206348279147</v>
      </c>
      <c r="H820" s="5">
        <f t="shared" si="73"/>
        <v>646.85140171953901</v>
      </c>
      <c r="I820" s="5">
        <f t="shared" si="74"/>
        <v>57519.532811576595</v>
      </c>
    </row>
    <row r="821" spans="1:9" x14ac:dyDescent="0.25">
      <c r="A821">
        <v>817</v>
      </c>
      <c r="B821">
        <f t="shared" si="75"/>
        <v>817</v>
      </c>
      <c r="C821" s="5">
        <f t="shared" ref="C821:C884" si="78">I820</f>
        <v>57519.532811576595</v>
      </c>
      <c r="D821" s="5">
        <f t="shared" si="77"/>
        <v>1000</v>
      </c>
      <c r="E821" s="4">
        <f t="shared" si="76"/>
        <v>56519.532811576595</v>
      </c>
      <c r="F821" s="5">
        <f>IF(C821=0,0,IF(I820+G821&lt;=Summary!$E$20,'Loan Sch - Extra pay - With Off'!I820+G821,Summary!$E$20))</f>
        <v>690.71560806781815</v>
      </c>
      <c r="G821" s="4">
        <f>IF(E821&lt;=0,0,E821*Summary!$B$7/Summary!$B$10)</f>
        <v>43.367872291959735</v>
      </c>
      <c r="H821" s="5">
        <f t="shared" ref="H821:H884" si="79">F821-G821</f>
        <v>647.34773577585838</v>
      </c>
      <c r="I821" s="5">
        <f t="shared" ref="I821:I884" si="80">IF(ROUND(C821-H821,0)=0,0,C821-H821)</f>
        <v>56872.185075800735</v>
      </c>
    </row>
    <row r="822" spans="1:9" x14ac:dyDescent="0.25">
      <c r="A822">
        <v>818</v>
      </c>
      <c r="B822">
        <f t="shared" si="75"/>
        <v>818</v>
      </c>
      <c r="C822" s="5">
        <f t="shared" si="78"/>
        <v>56872.185075800735</v>
      </c>
      <c r="D822" s="5">
        <f t="shared" si="77"/>
        <v>1000</v>
      </c>
      <c r="E822" s="4">
        <f t="shared" si="76"/>
        <v>55872.185075800735</v>
      </c>
      <c r="F822" s="5">
        <f>IF(C822=0,0,IF(I821+G822&lt;=Summary!$E$20,'Loan Sch - Extra pay - With Off'!I821+G822,Summary!$E$20))</f>
        <v>690.71560806781815</v>
      </c>
      <c r="G822" s="4">
        <f>IF(E822&lt;=0,0,E822*Summary!$B$7/Summary!$B$10)</f>
        <v>42.871157394700951</v>
      </c>
      <c r="H822" s="5">
        <f t="shared" si="79"/>
        <v>647.84445067311719</v>
      </c>
      <c r="I822" s="5">
        <f t="shared" si="80"/>
        <v>56224.340625127617</v>
      </c>
    </row>
    <row r="823" spans="1:9" x14ac:dyDescent="0.25">
      <c r="A823">
        <v>819</v>
      </c>
      <c r="B823">
        <f t="shared" si="75"/>
        <v>819</v>
      </c>
      <c r="C823" s="5">
        <f t="shared" si="78"/>
        <v>56224.340625127617</v>
      </c>
      <c r="D823" s="5">
        <f t="shared" si="77"/>
        <v>1000</v>
      </c>
      <c r="E823" s="4">
        <f t="shared" si="76"/>
        <v>55224.340625127617</v>
      </c>
      <c r="F823" s="5">
        <f>IF(C823=0,0,IF(I822+G823&lt;=Summary!$E$20,'Loan Sch - Extra pay - With Off'!I822+G823,Summary!$E$20))</f>
        <v>690.71560806781815</v>
      </c>
      <c r="G823" s="4">
        <f>IF(E823&lt;=0,0,E823*Summary!$B$7/Summary!$B$10)</f>
        <v>42.374061364280614</v>
      </c>
      <c r="H823" s="5">
        <f t="shared" si="79"/>
        <v>648.34154670353757</v>
      </c>
      <c r="I823" s="5">
        <f t="shared" si="80"/>
        <v>55575.99907842408</v>
      </c>
    </row>
    <row r="824" spans="1:9" x14ac:dyDescent="0.25">
      <c r="A824">
        <v>820</v>
      </c>
      <c r="B824">
        <f t="shared" si="75"/>
        <v>820</v>
      </c>
      <c r="C824" s="5">
        <f t="shared" si="78"/>
        <v>55575.99907842408</v>
      </c>
      <c r="D824" s="5">
        <f t="shared" si="77"/>
        <v>1000</v>
      </c>
      <c r="E824" s="4">
        <f t="shared" si="76"/>
        <v>54575.99907842408</v>
      </c>
      <c r="F824" s="5">
        <f>IF(C824=0,0,IF(I823+G824&lt;=Summary!$E$20,'Loan Sch - Extra pay - With Off'!I823+G824,Summary!$E$20))</f>
        <v>690.71560806781815</v>
      </c>
      <c r="G824" s="4">
        <f>IF(E824&lt;=0,0,E824*Summary!$B$7/Summary!$B$10)</f>
        <v>41.876583908252321</v>
      </c>
      <c r="H824" s="5">
        <f t="shared" si="79"/>
        <v>648.83902415956584</v>
      </c>
      <c r="I824" s="5">
        <f t="shared" si="80"/>
        <v>54927.160054264517</v>
      </c>
    </row>
    <row r="825" spans="1:9" x14ac:dyDescent="0.25">
      <c r="A825">
        <v>821</v>
      </c>
      <c r="B825">
        <f t="shared" si="75"/>
        <v>821</v>
      </c>
      <c r="C825" s="5">
        <f t="shared" si="78"/>
        <v>54927.160054264517</v>
      </c>
      <c r="D825" s="5">
        <f t="shared" si="77"/>
        <v>1000</v>
      </c>
      <c r="E825" s="4">
        <f t="shared" si="76"/>
        <v>53927.160054264517</v>
      </c>
      <c r="F825" s="5">
        <f>IF(C825=0,0,IF(I824+G825&lt;=Summary!$E$20,'Loan Sch - Extra pay - With Off'!I824+G825,Summary!$E$20))</f>
        <v>690.71560806781815</v>
      </c>
      <c r="G825" s="4">
        <f>IF(E825&lt;=0,0,E825*Summary!$B$7/Summary!$B$10)</f>
        <v>41.378724733945276</v>
      </c>
      <c r="H825" s="5">
        <f t="shared" si="79"/>
        <v>649.33688333387283</v>
      </c>
      <c r="I825" s="5">
        <f t="shared" si="80"/>
        <v>54277.823170930642</v>
      </c>
    </row>
    <row r="826" spans="1:9" x14ac:dyDescent="0.25">
      <c r="A826">
        <v>822</v>
      </c>
      <c r="B826">
        <f t="shared" si="75"/>
        <v>822</v>
      </c>
      <c r="C826" s="5">
        <f t="shared" si="78"/>
        <v>54277.823170930642</v>
      </c>
      <c r="D826" s="5">
        <f t="shared" si="77"/>
        <v>1000</v>
      </c>
      <c r="E826" s="4">
        <f t="shared" si="76"/>
        <v>53277.823170930642</v>
      </c>
      <c r="F826" s="5">
        <f>IF(C826=0,0,IF(I825+G826&lt;=Summary!$E$20,'Loan Sch - Extra pay - With Off'!I825+G826,Summary!$E$20))</f>
        <v>690.71560806781815</v>
      </c>
      <c r="G826" s="4">
        <f>IF(E826&lt;=0,0,E826*Summary!$B$7/Summary!$B$10)</f>
        <v>40.880483548464092</v>
      </c>
      <c r="H826" s="5">
        <f t="shared" si="79"/>
        <v>649.83512451935405</v>
      </c>
      <c r="I826" s="5">
        <f t="shared" si="80"/>
        <v>53627.988046411287</v>
      </c>
    </row>
    <row r="827" spans="1:9" x14ac:dyDescent="0.25">
      <c r="A827">
        <v>823</v>
      </c>
      <c r="B827">
        <f t="shared" si="75"/>
        <v>823</v>
      </c>
      <c r="C827" s="5">
        <f t="shared" si="78"/>
        <v>53627.988046411287</v>
      </c>
      <c r="D827" s="5">
        <f t="shared" si="77"/>
        <v>1000</v>
      </c>
      <c r="E827" s="4">
        <f t="shared" si="76"/>
        <v>52627.988046411287</v>
      </c>
      <c r="F827" s="5">
        <f>IF(C827=0,0,IF(I826+G827&lt;=Summary!$E$20,'Loan Sch - Extra pay - With Off'!I826+G827,Summary!$E$20))</f>
        <v>690.71560806781815</v>
      </c>
      <c r="G827" s="4">
        <f>IF(E827&lt;=0,0,E827*Summary!$B$7/Summary!$B$10)</f>
        <v>40.381860058688659</v>
      </c>
      <c r="H827" s="5">
        <f t="shared" si="79"/>
        <v>650.33374800912952</v>
      </c>
      <c r="I827" s="5">
        <f t="shared" si="80"/>
        <v>52977.654298402158</v>
      </c>
    </row>
    <row r="828" spans="1:9" x14ac:dyDescent="0.25">
      <c r="A828">
        <v>824</v>
      </c>
      <c r="B828">
        <f t="shared" si="75"/>
        <v>824</v>
      </c>
      <c r="C828" s="5">
        <f t="shared" si="78"/>
        <v>52977.654298402158</v>
      </c>
      <c r="D828" s="5">
        <f t="shared" si="77"/>
        <v>1000</v>
      </c>
      <c r="E828" s="4">
        <f t="shared" si="76"/>
        <v>51977.654298402158</v>
      </c>
      <c r="F828" s="5">
        <f>IF(C828=0,0,IF(I827+G828&lt;=Summary!$E$20,'Loan Sch - Extra pay - With Off'!I827+G828,Summary!$E$20))</f>
        <v>690.71560806781815</v>
      </c>
      <c r="G828" s="4">
        <f>IF(E828&lt;=0,0,E828*Summary!$B$7/Summary!$B$10)</f>
        <v>39.882853971273967</v>
      </c>
      <c r="H828" s="5">
        <f t="shared" si="79"/>
        <v>650.83275409654414</v>
      </c>
      <c r="I828" s="5">
        <f t="shared" si="80"/>
        <v>52326.821544305611</v>
      </c>
    </row>
    <row r="829" spans="1:9" x14ac:dyDescent="0.25">
      <c r="A829">
        <v>825</v>
      </c>
      <c r="B829">
        <f t="shared" si="75"/>
        <v>825</v>
      </c>
      <c r="C829" s="5">
        <f t="shared" si="78"/>
        <v>52326.821544305611</v>
      </c>
      <c r="D829" s="5">
        <f t="shared" si="77"/>
        <v>1000</v>
      </c>
      <c r="E829" s="4">
        <f t="shared" si="76"/>
        <v>51326.821544305611</v>
      </c>
      <c r="F829" s="5">
        <f>IF(C829=0,0,IF(I828+G829&lt;=Summary!$E$20,'Loan Sch - Extra pay - With Off'!I828+G829,Summary!$E$20))</f>
        <v>690.71560806781815</v>
      </c>
      <c r="G829" s="4">
        <f>IF(E829&lt;=0,0,E829*Summary!$B$7/Summary!$B$10)</f>
        <v>39.383464992649877</v>
      </c>
      <c r="H829" s="5">
        <f t="shared" si="79"/>
        <v>651.33214307516823</v>
      </c>
      <c r="I829" s="5">
        <f t="shared" si="80"/>
        <v>51675.489401230443</v>
      </c>
    </row>
    <row r="830" spans="1:9" x14ac:dyDescent="0.25">
      <c r="A830">
        <v>826</v>
      </c>
      <c r="B830">
        <f t="shared" si="75"/>
        <v>826</v>
      </c>
      <c r="C830" s="5">
        <f t="shared" si="78"/>
        <v>51675.489401230443</v>
      </c>
      <c r="D830" s="5">
        <f t="shared" si="77"/>
        <v>1000</v>
      </c>
      <c r="E830" s="4">
        <f t="shared" si="76"/>
        <v>50675.489401230443</v>
      </c>
      <c r="F830" s="5">
        <f>IF(C830=0,0,IF(I829+G830&lt;=Summary!$E$20,'Loan Sch - Extra pay - With Off'!I829+G830,Summary!$E$20))</f>
        <v>690.71560806781815</v>
      </c>
      <c r="G830" s="4">
        <f>IF(E830&lt;=0,0,E830*Summary!$B$7/Summary!$B$10)</f>
        <v>38.883692829021051</v>
      </c>
      <c r="H830" s="5">
        <f t="shared" si="79"/>
        <v>651.83191523879714</v>
      </c>
      <c r="I830" s="5">
        <f t="shared" si="80"/>
        <v>51023.657485991644</v>
      </c>
    </row>
    <row r="831" spans="1:9" x14ac:dyDescent="0.25">
      <c r="A831">
        <v>827</v>
      </c>
      <c r="B831">
        <f t="shared" si="75"/>
        <v>827</v>
      </c>
      <c r="C831" s="5">
        <f t="shared" si="78"/>
        <v>51023.657485991644</v>
      </c>
      <c r="D831" s="5">
        <f t="shared" si="77"/>
        <v>1000</v>
      </c>
      <c r="E831" s="4">
        <f t="shared" si="76"/>
        <v>50023.657485991644</v>
      </c>
      <c r="F831" s="5">
        <f>IF(C831=0,0,IF(I830+G831&lt;=Summary!$E$20,'Loan Sch - Extra pay - With Off'!I830+G831,Summary!$E$20))</f>
        <v>690.71560806781815</v>
      </c>
      <c r="G831" s="4">
        <f>IF(E831&lt;=0,0,E831*Summary!$B$7/Summary!$B$10)</f>
        <v>38.383537186366659</v>
      </c>
      <c r="H831" s="5">
        <f t="shared" si="79"/>
        <v>652.3320708814515</v>
      </c>
      <c r="I831" s="5">
        <f t="shared" si="80"/>
        <v>50371.325415110194</v>
      </c>
    </row>
    <row r="832" spans="1:9" x14ac:dyDescent="0.25">
      <c r="A832">
        <v>828</v>
      </c>
      <c r="B832">
        <f t="shared" si="75"/>
        <v>828</v>
      </c>
      <c r="C832" s="5">
        <f t="shared" si="78"/>
        <v>50371.325415110194</v>
      </c>
      <c r="D832" s="5">
        <f t="shared" si="77"/>
        <v>1000</v>
      </c>
      <c r="E832" s="4">
        <f t="shared" si="76"/>
        <v>49371.325415110194</v>
      </c>
      <c r="F832" s="5">
        <f>IF(C832=0,0,IF(I831+G832&lt;=Summary!$E$20,'Loan Sch - Extra pay - With Off'!I831+G832,Summary!$E$20))</f>
        <v>690.71560806781815</v>
      </c>
      <c r="G832" s="4">
        <f>IF(E832&lt;=0,0,E832*Summary!$B$7/Summary!$B$10)</f>
        <v>37.882997770440319</v>
      </c>
      <c r="H832" s="5">
        <f t="shared" si="79"/>
        <v>652.83261029737787</v>
      </c>
      <c r="I832" s="5">
        <f t="shared" si="80"/>
        <v>49718.492804812813</v>
      </c>
    </row>
    <row r="833" spans="1:9" x14ac:dyDescent="0.25">
      <c r="A833">
        <v>829</v>
      </c>
      <c r="B833">
        <f t="shared" si="75"/>
        <v>829</v>
      </c>
      <c r="C833" s="5">
        <f t="shared" si="78"/>
        <v>49718.492804812813</v>
      </c>
      <c r="D833" s="5">
        <f t="shared" si="77"/>
        <v>1000</v>
      </c>
      <c r="E833" s="4">
        <f t="shared" si="76"/>
        <v>48718.492804812813</v>
      </c>
      <c r="F833" s="5">
        <f>IF(C833=0,0,IF(I832+G833&lt;=Summary!$E$20,'Loan Sch - Extra pay - With Off'!I832+G833,Summary!$E$20))</f>
        <v>690.71560806781815</v>
      </c>
      <c r="G833" s="4">
        <f>IF(E833&lt;=0,0,E833*Summary!$B$7/Summary!$B$10)</f>
        <v>37.382074286769829</v>
      </c>
      <c r="H833" s="5">
        <f t="shared" si="79"/>
        <v>653.33353378104835</v>
      </c>
      <c r="I833" s="5">
        <f t="shared" si="80"/>
        <v>49065.159271031764</v>
      </c>
    </row>
    <row r="834" spans="1:9" x14ac:dyDescent="0.25">
      <c r="A834">
        <v>830</v>
      </c>
      <c r="B834">
        <f t="shared" si="75"/>
        <v>830</v>
      </c>
      <c r="C834" s="5">
        <f t="shared" si="78"/>
        <v>49065.159271031764</v>
      </c>
      <c r="D834" s="5">
        <f t="shared" si="77"/>
        <v>1000</v>
      </c>
      <c r="E834" s="4">
        <f t="shared" si="76"/>
        <v>48065.159271031764</v>
      </c>
      <c r="F834" s="5">
        <f>IF(C834=0,0,IF(I833+G834&lt;=Summary!$E$20,'Loan Sch - Extra pay - With Off'!I833+G834,Summary!$E$20))</f>
        <v>690.71560806781815</v>
      </c>
      <c r="G834" s="4">
        <f>IF(E834&lt;=0,0,E834*Summary!$B$7/Summary!$B$10)</f>
        <v>36.880766440657062</v>
      </c>
      <c r="H834" s="5">
        <f t="shared" si="79"/>
        <v>653.83484162716104</v>
      </c>
      <c r="I834" s="5">
        <f t="shared" si="80"/>
        <v>48411.324429404602</v>
      </c>
    </row>
    <row r="835" spans="1:9" x14ac:dyDescent="0.25">
      <c r="A835">
        <v>831</v>
      </c>
      <c r="B835">
        <f t="shared" si="75"/>
        <v>831</v>
      </c>
      <c r="C835" s="5">
        <f t="shared" si="78"/>
        <v>48411.324429404602</v>
      </c>
      <c r="D835" s="5">
        <f t="shared" si="77"/>
        <v>1000</v>
      </c>
      <c r="E835" s="4">
        <f t="shared" si="76"/>
        <v>47411.324429404602</v>
      </c>
      <c r="F835" s="5">
        <f>IF(C835=0,0,IF(I834+G835&lt;=Summary!$E$20,'Loan Sch - Extra pay - With Off'!I834+G835,Summary!$E$20))</f>
        <v>690.71560806781815</v>
      </c>
      <c r="G835" s="4">
        <f>IF(E835&lt;=0,0,E835*Summary!$B$7/Summary!$B$10)</f>
        <v>36.379073937177758</v>
      </c>
      <c r="H835" s="5">
        <f t="shared" si="79"/>
        <v>654.33653413064042</v>
      </c>
      <c r="I835" s="5">
        <f t="shared" si="80"/>
        <v>47756.98789527396</v>
      </c>
    </row>
    <row r="836" spans="1:9" x14ac:dyDescent="0.25">
      <c r="A836">
        <v>832</v>
      </c>
      <c r="B836">
        <f t="shared" si="75"/>
        <v>832</v>
      </c>
      <c r="C836" s="5">
        <f t="shared" si="78"/>
        <v>47756.98789527396</v>
      </c>
      <c r="D836" s="5">
        <f t="shared" si="77"/>
        <v>1000</v>
      </c>
      <c r="E836" s="4">
        <f t="shared" si="76"/>
        <v>46756.98789527396</v>
      </c>
      <c r="F836" s="5">
        <f>IF(C836=0,0,IF(I835+G836&lt;=Summary!$E$20,'Loan Sch - Extra pay - With Off'!I835+G836,Summary!$E$20))</f>
        <v>690.71560806781815</v>
      </c>
      <c r="G836" s="4">
        <f>IF(E836&lt;=0,0,E836*Summary!$B$7/Summary!$B$10)</f>
        <v>35.876996481181365</v>
      </c>
      <c r="H836" s="5">
        <f t="shared" si="79"/>
        <v>654.83861158663683</v>
      </c>
      <c r="I836" s="5">
        <f t="shared" si="80"/>
        <v>47102.149283687322</v>
      </c>
    </row>
    <row r="837" spans="1:9" x14ac:dyDescent="0.25">
      <c r="A837">
        <v>833</v>
      </c>
      <c r="B837">
        <f t="shared" si="75"/>
        <v>833</v>
      </c>
      <c r="C837" s="5">
        <f t="shared" si="78"/>
        <v>47102.149283687322</v>
      </c>
      <c r="D837" s="5">
        <f t="shared" si="77"/>
        <v>1000</v>
      </c>
      <c r="E837" s="4">
        <f t="shared" si="76"/>
        <v>46102.149283687322</v>
      </c>
      <c r="F837" s="5">
        <f>IF(C837=0,0,IF(I836+G837&lt;=Summary!$E$20,'Loan Sch - Extra pay - With Off'!I836+G837,Summary!$E$20))</f>
        <v>690.71560806781815</v>
      </c>
      <c r="G837" s="4">
        <f>IF(E837&lt;=0,0,E837*Summary!$B$7/Summary!$B$10)</f>
        <v>35.37453377729085</v>
      </c>
      <c r="H837" s="5">
        <f t="shared" si="79"/>
        <v>655.34107429052733</v>
      </c>
      <c r="I837" s="5">
        <f t="shared" si="80"/>
        <v>46446.808209396797</v>
      </c>
    </row>
    <row r="838" spans="1:9" x14ac:dyDescent="0.25">
      <c r="A838">
        <v>834</v>
      </c>
      <c r="B838">
        <f t="shared" ref="B838:B901" si="81">IF(C838=0,0,A838)</f>
        <v>834</v>
      </c>
      <c r="C838" s="5">
        <f t="shared" si="78"/>
        <v>46446.808209396797</v>
      </c>
      <c r="D838" s="5">
        <f t="shared" si="77"/>
        <v>1000</v>
      </c>
      <c r="E838" s="4">
        <f t="shared" ref="E838:E901" si="82">C838-D838</f>
        <v>45446.808209396797</v>
      </c>
      <c r="F838" s="5">
        <f>IF(C838=0,0,IF(I837+G838&lt;=Summary!$E$20,'Loan Sch - Extra pay - With Off'!I837+G838,Summary!$E$20))</f>
        <v>690.71560806781815</v>
      </c>
      <c r="G838" s="4">
        <f>IF(E838&lt;=0,0,E838*Summary!$B$7/Summary!$B$10)</f>
        <v>34.871685529902543</v>
      </c>
      <c r="H838" s="5">
        <f t="shared" si="79"/>
        <v>655.84392253791566</v>
      </c>
      <c r="I838" s="5">
        <f t="shared" si="80"/>
        <v>45790.964286858878</v>
      </c>
    </row>
    <row r="839" spans="1:9" x14ac:dyDescent="0.25">
      <c r="A839">
        <v>835</v>
      </c>
      <c r="B839">
        <f t="shared" si="81"/>
        <v>835</v>
      </c>
      <c r="C839" s="5">
        <f t="shared" si="78"/>
        <v>45790.964286858878</v>
      </c>
      <c r="D839" s="5">
        <f t="shared" ref="D839:D902" si="83">IF(C839=0,0,D838)</f>
        <v>1000</v>
      </c>
      <c r="E839" s="4">
        <f t="shared" si="82"/>
        <v>44790.964286858878</v>
      </c>
      <c r="F839" s="5">
        <f>IF(C839=0,0,IF(I838+G839&lt;=Summary!$E$20,'Loan Sch - Extra pay - With Off'!I838+G839,Summary!$E$20))</f>
        <v>690.71560806781815</v>
      </c>
      <c r="G839" s="4">
        <f>IF(E839&lt;=0,0,E839*Summary!$B$7/Summary!$B$10)</f>
        <v>34.368451443185947</v>
      </c>
      <c r="H839" s="5">
        <f t="shared" si="79"/>
        <v>656.34715662463225</v>
      </c>
      <c r="I839" s="5">
        <f t="shared" si="80"/>
        <v>45134.617130234248</v>
      </c>
    </row>
    <row r="840" spans="1:9" x14ac:dyDescent="0.25">
      <c r="A840">
        <v>836</v>
      </c>
      <c r="B840">
        <f t="shared" si="81"/>
        <v>836</v>
      </c>
      <c r="C840" s="5">
        <f t="shared" si="78"/>
        <v>45134.617130234248</v>
      </c>
      <c r="D840" s="5">
        <f t="shared" si="83"/>
        <v>1000</v>
      </c>
      <c r="E840" s="4">
        <f t="shared" si="82"/>
        <v>44134.617130234248</v>
      </c>
      <c r="F840" s="5">
        <f>IF(C840=0,0,IF(I839+G840&lt;=Summary!$E$20,'Loan Sch - Extra pay - With Off'!I839+G840,Summary!$E$20))</f>
        <v>690.71560806781815</v>
      </c>
      <c r="G840" s="4">
        <f>IF(E840&lt;=0,0,E840*Summary!$B$7/Summary!$B$10)</f>
        <v>33.864831221083584</v>
      </c>
      <c r="H840" s="5">
        <f t="shared" si="79"/>
        <v>656.85077684673456</v>
      </c>
      <c r="I840" s="5">
        <f t="shared" si="80"/>
        <v>44477.766353387517</v>
      </c>
    </row>
    <row r="841" spans="1:9" x14ac:dyDescent="0.25">
      <c r="A841">
        <v>837</v>
      </c>
      <c r="B841">
        <f t="shared" si="81"/>
        <v>837</v>
      </c>
      <c r="C841" s="5">
        <f t="shared" si="78"/>
        <v>44477.766353387517</v>
      </c>
      <c r="D841" s="5">
        <f t="shared" si="83"/>
        <v>1000</v>
      </c>
      <c r="E841" s="4">
        <f t="shared" si="82"/>
        <v>43477.766353387517</v>
      </c>
      <c r="F841" s="5">
        <f>IF(C841=0,0,IF(I840+G841&lt;=Summary!$E$20,'Loan Sch - Extra pay - With Off'!I840+G841,Summary!$E$20))</f>
        <v>690.71560806781815</v>
      </c>
      <c r="G841" s="4">
        <f>IF(E841&lt;=0,0,E841*Summary!$B$7/Summary!$B$10)</f>
        <v>33.3608245673108</v>
      </c>
      <c r="H841" s="5">
        <f t="shared" si="79"/>
        <v>657.35478350050732</v>
      </c>
      <c r="I841" s="5">
        <f t="shared" si="80"/>
        <v>43820.411569887008</v>
      </c>
    </row>
    <row r="842" spans="1:9" x14ac:dyDescent="0.25">
      <c r="A842">
        <v>838</v>
      </c>
      <c r="B842">
        <f t="shared" si="81"/>
        <v>838</v>
      </c>
      <c r="C842" s="5">
        <f t="shared" si="78"/>
        <v>43820.411569887008</v>
      </c>
      <c r="D842" s="5">
        <f t="shared" si="83"/>
        <v>1000</v>
      </c>
      <c r="E842" s="4">
        <f t="shared" si="82"/>
        <v>42820.411569887008</v>
      </c>
      <c r="F842" s="5">
        <f>IF(C842=0,0,IF(I841+G842&lt;=Summary!$E$20,'Loan Sch - Extra pay - With Off'!I841+G842,Summary!$E$20))</f>
        <v>690.71560806781815</v>
      </c>
      <c r="G842" s="4">
        <f>IF(E842&lt;=0,0,E842*Summary!$B$7/Summary!$B$10)</f>
        <v>32.856431185355603</v>
      </c>
      <c r="H842" s="5">
        <f t="shared" si="79"/>
        <v>657.85917688246252</v>
      </c>
      <c r="I842" s="5">
        <f t="shared" si="80"/>
        <v>43162.552393004546</v>
      </c>
    </row>
    <row r="843" spans="1:9" x14ac:dyDescent="0.25">
      <c r="A843">
        <v>839</v>
      </c>
      <c r="B843">
        <f t="shared" si="81"/>
        <v>839</v>
      </c>
      <c r="C843" s="5">
        <f t="shared" si="78"/>
        <v>43162.552393004546</v>
      </c>
      <c r="D843" s="5">
        <f t="shared" si="83"/>
        <v>1000</v>
      </c>
      <c r="E843" s="4">
        <f t="shared" si="82"/>
        <v>42162.552393004546</v>
      </c>
      <c r="F843" s="5">
        <f>IF(C843=0,0,IF(I842+G843&lt;=Summary!$E$20,'Loan Sch - Extra pay - With Off'!I842+G843,Summary!$E$20))</f>
        <v>690.71560806781815</v>
      </c>
      <c r="G843" s="4">
        <f>IF(E843&lt;=0,0,E843*Summary!$B$7/Summary!$B$10)</f>
        <v>32.351650778478486</v>
      </c>
      <c r="H843" s="5">
        <f t="shared" si="79"/>
        <v>658.36395728933962</v>
      </c>
      <c r="I843" s="5">
        <f t="shared" si="80"/>
        <v>42504.188435715208</v>
      </c>
    </row>
    <row r="844" spans="1:9" x14ac:dyDescent="0.25">
      <c r="A844">
        <v>840</v>
      </c>
      <c r="B844">
        <f t="shared" si="81"/>
        <v>840</v>
      </c>
      <c r="C844" s="5">
        <f t="shared" si="78"/>
        <v>42504.188435715208</v>
      </c>
      <c r="D844" s="5">
        <f t="shared" si="83"/>
        <v>1000</v>
      </c>
      <c r="E844" s="4">
        <f t="shared" si="82"/>
        <v>41504.188435715208</v>
      </c>
      <c r="F844" s="5">
        <f>IF(C844=0,0,IF(I843+G844&lt;=Summary!$E$20,'Loan Sch - Extra pay - With Off'!I843+G844,Summary!$E$20))</f>
        <v>690.71560806781815</v>
      </c>
      <c r="G844" s="4">
        <f>IF(E844&lt;=0,0,E844*Summary!$B$7/Summary!$B$10)</f>
        <v>31.846483049712244</v>
      </c>
      <c r="H844" s="5">
        <f t="shared" si="79"/>
        <v>658.86912501810593</v>
      </c>
      <c r="I844" s="5">
        <f t="shared" si="80"/>
        <v>41845.319310697101</v>
      </c>
    </row>
    <row r="845" spans="1:9" x14ac:dyDescent="0.25">
      <c r="A845">
        <v>841</v>
      </c>
      <c r="B845">
        <f t="shared" si="81"/>
        <v>841</v>
      </c>
      <c r="C845" s="5">
        <f t="shared" si="78"/>
        <v>41845.319310697101</v>
      </c>
      <c r="D845" s="5">
        <f t="shared" si="83"/>
        <v>1000</v>
      </c>
      <c r="E845" s="4">
        <f t="shared" si="82"/>
        <v>40845.319310697101</v>
      </c>
      <c r="F845" s="5">
        <f>IF(C845=0,0,IF(I844+G845&lt;=Summary!$E$20,'Loan Sch - Extra pay - With Off'!I844+G845,Summary!$E$20))</f>
        <v>690.71560806781815</v>
      </c>
      <c r="G845" s="4">
        <f>IF(E845&lt;=0,0,E845*Summary!$B$7/Summary!$B$10)</f>
        <v>31.340927701861816</v>
      </c>
      <c r="H845" s="5">
        <f t="shared" si="79"/>
        <v>659.37468036595635</v>
      </c>
      <c r="I845" s="5">
        <f t="shared" si="80"/>
        <v>41185.944630331142</v>
      </c>
    </row>
    <row r="846" spans="1:9" x14ac:dyDescent="0.25">
      <c r="A846">
        <v>842</v>
      </c>
      <c r="B846">
        <f t="shared" si="81"/>
        <v>842</v>
      </c>
      <c r="C846" s="5">
        <f t="shared" si="78"/>
        <v>41185.944630331142</v>
      </c>
      <c r="D846" s="5">
        <f t="shared" si="83"/>
        <v>1000</v>
      </c>
      <c r="E846" s="4">
        <f t="shared" si="82"/>
        <v>40185.944630331142</v>
      </c>
      <c r="F846" s="5">
        <f>IF(C846=0,0,IF(I845+G846&lt;=Summary!$E$20,'Loan Sch - Extra pay - With Off'!I845+G846,Summary!$E$20))</f>
        <v>690.71560806781815</v>
      </c>
      <c r="G846" s="4">
        <f>IF(E846&lt;=0,0,E846*Summary!$B$7/Summary!$B$10)</f>
        <v>30.834984437504087</v>
      </c>
      <c r="H846" s="5">
        <f t="shared" si="79"/>
        <v>659.88062363031406</v>
      </c>
      <c r="I846" s="5">
        <f t="shared" si="80"/>
        <v>40526.064006700828</v>
      </c>
    </row>
    <row r="847" spans="1:9" x14ac:dyDescent="0.25">
      <c r="A847">
        <v>843</v>
      </c>
      <c r="B847">
        <f t="shared" si="81"/>
        <v>843</v>
      </c>
      <c r="C847" s="5">
        <f t="shared" si="78"/>
        <v>40526.064006700828</v>
      </c>
      <c r="D847" s="5">
        <f t="shared" si="83"/>
        <v>1000</v>
      </c>
      <c r="E847" s="4">
        <f t="shared" si="82"/>
        <v>39526.064006700828</v>
      </c>
      <c r="F847" s="5">
        <f>IF(C847=0,0,IF(I846+G847&lt;=Summary!$E$20,'Loan Sch - Extra pay - With Off'!I846+G847,Summary!$E$20))</f>
        <v>690.71560806781815</v>
      </c>
      <c r="G847" s="4">
        <f>IF(E847&lt;=0,0,E847*Summary!$B$7/Summary!$B$10)</f>
        <v>30.32865295898775</v>
      </c>
      <c r="H847" s="5">
        <f t="shared" si="79"/>
        <v>660.38695510883042</v>
      </c>
      <c r="I847" s="5">
        <f t="shared" si="80"/>
        <v>39865.677051592</v>
      </c>
    </row>
    <row r="848" spans="1:9" x14ac:dyDescent="0.25">
      <c r="A848">
        <v>844</v>
      </c>
      <c r="B848">
        <f t="shared" si="81"/>
        <v>844</v>
      </c>
      <c r="C848" s="5">
        <f t="shared" si="78"/>
        <v>39865.677051592</v>
      </c>
      <c r="D848" s="5">
        <f t="shared" si="83"/>
        <v>1000</v>
      </c>
      <c r="E848" s="4">
        <f t="shared" si="82"/>
        <v>38865.677051592</v>
      </c>
      <c r="F848" s="5">
        <f>IF(C848=0,0,IF(I847+G848&lt;=Summary!$E$20,'Loan Sch - Extra pay - With Off'!I847+G848,Summary!$E$20))</f>
        <v>690.71560806781815</v>
      </c>
      <c r="G848" s="4">
        <f>IF(E848&lt;=0,0,E848*Summary!$B$7/Summary!$B$10)</f>
        <v>29.821932968433089</v>
      </c>
      <c r="H848" s="5">
        <f t="shared" si="79"/>
        <v>660.89367509938506</v>
      </c>
      <c r="I848" s="5">
        <f t="shared" si="80"/>
        <v>39204.783376492618</v>
      </c>
    </row>
    <row r="849" spans="1:9" x14ac:dyDescent="0.25">
      <c r="A849">
        <v>845</v>
      </c>
      <c r="B849">
        <f t="shared" si="81"/>
        <v>845</v>
      </c>
      <c r="C849" s="5">
        <f t="shared" si="78"/>
        <v>39204.783376492618</v>
      </c>
      <c r="D849" s="5">
        <f t="shared" si="83"/>
        <v>1000</v>
      </c>
      <c r="E849" s="4">
        <f t="shared" si="82"/>
        <v>38204.783376492618</v>
      </c>
      <c r="F849" s="5">
        <f>IF(C849=0,0,IF(I848+G849&lt;=Summary!$E$20,'Loan Sch - Extra pay - With Off'!I848+G849,Summary!$E$20))</f>
        <v>690.71560806781815</v>
      </c>
      <c r="G849" s="4">
        <f>IF(E849&lt;=0,0,E849*Summary!$B$7/Summary!$B$10)</f>
        <v>29.314824167731835</v>
      </c>
      <c r="H849" s="5">
        <f t="shared" si="79"/>
        <v>661.40078390008637</v>
      </c>
      <c r="I849" s="5">
        <f t="shared" si="80"/>
        <v>38543.382592592534</v>
      </c>
    </row>
    <row r="850" spans="1:9" x14ac:dyDescent="0.25">
      <c r="A850">
        <v>846</v>
      </c>
      <c r="B850">
        <f t="shared" si="81"/>
        <v>846</v>
      </c>
      <c r="C850" s="5">
        <f t="shared" si="78"/>
        <v>38543.382592592534</v>
      </c>
      <c r="D850" s="5">
        <f t="shared" si="83"/>
        <v>1000</v>
      </c>
      <c r="E850" s="4">
        <f t="shared" si="82"/>
        <v>37543.382592592534</v>
      </c>
      <c r="F850" s="5">
        <f>IF(C850=0,0,IF(I849+G850&lt;=Summary!$E$20,'Loan Sch - Extra pay - With Off'!I849+G850,Summary!$E$20))</f>
        <v>690.71560806781815</v>
      </c>
      <c r="G850" s="4">
        <f>IF(E850&lt;=0,0,E850*Summary!$B$7/Summary!$B$10)</f>
        <v>28.807326258546961</v>
      </c>
      <c r="H850" s="5">
        <f t="shared" si="79"/>
        <v>661.90828180927122</v>
      </c>
      <c r="I850" s="5">
        <f t="shared" si="80"/>
        <v>37881.474310783262</v>
      </c>
    </row>
    <row r="851" spans="1:9" x14ac:dyDescent="0.25">
      <c r="A851">
        <v>847</v>
      </c>
      <c r="B851">
        <f t="shared" si="81"/>
        <v>847</v>
      </c>
      <c r="C851" s="5">
        <f t="shared" si="78"/>
        <v>37881.474310783262</v>
      </c>
      <c r="D851" s="5">
        <f t="shared" si="83"/>
        <v>1000</v>
      </c>
      <c r="E851" s="4">
        <f t="shared" si="82"/>
        <v>36881.474310783262</v>
      </c>
      <c r="F851" s="5">
        <f>IF(C851=0,0,IF(I850+G851&lt;=Summary!$E$20,'Loan Sch - Extra pay - With Off'!I850+G851,Summary!$E$20))</f>
        <v>690.71560806781815</v>
      </c>
      <c r="G851" s="4">
        <f>IF(E851&lt;=0,0,E851*Summary!$B$7/Summary!$B$10)</f>
        <v>28.299438942312541</v>
      </c>
      <c r="H851" s="5">
        <f t="shared" si="79"/>
        <v>662.41616912550558</v>
      </c>
      <c r="I851" s="5">
        <f t="shared" si="80"/>
        <v>37219.058141657755</v>
      </c>
    </row>
    <row r="852" spans="1:9" x14ac:dyDescent="0.25">
      <c r="A852">
        <v>848</v>
      </c>
      <c r="B852">
        <f t="shared" si="81"/>
        <v>848</v>
      </c>
      <c r="C852" s="5">
        <f t="shared" si="78"/>
        <v>37219.058141657755</v>
      </c>
      <c r="D852" s="5">
        <f t="shared" si="83"/>
        <v>1000</v>
      </c>
      <c r="E852" s="4">
        <f t="shared" si="82"/>
        <v>36219.058141657755</v>
      </c>
      <c r="F852" s="5">
        <f>IF(C852=0,0,IF(I851+G852&lt;=Summary!$E$20,'Loan Sch - Extra pay - With Off'!I851+G852,Summary!$E$20))</f>
        <v>690.71560806781815</v>
      </c>
      <c r="G852" s="4">
        <f>IF(E852&lt;=0,0,E852*Summary!$B$7/Summary!$B$10)</f>
        <v>27.791161920233545</v>
      </c>
      <c r="H852" s="5">
        <f t="shared" si="79"/>
        <v>662.9244461475846</v>
      </c>
      <c r="I852" s="5">
        <f t="shared" si="80"/>
        <v>36556.133695510172</v>
      </c>
    </row>
    <row r="853" spans="1:9" x14ac:dyDescent="0.25">
      <c r="A853">
        <v>849</v>
      </c>
      <c r="B853">
        <f t="shared" si="81"/>
        <v>849</v>
      </c>
      <c r="C853" s="5">
        <f t="shared" si="78"/>
        <v>36556.133695510172</v>
      </c>
      <c r="D853" s="5">
        <f t="shared" si="83"/>
        <v>1000</v>
      </c>
      <c r="E853" s="4">
        <f t="shared" si="82"/>
        <v>35556.133695510172</v>
      </c>
      <c r="F853" s="5">
        <f>IF(C853=0,0,IF(I852+G853&lt;=Summary!$E$20,'Loan Sch - Extra pay - With Off'!I852+G853,Summary!$E$20))</f>
        <v>690.71560806781815</v>
      </c>
      <c r="G853" s="4">
        <f>IF(E853&lt;=0,0,E853*Summary!$B$7/Summary!$B$10)</f>
        <v>27.282494893285691</v>
      </c>
      <c r="H853" s="5">
        <f t="shared" si="79"/>
        <v>663.43311317453242</v>
      </c>
      <c r="I853" s="5">
        <f t="shared" si="80"/>
        <v>35892.700582335638</v>
      </c>
    </row>
    <row r="854" spans="1:9" x14ac:dyDescent="0.25">
      <c r="A854">
        <v>850</v>
      </c>
      <c r="B854">
        <f t="shared" si="81"/>
        <v>850</v>
      </c>
      <c r="C854" s="5">
        <f t="shared" si="78"/>
        <v>35892.700582335638</v>
      </c>
      <c r="D854" s="5">
        <f t="shared" si="83"/>
        <v>1000</v>
      </c>
      <c r="E854" s="4">
        <f t="shared" si="82"/>
        <v>34892.700582335638</v>
      </c>
      <c r="F854" s="5">
        <f>IF(C854=0,0,IF(I853+G854&lt;=Summary!$E$20,'Loan Sch - Extra pay - With Off'!I853+G854,Summary!$E$20))</f>
        <v>690.71560806781815</v>
      </c>
      <c r="G854" s="4">
        <f>IF(E854&lt;=0,0,E854*Summary!$B$7/Summary!$B$10)</f>
        <v>26.773437562215229</v>
      </c>
      <c r="H854" s="5">
        <f t="shared" si="79"/>
        <v>663.94217050560292</v>
      </c>
      <c r="I854" s="5">
        <f t="shared" si="80"/>
        <v>35228.758411830036</v>
      </c>
    </row>
    <row r="855" spans="1:9" x14ac:dyDescent="0.25">
      <c r="A855">
        <v>851</v>
      </c>
      <c r="B855">
        <f t="shared" si="81"/>
        <v>851</v>
      </c>
      <c r="C855" s="5">
        <f t="shared" si="78"/>
        <v>35228.758411830036</v>
      </c>
      <c r="D855" s="5">
        <f t="shared" si="83"/>
        <v>1000</v>
      </c>
      <c r="E855" s="4">
        <f t="shared" si="82"/>
        <v>34228.758411830036</v>
      </c>
      <c r="F855" s="5">
        <f>IF(C855=0,0,IF(I854+G855&lt;=Summary!$E$20,'Loan Sch - Extra pay - With Off'!I854+G855,Summary!$E$20))</f>
        <v>690.71560806781815</v>
      </c>
      <c r="G855" s="4">
        <f>IF(E855&lt;=0,0,E855*Summary!$B$7/Summary!$B$10)</f>
        <v>26.263989627538816</v>
      </c>
      <c r="H855" s="5">
        <f t="shared" si="79"/>
        <v>664.45161844027939</v>
      </c>
      <c r="I855" s="5">
        <f t="shared" si="80"/>
        <v>34564.306793389755</v>
      </c>
    </row>
    <row r="856" spans="1:9" x14ac:dyDescent="0.25">
      <c r="A856">
        <v>852</v>
      </c>
      <c r="B856">
        <f t="shared" si="81"/>
        <v>852</v>
      </c>
      <c r="C856" s="5">
        <f t="shared" si="78"/>
        <v>34564.306793389755</v>
      </c>
      <c r="D856" s="5">
        <f t="shared" si="83"/>
        <v>1000</v>
      </c>
      <c r="E856" s="4">
        <f t="shared" si="82"/>
        <v>33564.306793389755</v>
      </c>
      <c r="F856" s="5">
        <f>IF(C856=0,0,IF(I855+G856&lt;=Summary!$E$20,'Loan Sch - Extra pay - With Off'!I855+G856,Summary!$E$20))</f>
        <v>690.71560806781815</v>
      </c>
      <c r="G856" s="4">
        <f>IF(E856&lt;=0,0,E856*Summary!$B$7/Summary!$B$10)</f>
        <v>25.754150789543289</v>
      </c>
      <c r="H856" s="5">
        <f t="shared" si="79"/>
        <v>664.96145727827491</v>
      </c>
      <c r="I856" s="5">
        <f t="shared" si="80"/>
        <v>33899.345336111481</v>
      </c>
    </row>
    <row r="857" spans="1:9" x14ac:dyDescent="0.25">
      <c r="A857">
        <v>853</v>
      </c>
      <c r="B857">
        <f t="shared" si="81"/>
        <v>853</v>
      </c>
      <c r="C857" s="5">
        <f t="shared" si="78"/>
        <v>33899.345336111481</v>
      </c>
      <c r="D857" s="5">
        <f t="shared" si="83"/>
        <v>1000</v>
      </c>
      <c r="E857" s="4">
        <f t="shared" si="82"/>
        <v>32899.345336111481</v>
      </c>
      <c r="F857" s="5">
        <f>IF(C857=0,0,IF(I856+G857&lt;=Summary!$E$20,'Loan Sch - Extra pay - With Off'!I856+G857,Summary!$E$20))</f>
        <v>690.71560806781815</v>
      </c>
      <c r="G857" s="4">
        <f>IF(E857&lt;=0,0,E857*Summary!$B$7/Summary!$B$10)</f>
        <v>25.243920748285539</v>
      </c>
      <c r="H857" s="5">
        <f t="shared" si="79"/>
        <v>665.47168731953263</v>
      </c>
      <c r="I857" s="5">
        <f t="shared" si="80"/>
        <v>33233.873648791945</v>
      </c>
    </row>
    <row r="858" spans="1:9" x14ac:dyDescent="0.25">
      <c r="A858">
        <v>854</v>
      </c>
      <c r="B858">
        <f t="shared" si="81"/>
        <v>854</v>
      </c>
      <c r="C858" s="5">
        <f t="shared" si="78"/>
        <v>33233.873648791945</v>
      </c>
      <c r="D858" s="5">
        <f t="shared" si="83"/>
        <v>1000</v>
      </c>
      <c r="E858" s="4">
        <f t="shared" si="82"/>
        <v>32233.873648791945</v>
      </c>
      <c r="F858" s="5">
        <f>IF(C858=0,0,IF(I857+G858&lt;=Summary!$E$20,'Loan Sch - Extra pay - With Off'!I857+G858,Summary!$E$20))</f>
        <v>690.71560806781815</v>
      </c>
      <c r="G858" s="4">
        <f>IF(E858&lt;=0,0,E858*Summary!$B$7/Summary!$B$10)</f>
        <v>24.733299203592278</v>
      </c>
      <c r="H858" s="5">
        <f t="shared" si="79"/>
        <v>665.98230886422584</v>
      </c>
      <c r="I858" s="5">
        <f t="shared" si="80"/>
        <v>32567.891339927719</v>
      </c>
    </row>
    <row r="859" spans="1:9" x14ac:dyDescent="0.25">
      <c r="A859">
        <v>855</v>
      </c>
      <c r="B859">
        <f t="shared" si="81"/>
        <v>855</v>
      </c>
      <c r="C859" s="5">
        <f t="shared" si="78"/>
        <v>32567.891339927719</v>
      </c>
      <c r="D859" s="5">
        <f t="shared" si="83"/>
        <v>1000</v>
      </c>
      <c r="E859" s="4">
        <f t="shared" si="82"/>
        <v>31567.891339927719</v>
      </c>
      <c r="F859" s="5">
        <f>IF(C859=0,0,IF(I858+G859&lt;=Summary!$E$20,'Loan Sch - Extra pay - With Off'!I858+G859,Summary!$E$20))</f>
        <v>690.71560806781815</v>
      </c>
      <c r="G859" s="4">
        <f>IF(E859&lt;=0,0,E859*Summary!$B$7/Summary!$B$10)</f>
        <v>24.222285855059923</v>
      </c>
      <c r="H859" s="5">
        <f t="shared" si="79"/>
        <v>666.49332221275824</v>
      </c>
      <c r="I859" s="5">
        <f t="shared" si="80"/>
        <v>31901.398017714961</v>
      </c>
    </row>
    <row r="860" spans="1:9" x14ac:dyDescent="0.25">
      <c r="A860">
        <v>856</v>
      </c>
      <c r="B860">
        <f t="shared" si="81"/>
        <v>856</v>
      </c>
      <c r="C860" s="5">
        <f t="shared" si="78"/>
        <v>31901.398017714961</v>
      </c>
      <c r="D860" s="5">
        <f t="shared" si="83"/>
        <v>1000</v>
      </c>
      <c r="E860" s="4">
        <f t="shared" si="82"/>
        <v>30901.398017714961</v>
      </c>
      <c r="F860" s="5">
        <f>IF(C860=0,0,IF(I859+G860&lt;=Summary!$E$20,'Loan Sch - Extra pay - With Off'!I859+G860,Summary!$E$20))</f>
        <v>690.71560806781815</v>
      </c>
      <c r="G860" s="4">
        <f>IF(E860&lt;=0,0,E860*Summary!$B$7/Summary!$B$10)</f>
        <v>23.710880402054364</v>
      </c>
      <c r="H860" s="5">
        <f t="shared" si="79"/>
        <v>667.00472766576377</v>
      </c>
      <c r="I860" s="5">
        <f t="shared" si="80"/>
        <v>31234.393290049196</v>
      </c>
    </row>
    <row r="861" spans="1:9" x14ac:dyDescent="0.25">
      <c r="A861">
        <v>857</v>
      </c>
      <c r="B861">
        <f t="shared" si="81"/>
        <v>857</v>
      </c>
      <c r="C861" s="5">
        <f t="shared" si="78"/>
        <v>31234.393290049196</v>
      </c>
      <c r="D861" s="5">
        <f t="shared" si="83"/>
        <v>1000</v>
      </c>
      <c r="E861" s="4">
        <f t="shared" si="82"/>
        <v>30234.393290049196</v>
      </c>
      <c r="F861" s="5">
        <f>IF(C861=0,0,IF(I860+G861&lt;=Summary!$E$20,'Loan Sch - Extra pay - With Off'!I860+G861,Summary!$E$20))</f>
        <v>690.71560806781815</v>
      </c>
      <c r="G861" s="4">
        <f>IF(E861&lt;=0,0,E861*Summary!$B$7/Summary!$B$10)</f>
        <v>23.199082543710823</v>
      </c>
      <c r="H861" s="5">
        <f t="shared" si="79"/>
        <v>667.51652552410735</v>
      </c>
      <c r="I861" s="5">
        <f t="shared" si="80"/>
        <v>30566.876764525088</v>
      </c>
    </row>
    <row r="862" spans="1:9" x14ac:dyDescent="0.25">
      <c r="A862">
        <v>858</v>
      </c>
      <c r="B862">
        <f t="shared" si="81"/>
        <v>858</v>
      </c>
      <c r="C862" s="5">
        <f t="shared" si="78"/>
        <v>30566.876764525088</v>
      </c>
      <c r="D862" s="5">
        <f t="shared" si="83"/>
        <v>1000</v>
      </c>
      <c r="E862" s="4">
        <f t="shared" si="82"/>
        <v>29566.876764525088</v>
      </c>
      <c r="F862" s="5">
        <f>IF(C862=0,0,IF(I861+G862&lt;=Summary!$E$20,'Loan Sch - Extra pay - With Off'!I861+G862,Summary!$E$20))</f>
        <v>690.71560806781815</v>
      </c>
      <c r="G862" s="4">
        <f>IF(E862&lt;=0,0,E862*Summary!$B$7/Summary!$B$10)</f>
        <v>22.686891978933673</v>
      </c>
      <c r="H862" s="5">
        <f t="shared" si="79"/>
        <v>668.02871608888449</v>
      </c>
      <c r="I862" s="5">
        <f t="shared" si="80"/>
        <v>29898.848048436204</v>
      </c>
    </row>
    <row r="863" spans="1:9" x14ac:dyDescent="0.25">
      <c r="A863">
        <v>859</v>
      </c>
      <c r="B863">
        <f t="shared" si="81"/>
        <v>859</v>
      </c>
      <c r="C863" s="5">
        <f t="shared" si="78"/>
        <v>29898.848048436204</v>
      </c>
      <c r="D863" s="5">
        <f t="shared" si="83"/>
        <v>1000</v>
      </c>
      <c r="E863" s="4">
        <f t="shared" si="82"/>
        <v>28898.848048436204</v>
      </c>
      <c r="F863" s="5">
        <f>IF(C863=0,0,IF(I862+G863&lt;=Summary!$E$20,'Loan Sch - Extra pay - With Off'!I862+G863,Summary!$E$20))</f>
        <v>690.71560806781815</v>
      </c>
      <c r="G863" s="4">
        <f>IF(E863&lt;=0,0,E863*Summary!$B$7/Summary!$B$10)</f>
        <v>22.174308406396239</v>
      </c>
      <c r="H863" s="5">
        <f t="shared" si="79"/>
        <v>668.54129966142193</v>
      </c>
      <c r="I863" s="5">
        <f t="shared" si="80"/>
        <v>29230.306748774783</v>
      </c>
    </row>
    <row r="864" spans="1:9" x14ac:dyDescent="0.25">
      <c r="A864">
        <v>860</v>
      </c>
      <c r="B864">
        <f t="shared" si="81"/>
        <v>860</v>
      </c>
      <c r="C864" s="5">
        <f t="shared" si="78"/>
        <v>29230.306748774783</v>
      </c>
      <c r="D864" s="5">
        <f t="shared" si="83"/>
        <v>1000</v>
      </c>
      <c r="E864" s="4">
        <f t="shared" si="82"/>
        <v>28230.306748774783</v>
      </c>
      <c r="F864" s="5">
        <f>IF(C864=0,0,IF(I863+G864&lt;=Summary!$E$20,'Loan Sch - Extra pay - With Off'!I863+G864,Summary!$E$20))</f>
        <v>690.71560806781815</v>
      </c>
      <c r="G864" s="4">
        <f>IF(E864&lt;=0,0,E864*Summary!$B$7/Summary!$B$10)</f>
        <v>21.66133152454065</v>
      </c>
      <c r="H864" s="5">
        <f t="shared" si="79"/>
        <v>669.05427654327752</v>
      </c>
      <c r="I864" s="5">
        <f t="shared" si="80"/>
        <v>28561.252472231507</v>
      </c>
    </row>
    <row r="865" spans="1:9" x14ac:dyDescent="0.25">
      <c r="A865">
        <v>861</v>
      </c>
      <c r="B865">
        <f t="shared" si="81"/>
        <v>861</v>
      </c>
      <c r="C865" s="5">
        <f t="shared" si="78"/>
        <v>28561.252472231507</v>
      </c>
      <c r="D865" s="5">
        <f t="shared" si="83"/>
        <v>1000</v>
      </c>
      <c r="E865" s="4">
        <f t="shared" si="82"/>
        <v>27561.252472231507</v>
      </c>
      <c r="F865" s="5">
        <f>IF(C865=0,0,IF(I864+G865&lt;=Summary!$E$20,'Loan Sch - Extra pay - With Off'!I864+G865,Summary!$E$20))</f>
        <v>690.71560806781815</v>
      </c>
      <c r="G865" s="4">
        <f>IF(E865&lt;=0,0,E865*Summary!$B$7/Summary!$B$10)</f>
        <v>21.147961031577633</v>
      </c>
      <c r="H865" s="5">
        <f t="shared" si="79"/>
        <v>669.56764703624049</v>
      </c>
      <c r="I865" s="5">
        <f t="shared" si="80"/>
        <v>27891.684825195265</v>
      </c>
    </row>
    <row r="866" spans="1:9" x14ac:dyDescent="0.25">
      <c r="A866">
        <v>862</v>
      </c>
      <c r="B866">
        <f t="shared" si="81"/>
        <v>862</v>
      </c>
      <c r="C866" s="5">
        <f t="shared" si="78"/>
        <v>27891.684825195265</v>
      </c>
      <c r="D866" s="5">
        <f t="shared" si="83"/>
        <v>1000</v>
      </c>
      <c r="E866" s="4">
        <f t="shared" si="82"/>
        <v>26891.684825195265</v>
      </c>
      <c r="F866" s="5">
        <f>IF(C866=0,0,IF(I865+G866&lt;=Summary!$E$20,'Loan Sch - Extra pay - With Off'!I865+G866,Summary!$E$20))</f>
        <v>690.71560806781815</v>
      </c>
      <c r="G866" s="4">
        <f>IF(E866&lt;=0,0,E866*Summary!$B$7/Summary!$B$10)</f>
        <v>20.634196625486368</v>
      </c>
      <c r="H866" s="5">
        <f t="shared" si="79"/>
        <v>670.08141144233173</v>
      </c>
      <c r="I866" s="5">
        <f t="shared" si="80"/>
        <v>27221.603413752935</v>
      </c>
    </row>
    <row r="867" spans="1:9" x14ac:dyDescent="0.25">
      <c r="A867">
        <v>863</v>
      </c>
      <c r="B867">
        <f t="shared" si="81"/>
        <v>863</v>
      </c>
      <c r="C867" s="5">
        <f t="shared" si="78"/>
        <v>27221.603413752935</v>
      </c>
      <c r="D867" s="5">
        <f t="shared" si="83"/>
        <v>1000</v>
      </c>
      <c r="E867" s="4">
        <f t="shared" si="82"/>
        <v>26221.603413752935</v>
      </c>
      <c r="F867" s="5">
        <f>IF(C867=0,0,IF(I866+G867&lt;=Summary!$E$20,'Loan Sch - Extra pay - With Off'!I866+G867,Summary!$E$20))</f>
        <v>690.71560806781815</v>
      </c>
      <c r="G867" s="4">
        <f>IF(E867&lt;=0,0,E867*Summary!$B$7/Summary!$B$10)</f>
        <v>20.120038004014269</v>
      </c>
      <c r="H867" s="5">
        <f t="shared" si="79"/>
        <v>670.59557006380385</v>
      </c>
      <c r="I867" s="5">
        <f t="shared" si="80"/>
        <v>26551.007843689131</v>
      </c>
    </row>
    <row r="868" spans="1:9" x14ac:dyDescent="0.25">
      <c r="A868">
        <v>864</v>
      </c>
      <c r="B868">
        <f t="shared" si="81"/>
        <v>864</v>
      </c>
      <c r="C868" s="5">
        <f t="shared" si="78"/>
        <v>26551.007843689131</v>
      </c>
      <c r="D868" s="5">
        <f t="shared" si="83"/>
        <v>1000</v>
      </c>
      <c r="E868" s="4">
        <f t="shared" si="82"/>
        <v>25551.007843689131</v>
      </c>
      <c r="F868" s="5">
        <f>IF(C868=0,0,IF(I867+G868&lt;=Summary!$E$20,'Loan Sch - Extra pay - With Off'!I867+G868,Summary!$E$20))</f>
        <v>690.71560806781815</v>
      </c>
      <c r="G868" s="4">
        <f>IF(E868&lt;=0,0,E868*Summary!$B$7/Summary!$B$10)</f>
        <v>19.605484864676853</v>
      </c>
      <c r="H868" s="5">
        <f t="shared" si="79"/>
        <v>671.11012320314126</v>
      </c>
      <c r="I868" s="5">
        <f t="shared" si="80"/>
        <v>25879.897720485991</v>
      </c>
    </row>
    <row r="869" spans="1:9" x14ac:dyDescent="0.25">
      <c r="A869">
        <v>865</v>
      </c>
      <c r="B869">
        <f t="shared" si="81"/>
        <v>865</v>
      </c>
      <c r="C869" s="5">
        <f t="shared" si="78"/>
        <v>25879.897720485991</v>
      </c>
      <c r="D869" s="5">
        <f t="shared" si="83"/>
        <v>1000</v>
      </c>
      <c r="E869" s="4">
        <f t="shared" si="82"/>
        <v>24879.897720485991</v>
      </c>
      <c r="F869" s="5">
        <f>IF(C869=0,0,IF(I868+G869&lt;=Summary!$E$20,'Loan Sch - Extra pay - With Off'!I868+G869,Summary!$E$20))</f>
        <v>690.71560806781815</v>
      </c>
      <c r="G869" s="4">
        <f>IF(E869&lt;=0,0,E869*Summary!$B$7/Summary!$B$10)</f>
        <v>19.090536904757521</v>
      </c>
      <c r="H869" s="5">
        <f t="shared" si="79"/>
        <v>671.62507116306062</v>
      </c>
      <c r="I869" s="5">
        <f t="shared" si="80"/>
        <v>25208.272649322931</v>
      </c>
    </row>
    <row r="870" spans="1:9" x14ac:dyDescent="0.25">
      <c r="A870">
        <v>866</v>
      </c>
      <c r="B870">
        <f t="shared" si="81"/>
        <v>866</v>
      </c>
      <c r="C870" s="5">
        <f t="shared" si="78"/>
        <v>25208.272649322931</v>
      </c>
      <c r="D870" s="5">
        <f t="shared" si="83"/>
        <v>1000</v>
      </c>
      <c r="E870" s="4">
        <f t="shared" si="82"/>
        <v>24208.272649322931</v>
      </c>
      <c r="F870" s="5">
        <f>IF(C870=0,0,IF(I869+G870&lt;=Summary!$E$20,'Loan Sch - Extra pay - With Off'!I869+G870,Summary!$E$20))</f>
        <v>690.71560806781815</v>
      </c>
      <c r="G870" s="4">
        <f>IF(E870&lt;=0,0,E870*Summary!$B$7/Summary!$B$10)</f>
        <v>18.575193821307401</v>
      </c>
      <c r="H870" s="5">
        <f t="shared" si="79"/>
        <v>672.14041424651077</v>
      </c>
      <c r="I870" s="5">
        <f t="shared" si="80"/>
        <v>24536.13223507642</v>
      </c>
    </row>
    <row r="871" spans="1:9" x14ac:dyDescent="0.25">
      <c r="A871">
        <v>867</v>
      </c>
      <c r="B871">
        <f t="shared" si="81"/>
        <v>867</v>
      </c>
      <c r="C871" s="5">
        <f t="shared" si="78"/>
        <v>24536.13223507642</v>
      </c>
      <c r="D871" s="5">
        <f t="shared" si="83"/>
        <v>1000</v>
      </c>
      <c r="E871" s="4">
        <f t="shared" si="82"/>
        <v>23536.13223507642</v>
      </c>
      <c r="F871" s="5">
        <f>IF(C871=0,0,IF(I870+G871&lt;=Summary!$E$20,'Loan Sch - Extra pay - With Off'!I870+G871,Summary!$E$20))</f>
        <v>690.71560806781815</v>
      </c>
      <c r="G871" s="4">
        <f>IF(E871&lt;=0,0,E871*Summary!$B$7/Summary!$B$10)</f>
        <v>18.059455311145175</v>
      </c>
      <c r="H871" s="5">
        <f t="shared" si="79"/>
        <v>672.65615275667301</v>
      </c>
      <c r="I871" s="5">
        <f t="shared" si="80"/>
        <v>23863.476082319747</v>
      </c>
    </row>
    <row r="872" spans="1:9" x14ac:dyDescent="0.25">
      <c r="A872">
        <v>868</v>
      </c>
      <c r="B872">
        <f t="shared" si="81"/>
        <v>868</v>
      </c>
      <c r="C872" s="5">
        <f t="shared" si="78"/>
        <v>23863.476082319747</v>
      </c>
      <c r="D872" s="5">
        <f t="shared" si="83"/>
        <v>1000</v>
      </c>
      <c r="E872" s="4">
        <f t="shared" si="82"/>
        <v>22863.476082319747</v>
      </c>
      <c r="F872" s="5">
        <f>IF(C872=0,0,IF(I871+G872&lt;=Summary!$E$20,'Loan Sch - Extra pay - With Off'!I871+G872,Summary!$E$20))</f>
        <v>690.71560806781815</v>
      </c>
      <c r="G872" s="4">
        <f>IF(E872&lt;=0,0,E872*Summary!$B$7/Summary!$B$10)</f>
        <v>17.54332107085688</v>
      </c>
      <c r="H872" s="5">
        <f t="shared" si="79"/>
        <v>673.17228699696125</v>
      </c>
      <c r="I872" s="5">
        <f t="shared" si="80"/>
        <v>23190.303795322787</v>
      </c>
    </row>
    <row r="873" spans="1:9" x14ac:dyDescent="0.25">
      <c r="A873">
        <v>869</v>
      </c>
      <c r="B873">
        <f t="shared" si="81"/>
        <v>869</v>
      </c>
      <c r="C873" s="5">
        <f t="shared" si="78"/>
        <v>23190.303795322787</v>
      </c>
      <c r="D873" s="5">
        <f t="shared" si="83"/>
        <v>1000</v>
      </c>
      <c r="E873" s="4">
        <f t="shared" si="82"/>
        <v>22190.303795322787</v>
      </c>
      <c r="F873" s="5">
        <f>IF(C873=0,0,IF(I872+G873&lt;=Summary!$E$20,'Loan Sch - Extra pay - With Off'!I872+G873,Summary!$E$20))</f>
        <v>690.71560806781815</v>
      </c>
      <c r="G873" s="4">
        <f>IF(E873&lt;=0,0,E873*Summary!$B$7/Summary!$B$10)</f>
        <v>17.026790796795755</v>
      </c>
      <c r="H873" s="5">
        <f t="shared" si="79"/>
        <v>673.68881727102234</v>
      </c>
      <c r="I873" s="5">
        <f t="shared" si="80"/>
        <v>22516.614978051766</v>
      </c>
    </row>
    <row r="874" spans="1:9" x14ac:dyDescent="0.25">
      <c r="A874">
        <v>870</v>
      </c>
      <c r="B874">
        <f t="shared" si="81"/>
        <v>870</v>
      </c>
      <c r="C874" s="5">
        <f t="shared" si="78"/>
        <v>22516.614978051766</v>
      </c>
      <c r="D874" s="5">
        <f t="shared" si="83"/>
        <v>1000</v>
      </c>
      <c r="E874" s="4">
        <f t="shared" si="82"/>
        <v>21516.614978051766</v>
      </c>
      <c r="F874" s="5">
        <f>IF(C874=0,0,IF(I873+G874&lt;=Summary!$E$20,'Loan Sch - Extra pay - With Off'!I873+G874,Summary!$E$20))</f>
        <v>690.71560806781815</v>
      </c>
      <c r="G874" s="4">
        <f>IF(E874&lt;=0,0,E874*Summary!$B$7/Summary!$B$10)</f>
        <v>16.509864185082026</v>
      </c>
      <c r="H874" s="5">
        <f t="shared" si="79"/>
        <v>674.2057438827361</v>
      </c>
      <c r="I874" s="5">
        <f t="shared" si="80"/>
        <v>21842.40923416903</v>
      </c>
    </row>
    <row r="875" spans="1:9" x14ac:dyDescent="0.25">
      <c r="A875">
        <v>871</v>
      </c>
      <c r="B875">
        <f t="shared" si="81"/>
        <v>871</v>
      </c>
      <c r="C875" s="5">
        <f t="shared" si="78"/>
        <v>21842.40923416903</v>
      </c>
      <c r="D875" s="5">
        <f t="shared" si="83"/>
        <v>1000</v>
      </c>
      <c r="E875" s="4">
        <f t="shared" si="82"/>
        <v>20842.40923416903</v>
      </c>
      <c r="F875" s="5">
        <f>IF(C875=0,0,IF(I874+G875&lt;=Summary!$E$20,'Loan Sch - Extra pay - With Off'!I874+G875,Summary!$E$20))</f>
        <v>690.71560806781815</v>
      </c>
      <c r="G875" s="4">
        <f>IF(E875&lt;=0,0,E875*Summary!$B$7/Summary!$B$10)</f>
        <v>15.992540931602775</v>
      </c>
      <c r="H875" s="5">
        <f t="shared" si="79"/>
        <v>674.72306713621538</v>
      </c>
      <c r="I875" s="5">
        <f t="shared" si="80"/>
        <v>21167.686167032814</v>
      </c>
    </row>
    <row r="876" spans="1:9" x14ac:dyDescent="0.25">
      <c r="A876">
        <v>872</v>
      </c>
      <c r="B876">
        <f t="shared" si="81"/>
        <v>872</v>
      </c>
      <c r="C876" s="5">
        <f t="shared" si="78"/>
        <v>21167.686167032814</v>
      </c>
      <c r="D876" s="5">
        <f t="shared" si="83"/>
        <v>1000</v>
      </c>
      <c r="E876" s="4">
        <f t="shared" si="82"/>
        <v>20167.686167032814</v>
      </c>
      <c r="F876" s="5">
        <f>IF(C876=0,0,IF(I875+G876&lt;=Summary!$E$20,'Loan Sch - Extra pay - With Off'!I875+G876,Summary!$E$20))</f>
        <v>690.71560806781815</v>
      </c>
      <c r="G876" s="4">
        <f>IF(E876&lt;=0,0,E876*Summary!$B$7/Summary!$B$10)</f>
        <v>15.474820732011718</v>
      </c>
      <c r="H876" s="5">
        <f t="shared" si="79"/>
        <v>675.24078733580643</v>
      </c>
      <c r="I876" s="5">
        <f t="shared" si="80"/>
        <v>20492.445379697008</v>
      </c>
    </row>
    <row r="877" spans="1:9" x14ac:dyDescent="0.25">
      <c r="A877">
        <v>873</v>
      </c>
      <c r="B877">
        <f t="shared" si="81"/>
        <v>873</v>
      </c>
      <c r="C877" s="5">
        <f t="shared" si="78"/>
        <v>20492.445379697008</v>
      </c>
      <c r="D877" s="5">
        <f t="shared" si="83"/>
        <v>1000</v>
      </c>
      <c r="E877" s="4">
        <f t="shared" si="82"/>
        <v>19492.445379697008</v>
      </c>
      <c r="F877" s="5">
        <f>IF(C877=0,0,IF(I876+G877&lt;=Summary!$E$20,'Loan Sch - Extra pay - With Off'!I876+G877,Summary!$E$20))</f>
        <v>690.71560806781815</v>
      </c>
      <c r="G877" s="4">
        <f>IF(E877&lt;=0,0,E877*Summary!$B$7/Summary!$B$10)</f>
        <v>14.95670328172905</v>
      </c>
      <c r="H877" s="5">
        <f t="shared" si="79"/>
        <v>675.75890478608915</v>
      </c>
      <c r="I877" s="5">
        <f t="shared" si="80"/>
        <v>19816.686474910919</v>
      </c>
    </row>
    <row r="878" spans="1:9" x14ac:dyDescent="0.25">
      <c r="A878">
        <v>874</v>
      </c>
      <c r="B878">
        <f t="shared" si="81"/>
        <v>874</v>
      </c>
      <c r="C878" s="5">
        <f t="shared" si="78"/>
        <v>19816.686474910919</v>
      </c>
      <c r="D878" s="5">
        <f t="shared" si="83"/>
        <v>1000</v>
      </c>
      <c r="E878" s="4">
        <f t="shared" si="82"/>
        <v>18816.686474910919</v>
      </c>
      <c r="F878" s="5">
        <f>IF(C878=0,0,IF(I877+G878&lt;=Summary!$E$20,'Loan Sch - Extra pay - With Off'!I877+G878,Summary!$E$20))</f>
        <v>690.71560806781815</v>
      </c>
      <c r="G878" s="4">
        <f>IF(E878&lt;=0,0,E878*Summary!$B$7/Summary!$B$10)</f>
        <v>14.438188275941261</v>
      </c>
      <c r="H878" s="5">
        <f t="shared" si="79"/>
        <v>676.27741979187692</v>
      </c>
      <c r="I878" s="5">
        <f t="shared" si="80"/>
        <v>19140.409055119042</v>
      </c>
    </row>
    <row r="879" spans="1:9" x14ac:dyDescent="0.25">
      <c r="A879">
        <v>875</v>
      </c>
      <c r="B879">
        <f t="shared" si="81"/>
        <v>875</v>
      </c>
      <c r="C879" s="5">
        <f t="shared" si="78"/>
        <v>19140.409055119042</v>
      </c>
      <c r="D879" s="5">
        <f t="shared" si="83"/>
        <v>1000</v>
      </c>
      <c r="E879" s="4">
        <f t="shared" si="82"/>
        <v>18140.409055119042</v>
      </c>
      <c r="F879" s="5">
        <f>IF(C879=0,0,IF(I878+G879&lt;=Summary!$E$20,'Loan Sch - Extra pay - With Off'!I878+G879,Summary!$E$20))</f>
        <v>690.71560806781815</v>
      </c>
      <c r="G879" s="4">
        <f>IF(E879&lt;=0,0,E879*Summary!$B$7/Summary!$B$10)</f>
        <v>13.919275409600955</v>
      </c>
      <c r="H879" s="5">
        <f t="shared" si="79"/>
        <v>676.79633265821724</v>
      </c>
      <c r="I879" s="5">
        <f t="shared" si="80"/>
        <v>18463.612722460824</v>
      </c>
    </row>
    <row r="880" spans="1:9" x14ac:dyDescent="0.25">
      <c r="A880">
        <v>876</v>
      </c>
      <c r="B880">
        <f t="shared" si="81"/>
        <v>876</v>
      </c>
      <c r="C880" s="5">
        <f t="shared" si="78"/>
        <v>18463.612722460824</v>
      </c>
      <c r="D880" s="5">
        <f t="shared" si="83"/>
        <v>1000</v>
      </c>
      <c r="E880" s="4">
        <f t="shared" si="82"/>
        <v>17463.612722460824</v>
      </c>
      <c r="F880" s="5">
        <f>IF(C880=0,0,IF(I879+G880&lt;=Summary!$E$20,'Loan Sch - Extra pay - With Off'!I879+G880,Summary!$E$20))</f>
        <v>690.71560806781815</v>
      </c>
      <c r="G880" s="4">
        <f>IF(E880&lt;=0,0,E880*Summary!$B$7/Summary!$B$10)</f>
        <v>13.39996437742667</v>
      </c>
      <c r="H880" s="5">
        <f t="shared" si="79"/>
        <v>677.31564369039143</v>
      </c>
      <c r="I880" s="5">
        <f t="shared" si="80"/>
        <v>17786.297078770433</v>
      </c>
    </row>
    <row r="881" spans="1:9" x14ac:dyDescent="0.25">
      <c r="A881">
        <v>877</v>
      </c>
      <c r="B881">
        <f t="shared" si="81"/>
        <v>877</v>
      </c>
      <c r="C881" s="5">
        <f t="shared" si="78"/>
        <v>17786.297078770433</v>
      </c>
      <c r="D881" s="5">
        <f t="shared" si="83"/>
        <v>1000</v>
      </c>
      <c r="E881" s="4">
        <f t="shared" si="82"/>
        <v>16786.297078770433</v>
      </c>
      <c r="F881" s="5">
        <f>IF(C881=0,0,IF(I880+G881&lt;=Summary!$E$20,'Loan Sch - Extra pay - With Off'!I880+G881,Summary!$E$20))</f>
        <v>690.71560806781815</v>
      </c>
      <c r="G881" s="4">
        <f>IF(E881&lt;=0,0,E881*Summary!$B$7/Summary!$B$10)</f>
        <v>12.880254873902697</v>
      </c>
      <c r="H881" s="5">
        <f t="shared" si="79"/>
        <v>677.83535319391547</v>
      </c>
      <c r="I881" s="5">
        <f t="shared" si="80"/>
        <v>17108.461725576519</v>
      </c>
    </row>
    <row r="882" spans="1:9" x14ac:dyDescent="0.25">
      <c r="A882">
        <v>878</v>
      </c>
      <c r="B882">
        <f t="shared" si="81"/>
        <v>878</v>
      </c>
      <c r="C882" s="5">
        <f t="shared" si="78"/>
        <v>17108.461725576519</v>
      </c>
      <c r="D882" s="5">
        <f t="shared" si="83"/>
        <v>1000</v>
      </c>
      <c r="E882" s="4">
        <f t="shared" si="82"/>
        <v>16108.461725576519</v>
      </c>
      <c r="F882" s="5">
        <f>IF(C882=0,0,IF(I881+G882&lt;=Summary!$E$20,'Loan Sch - Extra pay - With Off'!I881+G882,Summary!$E$20))</f>
        <v>690.71560806781815</v>
      </c>
      <c r="G882" s="4">
        <f>IF(E882&lt;=0,0,E882*Summary!$B$7/Summary!$B$10)</f>
        <v>12.360146593278905</v>
      </c>
      <c r="H882" s="5">
        <f t="shared" si="79"/>
        <v>678.3554614745392</v>
      </c>
      <c r="I882" s="5">
        <f t="shared" si="80"/>
        <v>16430.106264101978</v>
      </c>
    </row>
    <row r="883" spans="1:9" x14ac:dyDescent="0.25">
      <c r="A883">
        <v>879</v>
      </c>
      <c r="B883">
        <f t="shared" si="81"/>
        <v>879</v>
      </c>
      <c r="C883" s="5">
        <f t="shared" si="78"/>
        <v>16430.106264101978</v>
      </c>
      <c r="D883" s="5">
        <f t="shared" si="83"/>
        <v>1000</v>
      </c>
      <c r="E883" s="4">
        <f t="shared" si="82"/>
        <v>15430.106264101978</v>
      </c>
      <c r="F883" s="5">
        <f>IF(C883=0,0,IF(I882+G883&lt;=Summary!$E$20,'Loan Sch - Extra pay - With Off'!I882+G883,Summary!$E$20))</f>
        <v>690.71560806781815</v>
      </c>
      <c r="G883" s="4">
        <f>IF(E883&lt;=0,0,E883*Summary!$B$7/Summary!$B$10)</f>
        <v>11.839639229570556</v>
      </c>
      <c r="H883" s="5">
        <f t="shared" si="79"/>
        <v>678.87596883824756</v>
      </c>
      <c r="I883" s="5">
        <f t="shared" si="80"/>
        <v>15751.230295263731</v>
      </c>
    </row>
    <row r="884" spans="1:9" x14ac:dyDescent="0.25">
      <c r="A884">
        <v>880</v>
      </c>
      <c r="B884">
        <f t="shared" si="81"/>
        <v>880</v>
      </c>
      <c r="C884" s="5">
        <f t="shared" si="78"/>
        <v>15751.230295263731</v>
      </c>
      <c r="D884" s="5">
        <f t="shared" si="83"/>
        <v>1000</v>
      </c>
      <c r="E884" s="4">
        <f t="shared" si="82"/>
        <v>14751.230295263731</v>
      </c>
      <c r="F884" s="5">
        <f>IF(C884=0,0,IF(I883+G884&lt;=Summary!$E$20,'Loan Sch - Extra pay - With Off'!I883+G884,Summary!$E$20))</f>
        <v>690.71560806781815</v>
      </c>
      <c r="G884" s="4">
        <f>IF(E884&lt;=0,0,E884*Summary!$B$7/Summary!$B$10)</f>
        <v>11.318732476558132</v>
      </c>
      <c r="H884" s="5">
        <f t="shared" si="79"/>
        <v>679.39687559126003</v>
      </c>
      <c r="I884" s="5">
        <f t="shared" si="80"/>
        <v>15071.833419672472</v>
      </c>
    </row>
    <row r="885" spans="1:9" x14ac:dyDescent="0.25">
      <c r="A885">
        <v>881</v>
      </c>
      <c r="B885">
        <f t="shared" si="81"/>
        <v>881</v>
      </c>
      <c r="C885" s="5">
        <f t="shared" ref="C885:C948" si="84">I884</f>
        <v>15071.833419672472</v>
      </c>
      <c r="D885" s="5">
        <f t="shared" si="83"/>
        <v>1000</v>
      </c>
      <c r="E885" s="4">
        <f t="shared" si="82"/>
        <v>14071.833419672472</v>
      </c>
      <c r="F885" s="5">
        <f>IF(C885=0,0,IF(I884+G885&lt;=Summary!$E$20,'Loan Sch - Extra pay - With Off'!I884+G885,Summary!$E$20))</f>
        <v>690.71560806781815</v>
      </c>
      <c r="G885" s="4">
        <f>IF(E885&lt;=0,0,E885*Summary!$B$7/Summary!$B$10)</f>
        <v>10.797426027787147</v>
      </c>
      <c r="H885" s="5">
        <f t="shared" ref="H885:H948" si="85">F885-G885</f>
        <v>679.91818204003096</v>
      </c>
      <c r="I885" s="5">
        <f t="shared" ref="I885:I948" si="86">IF(ROUND(C885-H885,0)=0,0,C885-H885)</f>
        <v>14391.91523763244</v>
      </c>
    </row>
    <row r="886" spans="1:9" x14ac:dyDescent="0.25">
      <c r="A886">
        <v>882</v>
      </c>
      <c r="B886">
        <f t="shared" si="81"/>
        <v>882</v>
      </c>
      <c r="C886" s="5">
        <f t="shared" si="84"/>
        <v>14391.91523763244</v>
      </c>
      <c r="D886" s="5">
        <f t="shared" si="83"/>
        <v>1000</v>
      </c>
      <c r="E886" s="4">
        <f t="shared" si="82"/>
        <v>13391.91523763244</v>
      </c>
      <c r="F886" s="5">
        <f>IF(C886=0,0,IF(I885+G886&lt;=Summary!$E$20,'Loan Sch - Extra pay - With Off'!I885+G886,Summary!$E$20))</f>
        <v>690.71560806781815</v>
      </c>
      <c r="G886" s="4">
        <f>IF(E886&lt;=0,0,E886*Summary!$B$7/Summary!$B$10)</f>
        <v>10.275719576567969</v>
      </c>
      <c r="H886" s="5">
        <f t="shared" si="85"/>
        <v>680.43988849125014</v>
      </c>
      <c r="I886" s="5">
        <f t="shared" si="86"/>
        <v>13711.47534914119</v>
      </c>
    </row>
    <row r="887" spans="1:9" x14ac:dyDescent="0.25">
      <c r="A887">
        <v>883</v>
      </c>
      <c r="B887">
        <f t="shared" si="81"/>
        <v>883</v>
      </c>
      <c r="C887" s="5">
        <f t="shared" si="84"/>
        <v>13711.47534914119</v>
      </c>
      <c r="D887" s="5">
        <f t="shared" si="83"/>
        <v>1000</v>
      </c>
      <c r="E887" s="4">
        <f t="shared" si="82"/>
        <v>12711.47534914119</v>
      </c>
      <c r="F887" s="5">
        <f>IF(C887=0,0,IF(I886+G887&lt;=Summary!$E$20,'Loan Sch - Extra pay - With Off'!I886+G887,Summary!$E$20))</f>
        <v>690.71560806781815</v>
      </c>
      <c r="G887" s="4">
        <f>IF(E887&lt;=0,0,E887*Summary!$B$7/Summary!$B$10)</f>
        <v>9.7536128159756448</v>
      </c>
      <c r="H887" s="5">
        <f t="shared" si="85"/>
        <v>680.9619952518425</v>
      </c>
      <c r="I887" s="5">
        <f t="shared" si="86"/>
        <v>13030.513353889348</v>
      </c>
    </row>
    <row r="888" spans="1:9" x14ac:dyDescent="0.25">
      <c r="A888">
        <v>884</v>
      </c>
      <c r="B888">
        <f t="shared" si="81"/>
        <v>884</v>
      </c>
      <c r="C888" s="5">
        <f t="shared" si="84"/>
        <v>13030.513353889348</v>
      </c>
      <c r="D888" s="5">
        <f t="shared" si="83"/>
        <v>1000</v>
      </c>
      <c r="E888" s="4">
        <f t="shared" si="82"/>
        <v>12030.513353889348</v>
      </c>
      <c r="F888" s="5">
        <f>IF(C888=0,0,IF(I887+G888&lt;=Summary!$E$20,'Loan Sch - Extra pay - With Off'!I887+G888,Summary!$E$20))</f>
        <v>690.71560806781815</v>
      </c>
      <c r="G888" s="4">
        <f>IF(E888&lt;=0,0,E888*Summary!$B$7/Summary!$B$10)</f>
        <v>9.2311054388497116</v>
      </c>
      <c r="H888" s="5">
        <f t="shared" si="85"/>
        <v>681.48450262896847</v>
      </c>
      <c r="I888" s="5">
        <f t="shared" si="86"/>
        <v>12349.02885126038</v>
      </c>
    </row>
    <row r="889" spans="1:9" x14ac:dyDescent="0.25">
      <c r="A889">
        <v>885</v>
      </c>
      <c r="B889">
        <f t="shared" si="81"/>
        <v>885</v>
      </c>
      <c r="C889" s="5">
        <f t="shared" si="84"/>
        <v>12349.02885126038</v>
      </c>
      <c r="D889" s="5">
        <f t="shared" si="83"/>
        <v>1000</v>
      </c>
      <c r="E889" s="4">
        <f t="shared" si="82"/>
        <v>11349.02885126038</v>
      </c>
      <c r="F889" s="5">
        <f>IF(C889=0,0,IF(I888+G889&lt;=Summary!$E$20,'Loan Sch - Extra pay - With Off'!I888+G889,Summary!$E$20))</f>
        <v>690.71560806781815</v>
      </c>
      <c r="G889" s="4">
        <f>IF(E889&lt;=0,0,E889*Summary!$B$7/Summary!$B$10)</f>
        <v>8.7081971377940217</v>
      </c>
      <c r="H889" s="5">
        <f t="shared" si="85"/>
        <v>682.00741093002409</v>
      </c>
      <c r="I889" s="5">
        <f t="shared" si="86"/>
        <v>11667.021440330356</v>
      </c>
    </row>
    <row r="890" spans="1:9" x14ac:dyDescent="0.25">
      <c r="A890">
        <v>886</v>
      </c>
      <c r="B890">
        <f t="shared" si="81"/>
        <v>886</v>
      </c>
      <c r="C890" s="5">
        <f t="shared" si="84"/>
        <v>11667.021440330356</v>
      </c>
      <c r="D890" s="5">
        <f t="shared" si="83"/>
        <v>1000</v>
      </c>
      <c r="E890" s="4">
        <f t="shared" si="82"/>
        <v>10667.021440330356</v>
      </c>
      <c r="F890" s="5">
        <f>IF(C890=0,0,IF(I889+G890&lt;=Summary!$E$20,'Loan Sch - Extra pay - With Off'!I889+G890,Summary!$E$20))</f>
        <v>690.71560806781815</v>
      </c>
      <c r="G890" s="4">
        <f>IF(E890&lt;=0,0,E890*Summary!$B$7/Summary!$B$10)</f>
        <v>8.1848876051765611</v>
      </c>
      <c r="H890" s="5">
        <f t="shared" si="85"/>
        <v>682.53072046264163</v>
      </c>
      <c r="I890" s="5">
        <f t="shared" si="86"/>
        <v>10984.490719867714</v>
      </c>
    </row>
    <row r="891" spans="1:9" x14ac:dyDescent="0.25">
      <c r="A891">
        <v>887</v>
      </c>
      <c r="B891">
        <f t="shared" si="81"/>
        <v>887</v>
      </c>
      <c r="C891" s="5">
        <f t="shared" si="84"/>
        <v>10984.490719867714</v>
      </c>
      <c r="D891" s="5">
        <f t="shared" si="83"/>
        <v>1000</v>
      </c>
      <c r="E891" s="4">
        <f t="shared" si="82"/>
        <v>9984.4907198677138</v>
      </c>
      <c r="F891" s="5">
        <f>IF(C891=0,0,IF(I890+G891&lt;=Summary!$E$20,'Loan Sch - Extra pay - With Off'!I890+G891,Summary!$E$20))</f>
        <v>690.71560806781815</v>
      </c>
      <c r="G891" s="4">
        <f>IF(E891&lt;=0,0,E891*Summary!$B$7/Summary!$B$10)</f>
        <v>7.6611765331292645</v>
      </c>
      <c r="H891" s="5">
        <f t="shared" si="85"/>
        <v>683.05443153468889</v>
      </c>
      <c r="I891" s="5">
        <f t="shared" si="86"/>
        <v>10301.436288333025</v>
      </c>
    </row>
    <row r="892" spans="1:9" x14ac:dyDescent="0.25">
      <c r="A892">
        <v>888</v>
      </c>
      <c r="B892">
        <f t="shared" si="81"/>
        <v>888</v>
      </c>
      <c r="C892" s="5">
        <f t="shared" si="84"/>
        <v>10301.436288333025</v>
      </c>
      <c r="D892" s="5">
        <f t="shared" si="83"/>
        <v>1000</v>
      </c>
      <c r="E892" s="4">
        <f t="shared" si="82"/>
        <v>9301.436288333025</v>
      </c>
      <c r="F892" s="5">
        <f>IF(C892=0,0,IF(I891+G892&lt;=Summary!$E$20,'Loan Sch - Extra pay - With Off'!I891+G892,Summary!$E$20))</f>
        <v>690.71560806781815</v>
      </c>
      <c r="G892" s="4">
        <f>IF(E892&lt;=0,0,E892*Summary!$B$7/Summary!$B$10)</f>
        <v>7.1370636135478396</v>
      </c>
      <c r="H892" s="5">
        <f t="shared" si="85"/>
        <v>683.57854445427029</v>
      </c>
      <c r="I892" s="5">
        <f t="shared" si="86"/>
        <v>9617.8577438787543</v>
      </c>
    </row>
    <row r="893" spans="1:9" x14ac:dyDescent="0.25">
      <c r="A893">
        <v>889</v>
      </c>
      <c r="B893">
        <f t="shared" si="81"/>
        <v>889</v>
      </c>
      <c r="C893" s="5">
        <f t="shared" si="84"/>
        <v>9617.8577438787543</v>
      </c>
      <c r="D893" s="5">
        <f t="shared" si="83"/>
        <v>1000</v>
      </c>
      <c r="E893" s="4">
        <f t="shared" si="82"/>
        <v>8617.8577438787543</v>
      </c>
      <c r="F893" s="5">
        <f>IF(C893=0,0,IF(I892+G893&lt;=Summary!$E$20,'Loan Sch - Extra pay - With Off'!I892+G893,Summary!$E$20))</f>
        <v>690.71560806781815</v>
      </c>
      <c r="G893" s="4">
        <f>IF(E893&lt;=0,0,E893*Summary!$B$7/Summary!$B$10)</f>
        <v>6.6125485380915823</v>
      </c>
      <c r="H893" s="5">
        <f t="shared" si="85"/>
        <v>684.10305952972658</v>
      </c>
      <c r="I893" s="5">
        <f t="shared" si="86"/>
        <v>8933.7546843490272</v>
      </c>
    </row>
    <row r="894" spans="1:9" x14ac:dyDescent="0.25">
      <c r="A894">
        <v>890</v>
      </c>
      <c r="B894">
        <f t="shared" si="81"/>
        <v>890</v>
      </c>
      <c r="C894" s="5">
        <f t="shared" si="84"/>
        <v>8933.7546843490272</v>
      </c>
      <c r="D894" s="5">
        <f t="shared" si="83"/>
        <v>1000</v>
      </c>
      <c r="E894" s="4">
        <f t="shared" si="82"/>
        <v>7933.7546843490272</v>
      </c>
      <c r="F894" s="5">
        <f>IF(C894=0,0,IF(I893+G894&lt;=Summary!$E$20,'Loan Sch - Extra pay - With Off'!I893+G894,Summary!$E$20))</f>
        <v>690.71560806781815</v>
      </c>
      <c r="G894" s="4">
        <f>IF(E894&lt;=0,0,E894*Summary!$B$7/Summary!$B$10)</f>
        <v>6.0876309981831955</v>
      </c>
      <c r="H894" s="5">
        <f t="shared" si="85"/>
        <v>684.62797706963499</v>
      </c>
      <c r="I894" s="5">
        <f t="shared" si="86"/>
        <v>8249.1267072793926</v>
      </c>
    </row>
    <row r="895" spans="1:9" x14ac:dyDescent="0.25">
      <c r="A895">
        <v>891</v>
      </c>
      <c r="B895">
        <f t="shared" si="81"/>
        <v>891</v>
      </c>
      <c r="C895" s="5">
        <f t="shared" si="84"/>
        <v>8249.1267072793926</v>
      </c>
      <c r="D895" s="5">
        <f t="shared" si="83"/>
        <v>1000</v>
      </c>
      <c r="E895" s="4">
        <f t="shared" si="82"/>
        <v>7249.1267072793926</v>
      </c>
      <c r="F895" s="5">
        <f>IF(C895=0,0,IF(I894+G895&lt;=Summary!$E$20,'Loan Sch - Extra pay - With Off'!I894+G895,Summary!$E$20))</f>
        <v>690.71560806781815</v>
      </c>
      <c r="G895" s="4">
        <f>IF(E895&lt;=0,0,E895*Summary!$B$7/Summary!$B$10)</f>
        <v>5.5623106850086108</v>
      </c>
      <c r="H895" s="5">
        <f t="shared" si="85"/>
        <v>685.15329738280957</v>
      </c>
      <c r="I895" s="5">
        <f t="shared" si="86"/>
        <v>7563.9734098965828</v>
      </c>
    </row>
    <row r="896" spans="1:9" x14ac:dyDescent="0.25">
      <c r="A896">
        <v>892</v>
      </c>
      <c r="B896">
        <f t="shared" si="81"/>
        <v>892</v>
      </c>
      <c r="C896" s="5">
        <f t="shared" si="84"/>
        <v>7563.9734098965828</v>
      </c>
      <c r="D896" s="5">
        <f t="shared" si="83"/>
        <v>1000</v>
      </c>
      <c r="E896" s="4">
        <f t="shared" si="82"/>
        <v>6563.9734098965828</v>
      </c>
      <c r="F896" s="5">
        <f>IF(C896=0,0,IF(I895+G896&lt;=Summary!$E$20,'Loan Sch - Extra pay - With Off'!I895+G896,Summary!$E$20))</f>
        <v>690.71560806781815</v>
      </c>
      <c r="G896" s="4">
        <f>IF(E896&lt;=0,0,E896*Summary!$B$7/Summary!$B$10)</f>
        <v>5.0365872895168007</v>
      </c>
      <c r="H896" s="5">
        <f t="shared" si="85"/>
        <v>685.67902077830138</v>
      </c>
      <c r="I896" s="5">
        <f t="shared" si="86"/>
        <v>6878.2943891182813</v>
      </c>
    </row>
    <row r="897" spans="1:9" x14ac:dyDescent="0.25">
      <c r="A897">
        <v>893</v>
      </c>
      <c r="B897">
        <f t="shared" si="81"/>
        <v>893</v>
      </c>
      <c r="C897" s="5">
        <f t="shared" si="84"/>
        <v>6878.2943891182813</v>
      </c>
      <c r="D897" s="5">
        <f t="shared" si="83"/>
        <v>1000</v>
      </c>
      <c r="E897" s="4">
        <f t="shared" si="82"/>
        <v>5878.2943891182813</v>
      </c>
      <c r="F897" s="5">
        <f>IF(C897=0,0,IF(I896+G897&lt;=Summary!$E$20,'Loan Sch - Extra pay - With Off'!I896+G897,Summary!$E$20))</f>
        <v>690.71560806781815</v>
      </c>
      <c r="G897" s="4">
        <f>IF(E897&lt;=0,0,E897*Summary!$B$7/Summary!$B$10)</f>
        <v>4.5104605024196038</v>
      </c>
      <c r="H897" s="5">
        <f t="shared" si="85"/>
        <v>686.20514756539853</v>
      </c>
      <c r="I897" s="5">
        <f t="shared" si="86"/>
        <v>6192.0892415528824</v>
      </c>
    </row>
    <row r="898" spans="1:9" x14ac:dyDescent="0.25">
      <c r="A898">
        <v>894</v>
      </c>
      <c r="B898">
        <f t="shared" si="81"/>
        <v>894</v>
      </c>
      <c r="C898" s="5">
        <f t="shared" si="84"/>
        <v>6192.0892415528824</v>
      </c>
      <c r="D898" s="5">
        <f t="shared" si="83"/>
        <v>1000</v>
      </c>
      <c r="E898" s="4">
        <f t="shared" si="82"/>
        <v>5192.0892415528824</v>
      </c>
      <c r="F898" s="5">
        <f>IF(C898=0,0,IF(I897+G898&lt;=Summary!$E$20,'Loan Sch - Extra pay - With Off'!I897+G898,Summary!$E$20))</f>
        <v>690.71560806781815</v>
      </c>
      <c r="G898" s="4">
        <f>IF(E898&lt;=0,0,E898*Summary!$B$7/Summary!$B$10)</f>
        <v>3.9839300141915386</v>
      </c>
      <c r="H898" s="5">
        <f t="shared" si="85"/>
        <v>686.73167805362664</v>
      </c>
      <c r="I898" s="5">
        <f t="shared" si="86"/>
        <v>5505.3575634992558</v>
      </c>
    </row>
    <row r="899" spans="1:9" x14ac:dyDescent="0.25">
      <c r="A899">
        <v>895</v>
      </c>
      <c r="B899">
        <f t="shared" si="81"/>
        <v>895</v>
      </c>
      <c r="C899" s="5">
        <f t="shared" si="84"/>
        <v>5505.3575634992558</v>
      </c>
      <c r="D899" s="5">
        <f t="shared" si="83"/>
        <v>1000</v>
      </c>
      <c r="E899" s="4">
        <f t="shared" si="82"/>
        <v>4505.3575634992558</v>
      </c>
      <c r="F899" s="5">
        <f>IF(C899=0,0,IF(I898+G899&lt;=Summary!$E$20,'Loan Sch - Extra pay - With Off'!I898+G899,Summary!$E$20))</f>
        <v>690.71560806781815</v>
      </c>
      <c r="G899" s="4">
        <f>IF(E899&lt;=0,0,E899*Summary!$B$7/Summary!$B$10)</f>
        <v>3.4569955150696212</v>
      </c>
      <c r="H899" s="5">
        <f t="shared" si="85"/>
        <v>687.25861255274856</v>
      </c>
      <c r="I899" s="5">
        <f t="shared" si="86"/>
        <v>4818.0989509465071</v>
      </c>
    </row>
    <row r="900" spans="1:9" x14ac:dyDescent="0.25">
      <c r="A900">
        <v>896</v>
      </c>
      <c r="B900">
        <f t="shared" si="81"/>
        <v>896</v>
      </c>
      <c r="C900" s="5">
        <f t="shared" si="84"/>
        <v>4818.0989509465071</v>
      </c>
      <c r="D900" s="5">
        <f t="shared" si="83"/>
        <v>1000</v>
      </c>
      <c r="E900" s="4">
        <f t="shared" si="82"/>
        <v>3818.0989509465071</v>
      </c>
      <c r="F900" s="5">
        <f>IF(C900=0,0,IF(I899+G900&lt;=Summary!$E$20,'Loan Sch - Extra pay - With Off'!I899+G900,Summary!$E$20))</f>
        <v>690.71560806781815</v>
      </c>
      <c r="G900" s="4">
        <f>IF(E900&lt;=0,0,E900*Summary!$B$7/Summary!$B$10)</f>
        <v>2.9296566950531853</v>
      </c>
      <c r="H900" s="5">
        <f t="shared" si="85"/>
        <v>687.785951372765</v>
      </c>
      <c r="I900" s="5">
        <f t="shared" si="86"/>
        <v>4130.3129995737418</v>
      </c>
    </row>
    <row r="901" spans="1:9" x14ac:dyDescent="0.25">
      <c r="A901">
        <v>897</v>
      </c>
      <c r="B901">
        <f t="shared" si="81"/>
        <v>897</v>
      </c>
      <c r="C901" s="5">
        <f t="shared" si="84"/>
        <v>4130.3129995737418</v>
      </c>
      <c r="D901" s="5">
        <f t="shared" si="83"/>
        <v>1000</v>
      </c>
      <c r="E901" s="4">
        <f t="shared" si="82"/>
        <v>3130.3129995737418</v>
      </c>
      <c r="F901" s="5">
        <f>IF(C901=0,0,IF(I900+G901&lt;=Summary!$E$20,'Loan Sch - Extra pay - With Off'!I900+G901,Summary!$E$20))</f>
        <v>690.71560806781815</v>
      </c>
      <c r="G901" s="4">
        <f>IF(E901&lt;=0,0,E901*Summary!$B$7/Summary!$B$10)</f>
        <v>2.4019132439036976</v>
      </c>
      <c r="H901" s="5">
        <f t="shared" si="85"/>
        <v>688.31369482391449</v>
      </c>
      <c r="I901" s="5">
        <f t="shared" si="86"/>
        <v>3441.9993047498274</v>
      </c>
    </row>
    <row r="902" spans="1:9" x14ac:dyDescent="0.25">
      <c r="A902">
        <v>898</v>
      </c>
      <c r="B902">
        <f t="shared" ref="B902:B965" si="87">IF(C902=0,0,A902)</f>
        <v>898</v>
      </c>
      <c r="C902" s="5">
        <f t="shared" si="84"/>
        <v>3441.9993047498274</v>
      </c>
      <c r="D902" s="5">
        <f t="shared" si="83"/>
        <v>1000</v>
      </c>
      <c r="E902" s="4">
        <f t="shared" ref="E902:E965" si="88">C902-D902</f>
        <v>2441.9993047498274</v>
      </c>
      <c r="F902" s="5">
        <f>IF(C902=0,0,IF(I901+G902&lt;=Summary!$E$20,'Loan Sch - Extra pay - With Off'!I901+G902,Summary!$E$20))</f>
        <v>690.71560806781815</v>
      </c>
      <c r="G902" s="4">
        <f>IF(E902&lt;=0,0,E902*Summary!$B$7/Summary!$B$10)</f>
        <v>1.8737648511445788</v>
      </c>
      <c r="H902" s="5">
        <f t="shared" si="85"/>
        <v>688.84184321667362</v>
      </c>
      <c r="I902" s="5">
        <f t="shared" si="86"/>
        <v>2753.1574615331538</v>
      </c>
    </row>
    <row r="903" spans="1:9" x14ac:dyDescent="0.25">
      <c r="A903">
        <v>899</v>
      </c>
      <c r="B903">
        <f t="shared" si="87"/>
        <v>899</v>
      </c>
      <c r="C903" s="5">
        <f t="shared" si="84"/>
        <v>2753.1574615331538</v>
      </c>
      <c r="D903" s="5">
        <f t="shared" ref="D903:D966" si="89">IF(C903=0,0,D902)</f>
        <v>1000</v>
      </c>
      <c r="E903" s="4">
        <f t="shared" si="88"/>
        <v>1753.1574615331538</v>
      </c>
      <c r="F903" s="5">
        <f>IF(C903=0,0,IF(I902+G903&lt;=Summary!$E$20,'Loan Sch - Extra pay - With Off'!I902+G903,Summary!$E$20))</f>
        <v>690.71560806781815</v>
      </c>
      <c r="G903" s="4">
        <f>IF(E903&lt;=0,0,E903*Summary!$B$7/Summary!$B$10)</f>
        <v>1.345211206061016</v>
      </c>
      <c r="H903" s="5">
        <f t="shared" si="85"/>
        <v>689.37039686175717</v>
      </c>
      <c r="I903" s="5">
        <f t="shared" si="86"/>
        <v>2063.7870646713964</v>
      </c>
    </row>
    <row r="904" spans="1:9" x14ac:dyDescent="0.25">
      <c r="A904">
        <v>900</v>
      </c>
      <c r="B904">
        <f t="shared" si="87"/>
        <v>900</v>
      </c>
      <c r="C904" s="5">
        <f t="shared" si="84"/>
        <v>2063.7870646713964</v>
      </c>
      <c r="D904" s="5">
        <f t="shared" si="89"/>
        <v>1000</v>
      </c>
      <c r="E904" s="4">
        <f t="shared" si="88"/>
        <v>1063.7870646713964</v>
      </c>
      <c r="F904" s="5">
        <f>IF(C904=0,0,IF(I903+G904&lt;=Summary!$E$20,'Loan Sch - Extra pay - With Off'!I903+G904,Summary!$E$20))</f>
        <v>690.71560806781815</v>
      </c>
      <c r="G904" s="4">
        <f>IF(E904&lt;=0,0,E904*Summary!$B$7/Summary!$B$10)</f>
        <v>0.81625199769978296</v>
      </c>
      <c r="H904" s="5">
        <f t="shared" si="85"/>
        <v>689.89935607011842</v>
      </c>
      <c r="I904" s="5">
        <f t="shared" si="86"/>
        <v>1373.8877086012781</v>
      </c>
    </row>
    <row r="905" spans="1:9" x14ac:dyDescent="0.25">
      <c r="A905">
        <v>901</v>
      </c>
      <c r="B905">
        <f t="shared" si="87"/>
        <v>901</v>
      </c>
      <c r="C905" s="5">
        <f t="shared" si="84"/>
        <v>1373.8877086012781</v>
      </c>
      <c r="D905" s="5">
        <f t="shared" si="89"/>
        <v>1000</v>
      </c>
      <c r="E905" s="4">
        <f t="shared" si="88"/>
        <v>373.88770860127806</v>
      </c>
      <c r="F905" s="5">
        <f>IF(C905=0,0,IF(I904+G905&lt;=Summary!$E$20,'Loan Sch - Extra pay - With Off'!I904+G905,Summary!$E$20))</f>
        <v>690.71560806781815</v>
      </c>
      <c r="G905" s="4">
        <f>IF(E905&lt;=0,0,E905*Summary!$B$7/Summary!$B$10)</f>
        <v>0.2868869148690576</v>
      </c>
      <c r="H905" s="5">
        <f t="shared" si="85"/>
        <v>690.42872115294915</v>
      </c>
      <c r="I905" s="5">
        <f t="shared" si="86"/>
        <v>683.45898744832891</v>
      </c>
    </row>
    <row r="906" spans="1:9" x14ac:dyDescent="0.25">
      <c r="A906">
        <v>902</v>
      </c>
      <c r="B906">
        <f t="shared" si="87"/>
        <v>902</v>
      </c>
      <c r="C906" s="5">
        <f t="shared" si="84"/>
        <v>683.45898744832891</v>
      </c>
      <c r="D906" s="5">
        <f t="shared" si="89"/>
        <v>1000</v>
      </c>
      <c r="E906" s="4">
        <f t="shared" si="88"/>
        <v>-316.54101255167109</v>
      </c>
      <c r="F906" s="5">
        <f>IF(C906=0,0,IF(I905+G906&lt;=Summary!$E$20,'Loan Sch - Extra pay - With Off'!I905+G906,Summary!$E$20))</f>
        <v>683.45898744832891</v>
      </c>
      <c r="G906" s="4">
        <f>IF(E906&lt;=0,0,E906*Summary!$B$7/Summary!$B$10)</f>
        <v>0</v>
      </c>
      <c r="H906" s="5">
        <f t="shared" si="85"/>
        <v>683.45898744832891</v>
      </c>
      <c r="I906" s="5">
        <f t="shared" si="86"/>
        <v>0</v>
      </c>
    </row>
    <row r="907" spans="1:9" x14ac:dyDescent="0.25">
      <c r="A907">
        <v>903</v>
      </c>
      <c r="B907">
        <f t="shared" si="87"/>
        <v>0</v>
      </c>
      <c r="C907" s="5">
        <f t="shared" si="84"/>
        <v>0</v>
      </c>
      <c r="D907" s="5">
        <f t="shared" si="89"/>
        <v>0</v>
      </c>
      <c r="E907" s="4">
        <f t="shared" si="88"/>
        <v>0</v>
      </c>
      <c r="F907" s="5">
        <f>IF(C907=0,0,IF(I906+G907&lt;=Summary!$E$20,'Loan Sch - Extra pay - With Off'!I906+G907,Summary!$E$20))</f>
        <v>0</v>
      </c>
      <c r="G907" s="4">
        <f>IF(E907&lt;=0,0,E907*Summary!$B$7/Summary!$B$10)</f>
        <v>0</v>
      </c>
      <c r="H907" s="5">
        <f t="shared" si="85"/>
        <v>0</v>
      </c>
      <c r="I907" s="5">
        <f t="shared" si="86"/>
        <v>0</v>
      </c>
    </row>
    <row r="908" spans="1:9" x14ac:dyDescent="0.25">
      <c r="A908">
        <v>904</v>
      </c>
      <c r="B908">
        <f t="shared" si="87"/>
        <v>0</v>
      </c>
      <c r="C908" s="5">
        <f t="shared" si="84"/>
        <v>0</v>
      </c>
      <c r="D908" s="5">
        <f t="shared" si="89"/>
        <v>0</v>
      </c>
      <c r="E908" s="4">
        <f t="shared" si="88"/>
        <v>0</v>
      </c>
      <c r="F908" s="5">
        <f>IF(C908=0,0,IF(I907+G908&lt;=Summary!$E$20,'Loan Sch - Extra pay - With Off'!I907+G908,Summary!$E$20))</f>
        <v>0</v>
      </c>
      <c r="G908" s="4">
        <f>IF(E908&lt;=0,0,E908*Summary!$B$7/Summary!$B$10)</f>
        <v>0</v>
      </c>
      <c r="H908" s="5">
        <f t="shared" si="85"/>
        <v>0</v>
      </c>
      <c r="I908" s="5">
        <f t="shared" si="86"/>
        <v>0</v>
      </c>
    </row>
    <row r="909" spans="1:9" x14ac:dyDescent="0.25">
      <c r="A909">
        <v>905</v>
      </c>
      <c r="B909">
        <f t="shared" si="87"/>
        <v>0</v>
      </c>
      <c r="C909" s="5">
        <f t="shared" si="84"/>
        <v>0</v>
      </c>
      <c r="D909" s="5">
        <f t="shared" si="89"/>
        <v>0</v>
      </c>
      <c r="E909" s="4">
        <f t="shared" si="88"/>
        <v>0</v>
      </c>
      <c r="F909" s="5">
        <f>IF(C909=0,0,IF(I908+G909&lt;=Summary!$E$20,'Loan Sch - Extra pay - With Off'!I908+G909,Summary!$E$20))</f>
        <v>0</v>
      </c>
      <c r="G909" s="4">
        <f>IF(E909&lt;=0,0,E909*Summary!$B$7/Summary!$B$10)</f>
        <v>0</v>
      </c>
      <c r="H909" s="5">
        <f t="shared" si="85"/>
        <v>0</v>
      </c>
      <c r="I909" s="5">
        <f t="shared" si="86"/>
        <v>0</v>
      </c>
    </row>
    <row r="910" spans="1:9" x14ac:dyDescent="0.25">
      <c r="A910">
        <v>906</v>
      </c>
      <c r="B910">
        <f t="shared" si="87"/>
        <v>0</v>
      </c>
      <c r="C910" s="5">
        <f t="shared" si="84"/>
        <v>0</v>
      </c>
      <c r="D910" s="5">
        <f t="shared" si="89"/>
        <v>0</v>
      </c>
      <c r="E910" s="4">
        <f t="shared" si="88"/>
        <v>0</v>
      </c>
      <c r="F910" s="5">
        <f>IF(C910=0,0,IF(I909+G910&lt;=Summary!$E$20,'Loan Sch - Extra pay - With Off'!I909+G910,Summary!$E$20))</f>
        <v>0</v>
      </c>
      <c r="G910" s="4">
        <f>IF(E910&lt;=0,0,E910*Summary!$B$7/Summary!$B$10)</f>
        <v>0</v>
      </c>
      <c r="H910" s="5">
        <f t="shared" si="85"/>
        <v>0</v>
      </c>
      <c r="I910" s="5">
        <f t="shared" si="86"/>
        <v>0</v>
      </c>
    </row>
    <row r="911" spans="1:9" x14ac:dyDescent="0.25">
      <c r="A911">
        <v>907</v>
      </c>
      <c r="B911">
        <f t="shared" si="87"/>
        <v>0</v>
      </c>
      <c r="C911" s="5">
        <f t="shared" si="84"/>
        <v>0</v>
      </c>
      <c r="D911" s="5">
        <f t="shared" si="89"/>
        <v>0</v>
      </c>
      <c r="E911" s="4">
        <f t="shared" si="88"/>
        <v>0</v>
      </c>
      <c r="F911" s="5">
        <f>IF(C911=0,0,IF(I910+G911&lt;=Summary!$E$20,'Loan Sch - Extra pay - With Off'!I910+G911,Summary!$E$20))</f>
        <v>0</v>
      </c>
      <c r="G911" s="4">
        <f>IF(E911&lt;=0,0,E911*Summary!$B$7/Summary!$B$10)</f>
        <v>0</v>
      </c>
      <c r="H911" s="5">
        <f t="shared" si="85"/>
        <v>0</v>
      </c>
      <c r="I911" s="5">
        <f t="shared" si="86"/>
        <v>0</v>
      </c>
    </row>
    <row r="912" spans="1:9" x14ac:dyDescent="0.25">
      <c r="A912">
        <v>908</v>
      </c>
      <c r="B912">
        <f t="shared" si="87"/>
        <v>0</v>
      </c>
      <c r="C912" s="5">
        <f t="shared" si="84"/>
        <v>0</v>
      </c>
      <c r="D912" s="5">
        <f t="shared" si="89"/>
        <v>0</v>
      </c>
      <c r="E912" s="4">
        <f t="shared" si="88"/>
        <v>0</v>
      </c>
      <c r="F912" s="5">
        <f>IF(C912=0,0,IF(I911+G912&lt;=Summary!$E$20,'Loan Sch - Extra pay - With Off'!I911+G912,Summary!$E$20))</f>
        <v>0</v>
      </c>
      <c r="G912" s="4">
        <f>IF(E912&lt;=0,0,E912*Summary!$B$7/Summary!$B$10)</f>
        <v>0</v>
      </c>
      <c r="H912" s="5">
        <f t="shared" si="85"/>
        <v>0</v>
      </c>
      <c r="I912" s="5">
        <f t="shared" si="86"/>
        <v>0</v>
      </c>
    </row>
    <row r="913" spans="1:9" x14ac:dyDescent="0.25">
      <c r="A913">
        <v>909</v>
      </c>
      <c r="B913">
        <f t="shared" si="87"/>
        <v>0</v>
      </c>
      <c r="C913" s="5">
        <f t="shared" si="84"/>
        <v>0</v>
      </c>
      <c r="D913" s="5">
        <f t="shared" si="89"/>
        <v>0</v>
      </c>
      <c r="E913" s="4">
        <f t="shared" si="88"/>
        <v>0</v>
      </c>
      <c r="F913" s="5">
        <f>IF(C913=0,0,IF(I912+G913&lt;=Summary!$E$20,'Loan Sch - Extra pay - With Off'!I912+G913,Summary!$E$20))</f>
        <v>0</v>
      </c>
      <c r="G913" s="4">
        <f>IF(E913&lt;=0,0,E913*Summary!$B$7/Summary!$B$10)</f>
        <v>0</v>
      </c>
      <c r="H913" s="5">
        <f t="shared" si="85"/>
        <v>0</v>
      </c>
      <c r="I913" s="5">
        <f t="shared" si="86"/>
        <v>0</v>
      </c>
    </row>
    <row r="914" spans="1:9" x14ac:dyDescent="0.25">
      <c r="A914">
        <v>910</v>
      </c>
      <c r="B914">
        <f t="shared" si="87"/>
        <v>0</v>
      </c>
      <c r="C914" s="5">
        <f t="shared" si="84"/>
        <v>0</v>
      </c>
      <c r="D914" s="5">
        <f t="shared" si="89"/>
        <v>0</v>
      </c>
      <c r="E914" s="4">
        <f t="shared" si="88"/>
        <v>0</v>
      </c>
      <c r="F914" s="5">
        <f>IF(C914=0,0,IF(I913+G914&lt;=Summary!$E$20,'Loan Sch - Extra pay - With Off'!I913+G914,Summary!$E$20))</f>
        <v>0</v>
      </c>
      <c r="G914" s="4">
        <f>IF(E914&lt;=0,0,E914*Summary!$B$7/Summary!$B$10)</f>
        <v>0</v>
      </c>
      <c r="H914" s="5">
        <f t="shared" si="85"/>
        <v>0</v>
      </c>
      <c r="I914" s="5">
        <f t="shared" si="86"/>
        <v>0</v>
      </c>
    </row>
    <row r="915" spans="1:9" x14ac:dyDescent="0.25">
      <c r="A915">
        <v>911</v>
      </c>
      <c r="B915">
        <f t="shared" si="87"/>
        <v>0</v>
      </c>
      <c r="C915" s="5">
        <f t="shared" si="84"/>
        <v>0</v>
      </c>
      <c r="D915" s="5">
        <f t="shared" si="89"/>
        <v>0</v>
      </c>
      <c r="E915" s="4">
        <f t="shared" si="88"/>
        <v>0</v>
      </c>
      <c r="F915" s="5">
        <f>IF(C915=0,0,IF(I914+G915&lt;=Summary!$E$20,'Loan Sch - Extra pay - With Off'!I914+G915,Summary!$E$20))</f>
        <v>0</v>
      </c>
      <c r="G915" s="4">
        <f>IF(E915&lt;=0,0,E915*Summary!$B$7/Summary!$B$10)</f>
        <v>0</v>
      </c>
      <c r="H915" s="5">
        <f t="shared" si="85"/>
        <v>0</v>
      </c>
      <c r="I915" s="5">
        <f t="shared" si="86"/>
        <v>0</v>
      </c>
    </row>
    <row r="916" spans="1:9" x14ac:dyDescent="0.25">
      <c r="A916">
        <v>912</v>
      </c>
      <c r="B916">
        <f t="shared" si="87"/>
        <v>0</v>
      </c>
      <c r="C916" s="5">
        <f t="shared" si="84"/>
        <v>0</v>
      </c>
      <c r="D916" s="5">
        <f t="shared" si="89"/>
        <v>0</v>
      </c>
      <c r="E916" s="4">
        <f t="shared" si="88"/>
        <v>0</v>
      </c>
      <c r="F916" s="5">
        <f>IF(C916=0,0,IF(I915+G916&lt;=Summary!$E$20,'Loan Sch - Extra pay - With Off'!I915+G916,Summary!$E$20))</f>
        <v>0</v>
      </c>
      <c r="G916" s="4">
        <f>IF(E916&lt;=0,0,E916*Summary!$B$7/Summary!$B$10)</f>
        <v>0</v>
      </c>
      <c r="H916" s="5">
        <f t="shared" si="85"/>
        <v>0</v>
      </c>
      <c r="I916" s="5">
        <f t="shared" si="86"/>
        <v>0</v>
      </c>
    </row>
    <row r="917" spans="1:9" x14ac:dyDescent="0.25">
      <c r="A917">
        <v>913</v>
      </c>
      <c r="B917">
        <f t="shared" si="87"/>
        <v>0</v>
      </c>
      <c r="C917" s="5">
        <f t="shared" si="84"/>
        <v>0</v>
      </c>
      <c r="D917" s="5">
        <f t="shared" si="89"/>
        <v>0</v>
      </c>
      <c r="E917" s="4">
        <f t="shared" si="88"/>
        <v>0</v>
      </c>
      <c r="F917" s="5">
        <f>IF(C917=0,0,IF(I916+G917&lt;=Summary!$E$20,'Loan Sch - Extra pay - With Off'!I916+G917,Summary!$E$20))</f>
        <v>0</v>
      </c>
      <c r="G917" s="4">
        <f>IF(E917&lt;=0,0,E917*Summary!$B$7/Summary!$B$10)</f>
        <v>0</v>
      </c>
      <c r="H917" s="5">
        <f t="shared" si="85"/>
        <v>0</v>
      </c>
      <c r="I917" s="5">
        <f t="shared" si="86"/>
        <v>0</v>
      </c>
    </row>
    <row r="918" spans="1:9" x14ac:dyDescent="0.25">
      <c r="A918">
        <v>914</v>
      </c>
      <c r="B918">
        <f t="shared" si="87"/>
        <v>0</v>
      </c>
      <c r="C918" s="5">
        <f t="shared" si="84"/>
        <v>0</v>
      </c>
      <c r="D918" s="5">
        <f t="shared" si="89"/>
        <v>0</v>
      </c>
      <c r="E918" s="4">
        <f t="shared" si="88"/>
        <v>0</v>
      </c>
      <c r="F918" s="5">
        <f>IF(C918=0,0,IF(I917+G918&lt;=Summary!$E$20,'Loan Sch - Extra pay - With Off'!I917+G918,Summary!$E$20))</f>
        <v>0</v>
      </c>
      <c r="G918" s="4">
        <f>IF(E918&lt;=0,0,E918*Summary!$B$7/Summary!$B$10)</f>
        <v>0</v>
      </c>
      <c r="H918" s="5">
        <f t="shared" si="85"/>
        <v>0</v>
      </c>
      <c r="I918" s="5">
        <f t="shared" si="86"/>
        <v>0</v>
      </c>
    </row>
    <row r="919" spans="1:9" x14ac:dyDescent="0.25">
      <c r="A919">
        <v>915</v>
      </c>
      <c r="B919">
        <f t="shared" si="87"/>
        <v>0</v>
      </c>
      <c r="C919" s="5">
        <f t="shared" si="84"/>
        <v>0</v>
      </c>
      <c r="D919" s="5">
        <f t="shared" si="89"/>
        <v>0</v>
      </c>
      <c r="E919" s="4">
        <f t="shared" si="88"/>
        <v>0</v>
      </c>
      <c r="F919" s="5">
        <f>IF(C919=0,0,IF(I918+G919&lt;=Summary!$E$20,'Loan Sch - Extra pay - With Off'!I918+G919,Summary!$E$20))</f>
        <v>0</v>
      </c>
      <c r="G919" s="4">
        <f>IF(E919&lt;=0,0,E919*Summary!$B$7/Summary!$B$10)</f>
        <v>0</v>
      </c>
      <c r="H919" s="5">
        <f t="shared" si="85"/>
        <v>0</v>
      </c>
      <c r="I919" s="5">
        <f t="shared" si="86"/>
        <v>0</v>
      </c>
    </row>
    <row r="920" spans="1:9" x14ac:dyDescent="0.25">
      <c r="A920">
        <v>916</v>
      </c>
      <c r="B920">
        <f t="shared" si="87"/>
        <v>0</v>
      </c>
      <c r="C920" s="5">
        <f t="shared" si="84"/>
        <v>0</v>
      </c>
      <c r="D920" s="5">
        <f t="shared" si="89"/>
        <v>0</v>
      </c>
      <c r="E920" s="4">
        <f t="shared" si="88"/>
        <v>0</v>
      </c>
      <c r="F920" s="5">
        <f>IF(C920=0,0,IF(I919+G920&lt;=Summary!$E$20,'Loan Sch - Extra pay - With Off'!I919+G920,Summary!$E$20))</f>
        <v>0</v>
      </c>
      <c r="G920" s="4">
        <f>IF(E920&lt;=0,0,E920*Summary!$B$7/Summary!$B$10)</f>
        <v>0</v>
      </c>
      <c r="H920" s="5">
        <f t="shared" si="85"/>
        <v>0</v>
      </c>
      <c r="I920" s="5">
        <f t="shared" si="86"/>
        <v>0</v>
      </c>
    </row>
    <row r="921" spans="1:9" x14ac:dyDescent="0.25">
      <c r="A921">
        <v>917</v>
      </c>
      <c r="B921">
        <f t="shared" si="87"/>
        <v>0</v>
      </c>
      <c r="C921" s="5">
        <f t="shared" si="84"/>
        <v>0</v>
      </c>
      <c r="D921" s="5">
        <f t="shared" si="89"/>
        <v>0</v>
      </c>
      <c r="E921" s="4">
        <f t="shared" si="88"/>
        <v>0</v>
      </c>
      <c r="F921" s="5">
        <f>IF(C921=0,0,IF(I920+G921&lt;=Summary!$E$20,'Loan Sch - Extra pay - With Off'!I920+G921,Summary!$E$20))</f>
        <v>0</v>
      </c>
      <c r="G921" s="4">
        <f>IF(E921&lt;=0,0,E921*Summary!$B$7/Summary!$B$10)</f>
        <v>0</v>
      </c>
      <c r="H921" s="5">
        <f t="shared" si="85"/>
        <v>0</v>
      </c>
      <c r="I921" s="5">
        <f t="shared" si="86"/>
        <v>0</v>
      </c>
    </row>
    <row r="922" spans="1:9" x14ac:dyDescent="0.25">
      <c r="A922">
        <v>918</v>
      </c>
      <c r="B922">
        <f t="shared" si="87"/>
        <v>0</v>
      </c>
      <c r="C922" s="5">
        <f t="shared" si="84"/>
        <v>0</v>
      </c>
      <c r="D922" s="5">
        <f t="shared" si="89"/>
        <v>0</v>
      </c>
      <c r="E922" s="4">
        <f t="shared" si="88"/>
        <v>0</v>
      </c>
      <c r="F922" s="5">
        <f>IF(C922=0,0,IF(I921+G922&lt;=Summary!$E$20,'Loan Sch - Extra pay - With Off'!I921+G922,Summary!$E$20))</f>
        <v>0</v>
      </c>
      <c r="G922" s="4">
        <f>IF(E922&lt;=0,0,E922*Summary!$B$7/Summary!$B$10)</f>
        <v>0</v>
      </c>
      <c r="H922" s="5">
        <f t="shared" si="85"/>
        <v>0</v>
      </c>
      <c r="I922" s="5">
        <f t="shared" si="86"/>
        <v>0</v>
      </c>
    </row>
    <row r="923" spans="1:9" x14ac:dyDescent="0.25">
      <c r="A923">
        <v>919</v>
      </c>
      <c r="B923">
        <f t="shared" si="87"/>
        <v>0</v>
      </c>
      <c r="C923" s="5">
        <f t="shared" si="84"/>
        <v>0</v>
      </c>
      <c r="D923" s="5">
        <f t="shared" si="89"/>
        <v>0</v>
      </c>
      <c r="E923" s="4">
        <f t="shared" si="88"/>
        <v>0</v>
      </c>
      <c r="F923" s="5">
        <f>IF(C923=0,0,IF(I922+G923&lt;=Summary!$E$20,'Loan Sch - Extra pay - With Off'!I922+G923,Summary!$E$20))</f>
        <v>0</v>
      </c>
      <c r="G923" s="4">
        <f>IF(E923&lt;=0,0,E923*Summary!$B$7/Summary!$B$10)</f>
        <v>0</v>
      </c>
      <c r="H923" s="5">
        <f t="shared" si="85"/>
        <v>0</v>
      </c>
      <c r="I923" s="5">
        <f t="shared" si="86"/>
        <v>0</v>
      </c>
    </row>
    <row r="924" spans="1:9" x14ac:dyDescent="0.25">
      <c r="A924">
        <v>920</v>
      </c>
      <c r="B924">
        <f t="shared" si="87"/>
        <v>0</v>
      </c>
      <c r="C924" s="5">
        <f t="shared" si="84"/>
        <v>0</v>
      </c>
      <c r="D924" s="5">
        <f t="shared" si="89"/>
        <v>0</v>
      </c>
      <c r="E924" s="4">
        <f t="shared" si="88"/>
        <v>0</v>
      </c>
      <c r="F924" s="5">
        <f>IF(C924=0,0,IF(I923+G924&lt;=Summary!$E$20,'Loan Sch - Extra pay - With Off'!I923+G924,Summary!$E$20))</f>
        <v>0</v>
      </c>
      <c r="G924" s="4">
        <f>IF(E924&lt;=0,0,E924*Summary!$B$7/Summary!$B$10)</f>
        <v>0</v>
      </c>
      <c r="H924" s="5">
        <f t="shared" si="85"/>
        <v>0</v>
      </c>
      <c r="I924" s="5">
        <f t="shared" si="86"/>
        <v>0</v>
      </c>
    </row>
    <row r="925" spans="1:9" x14ac:dyDescent="0.25">
      <c r="A925">
        <v>921</v>
      </c>
      <c r="B925">
        <f t="shared" si="87"/>
        <v>0</v>
      </c>
      <c r="C925" s="5">
        <f t="shared" si="84"/>
        <v>0</v>
      </c>
      <c r="D925" s="5">
        <f t="shared" si="89"/>
        <v>0</v>
      </c>
      <c r="E925" s="4">
        <f t="shared" si="88"/>
        <v>0</v>
      </c>
      <c r="F925" s="5">
        <f>IF(C925=0,0,IF(I924+G925&lt;=Summary!$E$20,'Loan Sch - Extra pay - With Off'!I924+G925,Summary!$E$20))</f>
        <v>0</v>
      </c>
      <c r="G925" s="4">
        <f>IF(E925&lt;=0,0,E925*Summary!$B$7/Summary!$B$10)</f>
        <v>0</v>
      </c>
      <c r="H925" s="5">
        <f t="shared" si="85"/>
        <v>0</v>
      </c>
      <c r="I925" s="5">
        <f t="shared" si="86"/>
        <v>0</v>
      </c>
    </row>
    <row r="926" spans="1:9" x14ac:dyDescent="0.25">
      <c r="A926">
        <v>922</v>
      </c>
      <c r="B926">
        <f t="shared" si="87"/>
        <v>0</v>
      </c>
      <c r="C926" s="5">
        <f t="shared" si="84"/>
        <v>0</v>
      </c>
      <c r="D926" s="5">
        <f t="shared" si="89"/>
        <v>0</v>
      </c>
      <c r="E926" s="4">
        <f t="shared" si="88"/>
        <v>0</v>
      </c>
      <c r="F926" s="5">
        <f>IF(C926=0,0,IF(I925+G926&lt;=Summary!$E$20,'Loan Sch - Extra pay - With Off'!I925+G926,Summary!$E$20))</f>
        <v>0</v>
      </c>
      <c r="G926" s="4">
        <f>IF(E926&lt;=0,0,E926*Summary!$B$7/Summary!$B$10)</f>
        <v>0</v>
      </c>
      <c r="H926" s="5">
        <f t="shared" si="85"/>
        <v>0</v>
      </c>
      <c r="I926" s="5">
        <f t="shared" si="86"/>
        <v>0</v>
      </c>
    </row>
    <row r="927" spans="1:9" x14ac:dyDescent="0.25">
      <c r="A927">
        <v>923</v>
      </c>
      <c r="B927">
        <f t="shared" si="87"/>
        <v>0</v>
      </c>
      <c r="C927" s="5">
        <f t="shared" si="84"/>
        <v>0</v>
      </c>
      <c r="D927" s="5">
        <f t="shared" si="89"/>
        <v>0</v>
      </c>
      <c r="E927" s="4">
        <f t="shared" si="88"/>
        <v>0</v>
      </c>
      <c r="F927" s="5">
        <f>IF(C927=0,0,IF(I926+G927&lt;=Summary!$E$20,'Loan Sch - Extra pay - With Off'!I926+G927,Summary!$E$20))</f>
        <v>0</v>
      </c>
      <c r="G927" s="4">
        <f>IF(E927&lt;=0,0,E927*Summary!$B$7/Summary!$B$10)</f>
        <v>0</v>
      </c>
      <c r="H927" s="5">
        <f t="shared" si="85"/>
        <v>0</v>
      </c>
      <c r="I927" s="5">
        <f t="shared" si="86"/>
        <v>0</v>
      </c>
    </row>
    <row r="928" spans="1:9" x14ac:dyDescent="0.25">
      <c r="A928">
        <v>924</v>
      </c>
      <c r="B928">
        <f t="shared" si="87"/>
        <v>0</v>
      </c>
      <c r="C928" s="5">
        <f t="shared" si="84"/>
        <v>0</v>
      </c>
      <c r="D928" s="5">
        <f t="shared" si="89"/>
        <v>0</v>
      </c>
      <c r="E928" s="4">
        <f t="shared" si="88"/>
        <v>0</v>
      </c>
      <c r="F928" s="5">
        <f>IF(C928=0,0,IF(I927+G928&lt;=Summary!$E$20,'Loan Sch - Extra pay - With Off'!I927+G928,Summary!$E$20))</f>
        <v>0</v>
      </c>
      <c r="G928" s="4">
        <f>IF(E928&lt;=0,0,E928*Summary!$B$7/Summary!$B$10)</f>
        <v>0</v>
      </c>
      <c r="H928" s="5">
        <f t="shared" si="85"/>
        <v>0</v>
      </c>
      <c r="I928" s="5">
        <f t="shared" si="86"/>
        <v>0</v>
      </c>
    </row>
    <row r="929" spans="1:9" x14ac:dyDescent="0.25">
      <c r="A929">
        <v>925</v>
      </c>
      <c r="B929">
        <f t="shared" si="87"/>
        <v>0</v>
      </c>
      <c r="C929" s="5">
        <f t="shared" si="84"/>
        <v>0</v>
      </c>
      <c r="D929" s="5">
        <f t="shared" si="89"/>
        <v>0</v>
      </c>
      <c r="E929" s="4">
        <f t="shared" si="88"/>
        <v>0</v>
      </c>
      <c r="F929" s="5">
        <f>IF(C929=0,0,IF(I928+G929&lt;=Summary!$E$20,'Loan Sch - Extra pay - With Off'!I928+G929,Summary!$E$20))</f>
        <v>0</v>
      </c>
      <c r="G929" s="4">
        <f>IF(E929&lt;=0,0,E929*Summary!$B$7/Summary!$B$10)</f>
        <v>0</v>
      </c>
      <c r="H929" s="5">
        <f t="shared" si="85"/>
        <v>0</v>
      </c>
      <c r="I929" s="5">
        <f t="shared" si="86"/>
        <v>0</v>
      </c>
    </row>
    <row r="930" spans="1:9" x14ac:dyDescent="0.25">
      <c r="A930">
        <v>926</v>
      </c>
      <c r="B930">
        <f t="shared" si="87"/>
        <v>0</v>
      </c>
      <c r="C930" s="5">
        <f t="shared" si="84"/>
        <v>0</v>
      </c>
      <c r="D930" s="5">
        <f t="shared" si="89"/>
        <v>0</v>
      </c>
      <c r="E930" s="4">
        <f t="shared" si="88"/>
        <v>0</v>
      </c>
      <c r="F930" s="5">
        <f>IF(C930=0,0,IF(I929+G930&lt;=Summary!$E$20,'Loan Sch - Extra pay - With Off'!I929+G930,Summary!$E$20))</f>
        <v>0</v>
      </c>
      <c r="G930" s="4">
        <f>IF(E930&lt;=0,0,E930*Summary!$B$7/Summary!$B$10)</f>
        <v>0</v>
      </c>
      <c r="H930" s="5">
        <f t="shared" si="85"/>
        <v>0</v>
      </c>
      <c r="I930" s="5">
        <f t="shared" si="86"/>
        <v>0</v>
      </c>
    </row>
    <row r="931" spans="1:9" x14ac:dyDescent="0.25">
      <c r="A931">
        <v>927</v>
      </c>
      <c r="B931">
        <f t="shared" si="87"/>
        <v>0</v>
      </c>
      <c r="C931" s="5">
        <f t="shared" si="84"/>
        <v>0</v>
      </c>
      <c r="D931" s="5">
        <f t="shared" si="89"/>
        <v>0</v>
      </c>
      <c r="E931" s="4">
        <f t="shared" si="88"/>
        <v>0</v>
      </c>
      <c r="F931" s="5">
        <f>IF(C931=0,0,IF(I930+G931&lt;=Summary!$E$20,'Loan Sch - Extra pay - With Off'!I930+G931,Summary!$E$20))</f>
        <v>0</v>
      </c>
      <c r="G931" s="4">
        <f>IF(E931&lt;=0,0,E931*Summary!$B$7/Summary!$B$10)</f>
        <v>0</v>
      </c>
      <c r="H931" s="5">
        <f t="shared" si="85"/>
        <v>0</v>
      </c>
      <c r="I931" s="5">
        <f t="shared" si="86"/>
        <v>0</v>
      </c>
    </row>
    <row r="932" spans="1:9" x14ac:dyDescent="0.25">
      <c r="A932">
        <v>928</v>
      </c>
      <c r="B932">
        <f t="shared" si="87"/>
        <v>0</v>
      </c>
      <c r="C932" s="5">
        <f t="shared" si="84"/>
        <v>0</v>
      </c>
      <c r="D932" s="5">
        <f t="shared" si="89"/>
        <v>0</v>
      </c>
      <c r="E932" s="4">
        <f t="shared" si="88"/>
        <v>0</v>
      </c>
      <c r="F932" s="5">
        <f>IF(C932=0,0,IF(I931+G932&lt;=Summary!$E$20,'Loan Sch - Extra pay - With Off'!I931+G932,Summary!$E$20))</f>
        <v>0</v>
      </c>
      <c r="G932" s="4">
        <f>IF(E932&lt;=0,0,E932*Summary!$B$7/Summary!$B$10)</f>
        <v>0</v>
      </c>
      <c r="H932" s="5">
        <f t="shared" si="85"/>
        <v>0</v>
      </c>
      <c r="I932" s="5">
        <f t="shared" si="86"/>
        <v>0</v>
      </c>
    </row>
    <row r="933" spans="1:9" x14ac:dyDescent="0.25">
      <c r="A933">
        <v>929</v>
      </c>
      <c r="B933">
        <f t="shared" si="87"/>
        <v>0</v>
      </c>
      <c r="C933" s="5">
        <f t="shared" si="84"/>
        <v>0</v>
      </c>
      <c r="D933" s="5">
        <f t="shared" si="89"/>
        <v>0</v>
      </c>
      <c r="E933" s="4">
        <f t="shared" si="88"/>
        <v>0</v>
      </c>
      <c r="F933" s="5">
        <f>IF(C933=0,0,IF(I932+G933&lt;=Summary!$E$20,'Loan Sch - Extra pay - With Off'!I932+G933,Summary!$E$20))</f>
        <v>0</v>
      </c>
      <c r="G933" s="4">
        <f>IF(E933&lt;=0,0,E933*Summary!$B$7/Summary!$B$10)</f>
        <v>0</v>
      </c>
      <c r="H933" s="5">
        <f t="shared" si="85"/>
        <v>0</v>
      </c>
      <c r="I933" s="5">
        <f t="shared" si="86"/>
        <v>0</v>
      </c>
    </row>
    <row r="934" spans="1:9" x14ac:dyDescent="0.25">
      <c r="A934">
        <v>930</v>
      </c>
      <c r="B934">
        <f t="shared" si="87"/>
        <v>0</v>
      </c>
      <c r="C934" s="5">
        <f t="shared" si="84"/>
        <v>0</v>
      </c>
      <c r="D934" s="5">
        <f t="shared" si="89"/>
        <v>0</v>
      </c>
      <c r="E934" s="4">
        <f t="shared" si="88"/>
        <v>0</v>
      </c>
      <c r="F934" s="5">
        <f>IF(C934=0,0,IF(I933+G934&lt;=Summary!$E$20,'Loan Sch - Extra pay - With Off'!I933+G934,Summary!$E$20))</f>
        <v>0</v>
      </c>
      <c r="G934" s="4">
        <f>IF(E934&lt;=0,0,E934*Summary!$B$7/Summary!$B$10)</f>
        <v>0</v>
      </c>
      <c r="H934" s="5">
        <f t="shared" si="85"/>
        <v>0</v>
      </c>
      <c r="I934" s="5">
        <f t="shared" si="86"/>
        <v>0</v>
      </c>
    </row>
    <row r="935" spans="1:9" x14ac:dyDescent="0.25">
      <c r="A935">
        <v>931</v>
      </c>
      <c r="B935">
        <f t="shared" si="87"/>
        <v>0</v>
      </c>
      <c r="C935" s="5">
        <f t="shared" si="84"/>
        <v>0</v>
      </c>
      <c r="D935" s="5">
        <f t="shared" si="89"/>
        <v>0</v>
      </c>
      <c r="E935" s="4">
        <f t="shared" si="88"/>
        <v>0</v>
      </c>
      <c r="F935" s="5">
        <f>IF(C935=0,0,IF(I934+G935&lt;=Summary!$E$20,'Loan Sch - Extra pay - With Off'!I934+G935,Summary!$E$20))</f>
        <v>0</v>
      </c>
      <c r="G935" s="4">
        <f>IF(E935&lt;=0,0,E935*Summary!$B$7/Summary!$B$10)</f>
        <v>0</v>
      </c>
      <c r="H935" s="5">
        <f t="shared" si="85"/>
        <v>0</v>
      </c>
      <c r="I935" s="5">
        <f t="shared" si="86"/>
        <v>0</v>
      </c>
    </row>
    <row r="936" spans="1:9" x14ac:dyDescent="0.25">
      <c r="A936">
        <v>932</v>
      </c>
      <c r="B936">
        <f t="shared" si="87"/>
        <v>0</v>
      </c>
      <c r="C936" s="5">
        <f t="shared" si="84"/>
        <v>0</v>
      </c>
      <c r="D936" s="5">
        <f t="shared" si="89"/>
        <v>0</v>
      </c>
      <c r="E936" s="4">
        <f t="shared" si="88"/>
        <v>0</v>
      </c>
      <c r="F936" s="5">
        <f>IF(C936=0,0,IF(I935+G936&lt;=Summary!$E$20,'Loan Sch - Extra pay - With Off'!I935+G936,Summary!$E$20))</f>
        <v>0</v>
      </c>
      <c r="G936" s="4">
        <f>IF(E936&lt;=0,0,E936*Summary!$B$7/Summary!$B$10)</f>
        <v>0</v>
      </c>
      <c r="H936" s="5">
        <f t="shared" si="85"/>
        <v>0</v>
      </c>
      <c r="I936" s="5">
        <f t="shared" si="86"/>
        <v>0</v>
      </c>
    </row>
    <row r="937" spans="1:9" x14ac:dyDescent="0.25">
      <c r="A937">
        <v>933</v>
      </c>
      <c r="B937">
        <f t="shared" si="87"/>
        <v>0</v>
      </c>
      <c r="C937" s="5">
        <f t="shared" si="84"/>
        <v>0</v>
      </c>
      <c r="D937" s="5">
        <f t="shared" si="89"/>
        <v>0</v>
      </c>
      <c r="E937" s="4">
        <f t="shared" si="88"/>
        <v>0</v>
      </c>
      <c r="F937" s="5">
        <f>IF(C937=0,0,IF(I936+G937&lt;=Summary!$E$20,'Loan Sch - Extra pay - With Off'!I936+G937,Summary!$E$20))</f>
        <v>0</v>
      </c>
      <c r="G937" s="4">
        <f>IF(E937&lt;=0,0,E937*Summary!$B$7/Summary!$B$10)</f>
        <v>0</v>
      </c>
      <c r="H937" s="5">
        <f t="shared" si="85"/>
        <v>0</v>
      </c>
      <c r="I937" s="5">
        <f t="shared" si="86"/>
        <v>0</v>
      </c>
    </row>
    <row r="938" spans="1:9" x14ac:dyDescent="0.25">
      <c r="A938">
        <v>934</v>
      </c>
      <c r="B938">
        <f t="shared" si="87"/>
        <v>0</v>
      </c>
      <c r="C938" s="5">
        <f t="shared" si="84"/>
        <v>0</v>
      </c>
      <c r="D938" s="5">
        <f t="shared" si="89"/>
        <v>0</v>
      </c>
      <c r="E938" s="4">
        <f t="shared" si="88"/>
        <v>0</v>
      </c>
      <c r="F938" s="5">
        <f>IF(C938=0,0,IF(I937+G938&lt;=Summary!$E$20,'Loan Sch - Extra pay - With Off'!I937+G938,Summary!$E$20))</f>
        <v>0</v>
      </c>
      <c r="G938" s="4">
        <f>IF(E938&lt;=0,0,E938*Summary!$B$7/Summary!$B$10)</f>
        <v>0</v>
      </c>
      <c r="H938" s="5">
        <f t="shared" si="85"/>
        <v>0</v>
      </c>
      <c r="I938" s="5">
        <f t="shared" si="86"/>
        <v>0</v>
      </c>
    </row>
    <row r="939" spans="1:9" x14ac:dyDescent="0.25">
      <c r="A939">
        <v>935</v>
      </c>
      <c r="B939">
        <f t="shared" si="87"/>
        <v>0</v>
      </c>
      <c r="C939" s="5">
        <f t="shared" si="84"/>
        <v>0</v>
      </c>
      <c r="D939" s="5">
        <f t="shared" si="89"/>
        <v>0</v>
      </c>
      <c r="E939" s="4">
        <f t="shared" si="88"/>
        <v>0</v>
      </c>
      <c r="F939" s="5">
        <f>IF(C939=0,0,IF(I938+G939&lt;=Summary!$E$20,'Loan Sch - Extra pay - With Off'!I938+G939,Summary!$E$20))</f>
        <v>0</v>
      </c>
      <c r="G939" s="4">
        <f>IF(E939&lt;=0,0,E939*Summary!$B$7/Summary!$B$10)</f>
        <v>0</v>
      </c>
      <c r="H939" s="5">
        <f t="shared" si="85"/>
        <v>0</v>
      </c>
      <c r="I939" s="5">
        <f t="shared" si="86"/>
        <v>0</v>
      </c>
    </row>
    <row r="940" spans="1:9" x14ac:dyDescent="0.25">
      <c r="A940">
        <v>936</v>
      </c>
      <c r="B940">
        <f t="shared" si="87"/>
        <v>0</v>
      </c>
      <c r="C940" s="5">
        <f t="shared" si="84"/>
        <v>0</v>
      </c>
      <c r="D940" s="5">
        <f t="shared" si="89"/>
        <v>0</v>
      </c>
      <c r="E940" s="4">
        <f t="shared" si="88"/>
        <v>0</v>
      </c>
      <c r="F940" s="5">
        <f>IF(C940=0,0,IF(I939+G940&lt;=Summary!$E$20,'Loan Sch - Extra pay - With Off'!I939+G940,Summary!$E$20))</f>
        <v>0</v>
      </c>
      <c r="G940" s="4">
        <f>IF(E940&lt;=0,0,E940*Summary!$B$7/Summary!$B$10)</f>
        <v>0</v>
      </c>
      <c r="H940" s="5">
        <f t="shared" si="85"/>
        <v>0</v>
      </c>
      <c r="I940" s="5">
        <f t="shared" si="86"/>
        <v>0</v>
      </c>
    </row>
    <row r="941" spans="1:9" x14ac:dyDescent="0.25">
      <c r="A941">
        <v>937</v>
      </c>
      <c r="B941">
        <f t="shared" si="87"/>
        <v>0</v>
      </c>
      <c r="C941" s="5">
        <f t="shared" si="84"/>
        <v>0</v>
      </c>
      <c r="D941" s="5">
        <f t="shared" si="89"/>
        <v>0</v>
      </c>
      <c r="E941" s="4">
        <f t="shared" si="88"/>
        <v>0</v>
      </c>
      <c r="F941" s="5">
        <f>IF(C941=0,0,IF(I940+G941&lt;=Summary!$E$20,'Loan Sch - Extra pay - With Off'!I940+G941,Summary!$E$20))</f>
        <v>0</v>
      </c>
      <c r="G941" s="4">
        <f>IF(E941&lt;=0,0,E941*Summary!$B$7/Summary!$B$10)</f>
        <v>0</v>
      </c>
      <c r="H941" s="5">
        <f t="shared" si="85"/>
        <v>0</v>
      </c>
      <c r="I941" s="5">
        <f t="shared" si="86"/>
        <v>0</v>
      </c>
    </row>
    <row r="942" spans="1:9" x14ac:dyDescent="0.25">
      <c r="A942">
        <v>938</v>
      </c>
      <c r="B942">
        <f t="shared" si="87"/>
        <v>0</v>
      </c>
      <c r="C942" s="5">
        <f t="shared" si="84"/>
        <v>0</v>
      </c>
      <c r="D942" s="5">
        <f t="shared" si="89"/>
        <v>0</v>
      </c>
      <c r="E942" s="4">
        <f t="shared" si="88"/>
        <v>0</v>
      </c>
      <c r="F942" s="5">
        <f>IF(C942=0,0,IF(I941+G942&lt;=Summary!$E$20,'Loan Sch - Extra pay - With Off'!I941+G942,Summary!$E$20))</f>
        <v>0</v>
      </c>
      <c r="G942" s="4">
        <f>IF(E942&lt;=0,0,E942*Summary!$B$7/Summary!$B$10)</f>
        <v>0</v>
      </c>
      <c r="H942" s="5">
        <f t="shared" si="85"/>
        <v>0</v>
      </c>
      <c r="I942" s="5">
        <f t="shared" si="86"/>
        <v>0</v>
      </c>
    </row>
    <row r="943" spans="1:9" x14ac:dyDescent="0.25">
      <c r="A943">
        <v>939</v>
      </c>
      <c r="B943">
        <f t="shared" si="87"/>
        <v>0</v>
      </c>
      <c r="C943" s="5">
        <f t="shared" si="84"/>
        <v>0</v>
      </c>
      <c r="D943" s="5">
        <f t="shared" si="89"/>
        <v>0</v>
      </c>
      <c r="E943" s="4">
        <f t="shared" si="88"/>
        <v>0</v>
      </c>
      <c r="F943" s="5">
        <f>IF(C943=0,0,IF(I942+G943&lt;=Summary!$E$20,'Loan Sch - Extra pay - With Off'!I942+G943,Summary!$E$20))</f>
        <v>0</v>
      </c>
      <c r="G943" s="4">
        <f>IF(E943&lt;=0,0,E943*Summary!$B$7/Summary!$B$10)</f>
        <v>0</v>
      </c>
      <c r="H943" s="5">
        <f t="shared" si="85"/>
        <v>0</v>
      </c>
      <c r="I943" s="5">
        <f t="shared" si="86"/>
        <v>0</v>
      </c>
    </row>
    <row r="944" spans="1:9" x14ac:dyDescent="0.25">
      <c r="A944">
        <v>940</v>
      </c>
      <c r="B944">
        <f t="shared" si="87"/>
        <v>0</v>
      </c>
      <c r="C944" s="5">
        <f t="shared" si="84"/>
        <v>0</v>
      </c>
      <c r="D944" s="5">
        <f t="shared" si="89"/>
        <v>0</v>
      </c>
      <c r="E944" s="4">
        <f t="shared" si="88"/>
        <v>0</v>
      </c>
      <c r="F944" s="5">
        <f>IF(C944=0,0,IF(I943+G944&lt;=Summary!$E$20,'Loan Sch - Extra pay - With Off'!I943+G944,Summary!$E$20))</f>
        <v>0</v>
      </c>
      <c r="G944" s="4">
        <f>IF(E944&lt;=0,0,E944*Summary!$B$7/Summary!$B$10)</f>
        <v>0</v>
      </c>
      <c r="H944" s="5">
        <f t="shared" si="85"/>
        <v>0</v>
      </c>
      <c r="I944" s="5">
        <f t="shared" si="86"/>
        <v>0</v>
      </c>
    </row>
    <row r="945" spans="1:9" x14ac:dyDescent="0.25">
      <c r="A945">
        <v>941</v>
      </c>
      <c r="B945">
        <f t="shared" si="87"/>
        <v>0</v>
      </c>
      <c r="C945" s="5">
        <f t="shared" si="84"/>
        <v>0</v>
      </c>
      <c r="D945" s="5">
        <f t="shared" si="89"/>
        <v>0</v>
      </c>
      <c r="E945" s="4">
        <f t="shared" si="88"/>
        <v>0</v>
      </c>
      <c r="F945" s="5">
        <f>IF(C945=0,0,IF(I944+G945&lt;=Summary!$E$20,'Loan Sch - Extra pay - With Off'!I944+G945,Summary!$E$20))</f>
        <v>0</v>
      </c>
      <c r="G945" s="4">
        <f>IF(E945&lt;=0,0,E945*Summary!$B$7/Summary!$B$10)</f>
        <v>0</v>
      </c>
      <c r="H945" s="5">
        <f t="shared" si="85"/>
        <v>0</v>
      </c>
      <c r="I945" s="5">
        <f t="shared" si="86"/>
        <v>0</v>
      </c>
    </row>
    <row r="946" spans="1:9" x14ac:dyDescent="0.25">
      <c r="A946">
        <v>942</v>
      </c>
      <c r="B946">
        <f t="shared" si="87"/>
        <v>0</v>
      </c>
      <c r="C946" s="5">
        <f t="shared" si="84"/>
        <v>0</v>
      </c>
      <c r="D946" s="5">
        <f t="shared" si="89"/>
        <v>0</v>
      </c>
      <c r="E946" s="4">
        <f t="shared" si="88"/>
        <v>0</v>
      </c>
      <c r="F946" s="5">
        <f>IF(C946=0,0,IF(I945+G946&lt;=Summary!$E$20,'Loan Sch - Extra pay - With Off'!I945+G946,Summary!$E$20))</f>
        <v>0</v>
      </c>
      <c r="G946" s="4">
        <f>IF(E946&lt;=0,0,E946*Summary!$B$7/Summary!$B$10)</f>
        <v>0</v>
      </c>
      <c r="H946" s="5">
        <f t="shared" si="85"/>
        <v>0</v>
      </c>
      <c r="I946" s="5">
        <f t="shared" si="86"/>
        <v>0</v>
      </c>
    </row>
    <row r="947" spans="1:9" x14ac:dyDescent="0.25">
      <c r="A947">
        <v>943</v>
      </c>
      <c r="B947">
        <f t="shared" si="87"/>
        <v>0</v>
      </c>
      <c r="C947" s="5">
        <f t="shared" si="84"/>
        <v>0</v>
      </c>
      <c r="D947" s="5">
        <f t="shared" si="89"/>
        <v>0</v>
      </c>
      <c r="E947" s="4">
        <f t="shared" si="88"/>
        <v>0</v>
      </c>
      <c r="F947" s="5">
        <f>IF(C947=0,0,IF(I946+G947&lt;=Summary!$E$20,'Loan Sch - Extra pay - With Off'!I946+G947,Summary!$E$20))</f>
        <v>0</v>
      </c>
      <c r="G947" s="4">
        <f>IF(E947&lt;=0,0,E947*Summary!$B$7/Summary!$B$10)</f>
        <v>0</v>
      </c>
      <c r="H947" s="5">
        <f t="shared" si="85"/>
        <v>0</v>
      </c>
      <c r="I947" s="5">
        <f t="shared" si="86"/>
        <v>0</v>
      </c>
    </row>
    <row r="948" spans="1:9" x14ac:dyDescent="0.25">
      <c r="A948">
        <v>944</v>
      </c>
      <c r="B948">
        <f t="shared" si="87"/>
        <v>0</v>
      </c>
      <c r="C948" s="5">
        <f t="shared" si="84"/>
        <v>0</v>
      </c>
      <c r="D948" s="5">
        <f t="shared" si="89"/>
        <v>0</v>
      </c>
      <c r="E948" s="4">
        <f t="shared" si="88"/>
        <v>0</v>
      </c>
      <c r="F948" s="5">
        <f>IF(C948=0,0,IF(I947+G948&lt;=Summary!$E$20,'Loan Sch - Extra pay - With Off'!I947+G948,Summary!$E$20))</f>
        <v>0</v>
      </c>
      <c r="G948" s="4">
        <f>IF(E948&lt;=0,0,E948*Summary!$B$7/Summary!$B$10)</f>
        <v>0</v>
      </c>
      <c r="H948" s="5">
        <f t="shared" si="85"/>
        <v>0</v>
      </c>
      <c r="I948" s="5">
        <f t="shared" si="86"/>
        <v>0</v>
      </c>
    </row>
    <row r="949" spans="1:9" x14ac:dyDescent="0.25">
      <c r="A949">
        <v>945</v>
      </c>
      <c r="B949">
        <f t="shared" si="87"/>
        <v>0</v>
      </c>
      <c r="C949" s="5">
        <f t="shared" ref="C949:C1012" si="90">I948</f>
        <v>0</v>
      </c>
      <c r="D949" s="5">
        <f t="shared" si="89"/>
        <v>0</v>
      </c>
      <c r="E949" s="4">
        <f t="shared" si="88"/>
        <v>0</v>
      </c>
      <c r="F949" s="5">
        <f>IF(C949=0,0,IF(I948+G949&lt;=Summary!$E$20,'Loan Sch - Extra pay - With Off'!I948+G949,Summary!$E$20))</f>
        <v>0</v>
      </c>
      <c r="G949" s="4">
        <f>IF(E949&lt;=0,0,E949*Summary!$B$7/Summary!$B$10)</f>
        <v>0</v>
      </c>
      <c r="H949" s="5">
        <f t="shared" ref="H949:H1012" si="91">F949-G949</f>
        <v>0</v>
      </c>
      <c r="I949" s="5">
        <f t="shared" ref="I949:I1012" si="92">IF(ROUND(C949-H949,0)=0,0,C949-H949)</f>
        <v>0</v>
      </c>
    </row>
    <row r="950" spans="1:9" x14ac:dyDescent="0.25">
      <c r="A950">
        <v>946</v>
      </c>
      <c r="B950">
        <f t="shared" si="87"/>
        <v>0</v>
      </c>
      <c r="C950" s="5">
        <f t="shared" si="90"/>
        <v>0</v>
      </c>
      <c r="D950" s="5">
        <f t="shared" si="89"/>
        <v>0</v>
      </c>
      <c r="E950" s="4">
        <f t="shared" si="88"/>
        <v>0</v>
      </c>
      <c r="F950" s="5">
        <f>IF(C950=0,0,IF(I949+G950&lt;=Summary!$E$20,'Loan Sch - Extra pay - With Off'!I949+G950,Summary!$E$20))</f>
        <v>0</v>
      </c>
      <c r="G950" s="4">
        <f>IF(E950&lt;=0,0,E950*Summary!$B$7/Summary!$B$10)</f>
        <v>0</v>
      </c>
      <c r="H950" s="5">
        <f t="shared" si="91"/>
        <v>0</v>
      </c>
      <c r="I950" s="5">
        <f t="shared" si="92"/>
        <v>0</v>
      </c>
    </row>
    <row r="951" spans="1:9" x14ac:dyDescent="0.25">
      <c r="A951">
        <v>947</v>
      </c>
      <c r="B951">
        <f t="shared" si="87"/>
        <v>0</v>
      </c>
      <c r="C951" s="5">
        <f t="shared" si="90"/>
        <v>0</v>
      </c>
      <c r="D951" s="5">
        <f t="shared" si="89"/>
        <v>0</v>
      </c>
      <c r="E951" s="4">
        <f t="shared" si="88"/>
        <v>0</v>
      </c>
      <c r="F951" s="5">
        <f>IF(C951=0,0,IF(I950+G951&lt;=Summary!$E$20,'Loan Sch - Extra pay - With Off'!I950+G951,Summary!$E$20))</f>
        <v>0</v>
      </c>
      <c r="G951" s="4">
        <f>IF(E951&lt;=0,0,E951*Summary!$B$7/Summary!$B$10)</f>
        <v>0</v>
      </c>
      <c r="H951" s="5">
        <f t="shared" si="91"/>
        <v>0</v>
      </c>
      <c r="I951" s="5">
        <f t="shared" si="92"/>
        <v>0</v>
      </c>
    </row>
    <row r="952" spans="1:9" x14ac:dyDescent="0.25">
      <c r="A952">
        <v>948</v>
      </c>
      <c r="B952">
        <f t="shared" si="87"/>
        <v>0</v>
      </c>
      <c r="C952" s="5">
        <f t="shared" si="90"/>
        <v>0</v>
      </c>
      <c r="D952" s="5">
        <f t="shared" si="89"/>
        <v>0</v>
      </c>
      <c r="E952" s="4">
        <f t="shared" si="88"/>
        <v>0</v>
      </c>
      <c r="F952" s="5">
        <f>IF(C952=0,0,IF(I951+G952&lt;=Summary!$E$20,'Loan Sch - Extra pay - With Off'!I951+G952,Summary!$E$20))</f>
        <v>0</v>
      </c>
      <c r="G952" s="4">
        <f>IF(E952&lt;=0,0,E952*Summary!$B$7/Summary!$B$10)</f>
        <v>0</v>
      </c>
      <c r="H952" s="5">
        <f t="shared" si="91"/>
        <v>0</v>
      </c>
      <c r="I952" s="5">
        <f t="shared" si="92"/>
        <v>0</v>
      </c>
    </row>
    <row r="953" spans="1:9" x14ac:dyDescent="0.25">
      <c r="A953">
        <v>949</v>
      </c>
      <c r="B953">
        <f t="shared" si="87"/>
        <v>0</v>
      </c>
      <c r="C953" s="5">
        <f t="shared" si="90"/>
        <v>0</v>
      </c>
      <c r="D953" s="5">
        <f t="shared" si="89"/>
        <v>0</v>
      </c>
      <c r="E953" s="4">
        <f t="shared" si="88"/>
        <v>0</v>
      </c>
      <c r="F953" s="5">
        <f>IF(C953=0,0,IF(I952+G953&lt;=Summary!$E$20,'Loan Sch - Extra pay - With Off'!I952+G953,Summary!$E$20))</f>
        <v>0</v>
      </c>
      <c r="G953" s="4">
        <f>IF(E953&lt;=0,0,E953*Summary!$B$7/Summary!$B$10)</f>
        <v>0</v>
      </c>
      <c r="H953" s="5">
        <f t="shared" si="91"/>
        <v>0</v>
      </c>
      <c r="I953" s="5">
        <f t="shared" si="92"/>
        <v>0</v>
      </c>
    </row>
    <row r="954" spans="1:9" x14ac:dyDescent="0.25">
      <c r="A954">
        <v>950</v>
      </c>
      <c r="B954">
        <f t="shared" si="87"/>
        <v>0</v>
      </c>
      <c r="C954" s="5">
        <f t="shared" si="90"/>
        <v>0</v>
      </c>
      <c r="D954" s="5">
        <f t="shared" si="89"/>
        <v>0</v>
      </c>
      <c r="E954" s="4">
        <f t="shared" si="88"/>
        <v>0</v>
      </c>
      <c r="F954" s="5">
        <f>IF(C954=0,0,IF(I953+G954&lt;=Summary!$E$20,'Loan Sch - Extra pay - With Off'!I953+G954,Summary!$E$20))</f>
        <v>0</v>
      </c>
      <c r="G954" s="4">
        <f>IF(E954&lt;=0,0,E954*Summary!$B$7/Summary!$B$10)</f>
        <v>0</v>
      </c>
      <c r="H954" s="5">
        <f t="shared" si="91"/>
        <v>0</v>
      </c>
      <c r="I954" s="5">
        <f t="shared" si="92"/>
        <v>0</v>
      </c>
    </row>
    <row r="955" spans="1:9" x14ac:dyDescent="0.25">
      <c r="A955">
        <v>951</v>
      </c>
      <c r="B955">
        <f t="shared" si="87"/>
        <v>0</v>
      </c>
      <c r="C955" s="5">
        <f t="shared" si="90"/>
        <v>0</v>
      </c>
      <c r="D955" s="5">
        <f t="shared" si="89"/>
        <v>0</v>
      </c>
      <c r="E955" s="4">
        <f t="shared" si="88"/>
        <v>0</v>
      </c>
      <c r="F955" s="5">
        <f>IF(C955=0,0,IF(I954+G955&lt;=Summary!$E$20,'Loan Sch - Extra pay - With Off'!I954+G955,Summary!$E$20))</f>
        <v>0</v>
      </c>
      <c r="G955" s="4">
        <f>IF(E955&lt;=0,0,E955*Summary!$B$7/Summary!$B$10)</f>
        <v>0</v>
      </c>
      <c r="H955" s="5">
        <f t="shared" si="91"/>
        <v>0</v>
      </c>
      <c r="I955" s="5">
        <f t="shared" si="92"/>
        <v>0</v>
      </c>
    </row>
    <row r="956" spans="1:9" x14ac:dyDescent="0.25">
      <c r="A956">
        <v>952</v>
      </c>
      <c r="B956">
        <f t="shared" si="87"/>
        <v>0</v>
      </c>
      <c r="C956" s="5">
        <f t="shared" si="90"/>
        <v>0</v>
      </c>
      <c r="D956" s="5">
        <f t="shared" si="89"/>
        <v>0</v>
      </c>
      <c r="E956" s="4">
        <f t="shared" si="88"/>
        <v>0</v>
      </c>
      <c r="F956" s="5">
        <f>IF(C956=0,0,IF(I955+G956&lt;=Summary!$E$20,'Loan Sch - Extra pay - With Off'!I955+G956,Summary!$E$20))</f>
        <v>0</v>
      </c>
      <c r="G956" s="4">
        <f>IF(E956&lt;=0,0,E956*Summary!$B$7/Summary!$B$10)</f>
        <v>0</v>
      </c>
      <c r="H956" s="5">
        <f t="shared" si="91"/>
        <v>0</v>
      </c>
      <c r="I956" s="5">
        <f t="shared" si="92"/>
        <v>0</v>
      </c>
    </row>
    <row r="957" spans="1:9" x14ac:dyDescent="0.25">
      <c r="A957">
        <v>953</v>
      </c>
      <c r="B957">
        <f t="shared" si="87"/>
        <v>0</v>
      </c>
      <c r="C957" s="5">
        <f t="shared" si="90"/>
        <v>0</v>
      </c>
      <c r="D957" s="5">
        <f t="shared" si="89"/>
        <v>0</v>
      </c>
      <c r="E957" s="4">
        <f t="shared" si="88"/>
        <v>0</v>
      </c>
      <c r="F957" s="5">
        <f>IF(C957=0,0,IF(I956+G957&lt;=Summary!$E$20,'Loan Sch - Extra pay - With Off'!I956+G957,Summary!$E$20))</f>
        <v>0</v>
      </c>
      <c r="G957" s="4">
        <f>IF(E957&lt;=0,0,E957*Summary!$B$7/Summary!$B$10)</f>
        <v>0</v>
      </c>
      <c r="H957" s="5">
        <f t="shared" si="91"/>
        <v>0</v>
      </c>
      <c r="I957" s="5">
        <f t="shared" si="92"/>
        <v>0</v>
      </c>
    </row>
    <row r="958" spans="1:9" x14ac:dyDescent="0.25">
      <c r="A958">
        <v>954</v>
      </c>
      <c r="B958">
        <f t="shared" si="87"/>
        <v>0</v>
      </c>
      <c r="C958" s="5">
        <f t="shared" si="90"/>
        <v>0</v>
      </c>
      <c r="D958" s="5">
        <f t="shared" si="89"/>
        <v>0</v>
      </c>
      <c r="E958" s="4">
        <f t="shared" si="88"/>
        <v>0</v>
      </c>
      <c r="F958" s="5">
        <f>IF(C958=0,0,IF(I957+G958&lt;=Summary!$E$20,'Loan Sch - Extra pay - With Off'!I957+G958,Summary!$E$20))</f>
        <v>0</v>
      </c>
      <c r="G958" s="4">
        <f>IF(E958&lt;=0,0,E958*Summary!$B$7/Summary!$B$10)</f>
        <v>0</v>
      </c>
      <c r="H958" s="5">
        <f t="shared" si="91"/>
        <v>0</v>
      </c>
      <c r="I958" s="5">
        <f t="shared" si="92"/>
        <v>0</v>
      </c>
    </row>
    <row r="959" spans="1:9" x14ac:dyDescent="0.25">
      <c r="A959">
        <v>955</v>
      </c>
      <c r="B959">
        <f t="shared" si="87"/>
        <v>0</v>
      </c>
      <c r="C959" s="5">
        <f t="shared" si="90"/>
        <v>0</v>
      </c>
      <c r="D959" s="5">
        <f t="shared" si="89"/>
        <v>0</v>
      </c>
      <c r="E959" s="4">
        <f t="shared" si="88"/>
        <v>0</v>
      </c>
      <c r="F959" s="5">
        <f>IF(C959=0,0,IF(I958+G959&lt;=Summary!$E$20,'Loan Sch - Extra pay - With Off'!I958+G959,Summary!$E$20))</f>
        <v>0</v>
      </c>
      <c r="G959" s="4">
        <f>IF(E959&lt;=0,0,E959*Summary!$B$7/Summary!$B$10)</f>
        <v>0</v>
      </c>
      <c r="H959" s="5">
        <f t="shared" si="91"/>
        <v>0</v>
      </c>
      <c r="I959" s="5">
        <f t="shared" si="92"/>
        <v>0</v>
      </c>
    </row>
    <row r="960" spans="1:9" x14ac:dyDescent="0.25">
      <c r="A960">
        <v>956</v>
      </c>
      <c r="B960">
        <f t="shared" si="87"/>
        <v>0</v>
      </c>
      <c r="C960" s="5">
        <f t="shared" si="90"/>
        <v>0</v>
      </c>
      <c r="D960" s="5">
        <f t="shared" si="89"/>
        <v>0</v>
      </c>
      <c r="E960" s="4">
        <f t="shared" si="88"/>
        <v>0</v>
      </c>
      <c r="F960" s="5">
        <f>IF(C960=0,0,IF(I959+G960&lt;=Summary!$E$20,'Loan Sch - Extra pay - With Off'!I959+G960,Summary!$E$20))</f>
        <v>0</v>
      </c>
      <c r="G960" s="4">
        <f>IF(E960&lt;=0,0,E960*Summary!$B$7/Summary!$B$10)</f>
        <v>0</v>
      </c>
      <c r="H960" s="5">
        <f t="shared" si="91"/>
        <v>0</v>
      </c>
      <c r="I960" s="5">
        <f t="shared" si="92"/>
        <v>0</v>
      </c>
    </row>
    <row r="961" spans="1:9" x14ac:dyDescent="0.25">
      <c r="A961">
        <v>957</v>
      </c>
      <c r="B961">
        <f t="shared" si="87"/>
        <v>0</v>
      </c>
      <c r="C961" s="5">
        <f t="shared" si="90"/>
        <v>0</v>
      </c>
      <c r="D961" s="5">
        <f t="shared" si="89"/>
        <v>0</v>
      </c>
      <c r="E961" s="4">
        <f t="shared" si="88"/>
        <v>0</v>
      </c>
      <c r="F961" s="5">
        <f>IF(C961=0,0,IF(I960+G961&lt;=Summary!$E$20,'Loan Sch - Extra pay - With Off'!I960+G961,Summary!$E$20))</f>
        <v>0</v>
      </c>
      <c r="G961" s="4">
        <f>IF(E961&lt;=0,0,E961*Summary!$B$7/Summary!$B$10)</f>
        <v>0</v>
      </c>
      <c r="H961" s="5">
        <f t="shared" si="91"/>
        <v>0</v>
      </c>
      <c r="I961" s="5">
        <f t="shared" si="92"/>
        <v>0</v>
      </c>
    </row>
    <row r="962" spans="1:9" x14ac:dyDescent="0.25">
      <c r="A962">
        <v>958</v>
      </c>
      <c r="B962">
        <f t="shared" si="87"/>
        <v>0</v>
      </c>
      <c r="C962" s="5">
        <f t="shared" si="90"/>
        <v>0</v>
      </c>
      <c r="D962" s="5">
        <f t="shared" si="89"/>
        <v>0</v>
      </c>
      <c r="E962" s="4">
        <f t="shared" si="88"/>
        <v>0</v>
      </c>
      <c r="F962" s="5">
        <f>IF(C962=0,0,IF(I961+G962&lt;=Summary!$E$20,'Loan Sch - Extra pay - With Off'!I961+G962,Summary!$E$20))</f>
        <v>0</v>
      </c>
      <c r="G962" s="4">
        <f>IF(E962&lt;=0,0,E962*Summary!$B$7/Summary!$B$10)</f>
        <v>0</v>
      </c>
      <c r="H962" s="5">
        <f t="shared" si="91"/>
        <v>0</v>
      </c>
      <c r="I962" s="5">
        <f t="shared" si="92"/>
        <v>0</v>
      </c>
    </row>
    <row r="963" spans="1:9" x14ac:dyDescent="0.25">
      <c r="A963">
        <v>959</v>
      </c>
      <c r="B963">
        <f t="shared" si="87"/>
        <v>0</v>
      </c>
      <c r="C963" s="5">
        <f t="shared" si="90"/>
        <v>0</v>
      </c>
      <c r="D963" s="5">
        <f t="shared" si="89"/>
        <v>0</v>
      </c>
      <c r="E963" s="4">
        <f t="shared" si="88"/>
        <v>0</v>
      </c>
      <c r="F963" s="5">
        <f>IF(C963=0,0,IF(I962+G963&lt;=Summary!$E$20,'Loan Sch - Extra pay - With Off'!I962+G963,Summary!$E$20))</f>
        <v>0</v>
      </c>
      <c r="G963" s="4">
        <f>IF(E963&lt;=0,0,E963*Summary!$B$7/Summary!$B$10)</f>
        <v>0</v>
      </c>
      <c r="H963" s="5">
        <f t="shared" si="91"/>
        <v>0</v>
      </c>
      <c r="I963" s="5">
        <f t="shared" si="92"/>
        <v>0</v>
      </c>
    </row>
    <row r="964" spans="1:9" x14ac:dyDescent="0.25">
      <c r="A964">
        <v>960</v>
      </c>
      <c r="B964">
        <f t="shared" si="87"/>
        <v>0</v>
      </c>
      <c r="C964" s="5">
        <f t="shared" si="90"/>
        <v>0</v>
      </c>
      <c r="D964" s="5">
        <f t="shared" si="89"/>
        <v>0</v>
      </c>
      <c r="E964" s="4">
        <f t="shared" si="88"/>
        <v>0</v>
      </c>
      <c r="F964" s="5">
        <f>IF(C964=0,0,IF(I963+G964&lt;=Summary!$E$20,'Loan Sch - Extra pay - With Off'!I963+G964,Summary!$E$20))</f>
        <v>0</v>
      </c>
      <c r="G964" s="4">
        <f>IF(E964&lt;=0,0,E964*Summary!$B$7/Summary!$B$10)</f>
        <v>0</v>
      </c>
      <c r="H964" s="5">
        <f t="shared" si="91"/>
        <v>0</v>
      </c>
      <c r="I964" s="5">
        <f t="shared" si="92"/>
        <v>0</v>
      </c>
    </row>
    <row r="965" spans="1:9" x14ac:dyDescent="0.25">
      <c r="A965">
        <v>961</v>
      </c>
      <c r="B965">
        <f t="shared" si="87"/>
        <v>0</v>
      </c>
      <c r="C965" s="5">
        <f t="shared" si="90"/>
        <v>0</v>
      </c>
      <c r="D965" s="5">
        <f t="shared" si="89"/>
        <v>0</v>
      </c>
      <c r="E965" s="4">
        <f t="shared" si="88"/>
        <v>0</v>
      </c>
      <c r="F965" s="5">
        <f>IF(C965=0,0,IF(I964+G965&lt;=Summary!$E$20,'Loan Sch - Extra pay - With Off'!I964+G965,Summary!$E$20))</f>
        <v>0</v>
      </c>
      <c r="G965" s="4">
        <f>IF(E965&lt;=0,0,E965*Summary!$B$7/Summary!$B$10)</f>
        <v>0</v>
      </c>
      <c r="H965" s="5">
        <f t="shared" si="91"/>
        <v>0</v>
      </c>
      <c r="I965" s="5">
        <f t="shared" si="92"/>
        <v>0</v>
      </c>
    </row>
    <row r="966" spans="1:9" x14ac:dyDescent="0.25">
      <c r="A966">
        <v>962</v>
      </c>
      <c r="B966">
        <f t="shared" ref="B966:B1029" si="93">IF(C966=0,0,A966)</f>
        <v>0</v>
      </c>
      <c r="C966" s="5">
        <f t="shared" si="90"/>
        <v>0</v>
      </c>
      <c r="D966" s="5">
        <f t="shared" si="89"/>
        <v>0</v>
      </c>
      <c r="E966" s="4">
        <f t="shared" ref="E966:E1029" si="94">C966-D966</f>
        <v>0</v>
      </c>
      <c r="F966" s="5">
        <f>IF(C966=0,0,IF(I965+G966&lt;=Summary!$E$20,'Loan Sch - Extra pay - With Off'!I965+G966,Summary!$E$20))</f>
        <v>0</v>
      </c>
      <c r="G966" s="4">
        <f>IF(E966&lt;=0,0,E966*Summary!$B$7/Summary!$B$10)</f>
        <v>0</v>
      </c>
      <c r="H966" s="5">
        <f t="shared" si="91"/>
        <v>0</v>
      </c>
      <c r="I966" s="5">
        <f t="shared" si="92"/>
        <v>0</v>
      </c>
    </row>
    <row r="967" spans="1:9" x14ac:dyDescent="0.25">
      <c r="A967">
        <v>963</v>
      </c>
      <c r="B967">
        <f t="shared" si="93"/>
        <v>0</v>
      </c>
      <c r="C967" s="5">
        <f t="shared" si="90"/>
        <v>0</v>
      </c>
      <c r="D967" s="5">
        <f t="shared" ref="D967:D1030" si="95">IF(C967=0,0,D966)</f>
        <v>0</v>
      </c>
      <c r="E967" s="4">
        <f t="shared" si="94"/>
        <v>0</v>
      </c>
      <c r="F967" s="5">
        <f>IF(C967=0,0,IF(I966+G967&lt;=Summary!$E$20,'Loan Sch - Extra pay - With Off'!I966+G967,Summary!$E$20))</f>
        <v>0</v>
      </c>
      <c r="G967" s="4">
        <f>IF(E967&lt;=0,0,E967*Summary!$B$7/Summary!$B$10)</f>
        <v>0</v>
      </c>
      <c r="H967" s="5">
        <f t="shared" si="91"/>
        <v>0</v>
      </c>
      <c r="I967" s="5">
        <f t="shared" si="92"/>
        <v>0</v>
      </c>
    </row>
    <row r="968" spans="1:9" x14ac:dyDescent="0.25">
      <c r="A968">
        <v>964</v>
      </c>
      <c r="B968">
        <f t="shared" si="93"/>
        <v>0</v>
      </c>
      <c r="C968" s="5">
        <f t="shared" si="90"/>
        <v>0</v>
      </c>
      <c r="D968" s="5">
        <f t="shared" si="95"/>
        <v>0</v>
      </c>
      <c r="E968" s="4">
        <f t="shared" si="94"/>
        <v>0</v>
      </c>
      <c r="F968" s="5">
        <f>IF(C968=0,0,IF(I967+G968&lt;=Summary!$E$20,'Loan Sch - Extra pay - With Off'!I967+G968,Summary!$E$20))</f>
        <v>0</v>
      </c>
      <c r="G968" s="4">
        <f>IF(E968&lt;=0,0,E968*Summary!$B$7/Summary!$B$10)</f>
        <v>0</v>
      </c>
      <c r="H968" s="5">
        <f t="shared" si="91"/>
        <v>0</v>
      </c>
      <c r="I968" s="5">
        <f t="shared" si="92"/>
        <v>0</v>
      </c>
    </row>
    <row r="969" spans="1:9" x14ac:dyDescent="0.25">
      <c r="A969">
        <v>965</v>
      </c>
      <c r="B969">
        <f t="shared" si="93"/>
        <v>0</v>
      </c>
      <c r="C969" s="5">
        <f t="shared" si="90"/>
        <v>0</v>
      </c>
      <c r="D969" s="5">
        <f t="shared" si="95"/>
        <v>0</v>
      </c>
      <c r="E969" s="4">
        <f t="shared" si="94"/>
        <v>0</v>
      </c>
      <c r="F969" s="5">
        <f>IF(C969=0,0,IF(I968+G969&lt;=Summary!$E$20,'Loan Sch - Extra pay - With Off'!I968+G969,Summary!$E$20))</f>
        <v>0</v>
      </c>
      <c r="G969" s="4">
        <f>IF(E969&lt;=0,0,E969*Summary!$B$7/Summary!$B$10)</f>
        <v>0</v>
      </c>
      <c r="H969" s="5">
        <f t="shared" si="91"/>
        <v>0</v>
      </c>
      <c r="I969" s="5">
        <f t="shared" si="92"/>
        <v>0</v>
      </c>
    </row>
    <row r="970" spans="1:9" x14ac:dyDescent="0.25">
      <c r="A970">
        <v>966</v>
      </c>
      <c r="B970">
        <f t="shared" si="93"/>
        <v>0</v>
      </c>
      <c r="C970" s="5">
        <f t="shared" si="90"/>
        <v>0</v>
      </c>
      <c r="D970" s="5">
        <f t="shared" si="95"/>
        <v>0</v>
      </c>
      <c r="E970" s="4">
        <f t="shared" si="94"/>
        <v>0</v>
      </c>
      <c r="F970" s="5">
        <f>IF(C970=0,0,IF(I969+G970&lt;=Summary!$E$20,'Loan Sch - Extra pay - With Off'!I969+G970,Summary!$E$20))</f>
        <v>0</v>
      </c>
      <c r="G970" s="4">
        <f>IF(E970&lt;=0,0,E970*Summary!$B$7/Summary!$B$10)</f>
        <v>0</v>
      </c>
      <c r="H970" s="5">
        <f t="shared" si="91"/>
        <v>0</v>
      </c>
      <c r="I970" s="5">
        <f t="shared" si="92"/>
        <v>0</v>
      </c>
    </row>
    <row r="971" spans="1:9" x14ac:dyDescent="0.25">
      <c r="A971">
        <v>967</v>
      </c>
      <c r="B971">
        <f t="shared" si="93"/>
        <v>0</v>
      </c>
      <c r="C971" s="5">
        <f t="shared" si="90"/>
        <v>0</v>
      </c>
      <c r="D971" s="5">
        <f t="shared" si="95"/>
        <v>0</v>
      </c>
      <c r="E971" s="4">
        <f t="shared" si="94"/>
        <v>0</v>
      </c>
      <c r="F971" s="5">
        <f>IF(C971=0,0,IF(I970+G971&lt;=Summary!$E$20,'Loan Sch - Extra pay - With Off'!I970+G971,Summary!$E$20))</f>
        <v>0</v>
      </c>
      <c r="G971" s="4">
        <f>IF(E971&lt;=0,0,E971*Summary!$B$7/Summary!$B$10)</f>
        <v>0</v>
      </c>
      <c r="H971" s="5">
        <f t="shared" si="91"/>
        <v>0</v>
      </c>
      <c r="I971" s="5">
        <f t="shared" si="92"/>
        <v>0</v>
      </c>
    </row>
    <row r="972" spans="1:9" x14ac:dyDescent="0.25">
      <c r="A972">
        <v>968</v>
      </c>
      <c r="B972">
        <f t="shared" si="93"/>
        <v>0</v>
      </c>
      <c r="C972" s="5">
        <f t="shared" si="90"/>
        <v>0</v>
      </c>
      <c r="D972" s="5">
        <f t="shared" si="95"/>
        <v>0</v>
      </c>
      <c r="E972" s="4">
        <f t="shared" si="94"/>
        <v>0</v>
      </c>
      <c r="F972" s="5">
        <f>IF(C972=0,0,IF(I971+G972&lt;=Summary!$E$20,'Loan Sch - Extra pay - With Off'!I971+G972,Summary!$E$20))</f>
        <v>0</v>
      </c>
      <c r="G972" s="4">
        <f>IF(E972&lt;=0,0,E972*Summary!$B$7/Summary!$B$10)</f>
        <v>0</v>
      </c>
      <c r="H972" s="5">
        <f t="shared" si="91"/>
        <v>0</v>
      </c>
      <c r="I972" s="5">
        <f t="shared" si="92"/>
        <v>0</v>
      </c>
    </row>
    <row r="973" spans="1:9" x14ac:dyDescent="0.25">
      <c r="A973">
        <v>969</v>
      </c>
      <c r="B973">
        <f t="shared" si="93"/>
        <v>0</v>
      </c>
      <c r="C973" s="5">
        <f t="shared" si="90"/>
        <v>0</v>
      </c>
      <c r="D973" s="5">
        <f t="shared" si="95"/>
        <v>0</v>
      </c>
      <c r="E973" s="4">
        <f t="shared" si="94"/>
        <v>0</v>
      </c>
      <c r="F973" s="5">
        <f>IF(C973=0,0,IF(I972+G973&lt;=Summary!$E$20,'Loan Sch - Extra pay - With Off'!I972+G973,Summary!$E$20))</f>
        <v>0</v>
      </c>
      <c r="G973" s="4">
        <f>IF(E973&lt;=0,0,E973*Summary!$B$7/Summary!$B$10)</f>
        <v>0</v>
      </c>
      <c r="H973" s="5">
        <f t="shared" si="91"/>
        <v>0</v>
      </c>
      <c r="I973" s="5">
        <f t="shared" si="92"/>
        <v>0</v>
      </c>
    </row>
    <row r="974" spans="1:9" x14ac:dyDescent="0.25">
      <c r="A974">
        <v>970</v>
      </c>
      <c r="B974">
        <f t="shared" si="93"/>
        <v>0</v>
      </c>
      <c r="C974" s="5">
        <f t="shared" si="90"/>
        <v>0</v>
      </c>
      <c r="D974" s="5">
        <f t="shared" si="95"/>
        <v>0</v>
      </c>
      <c r="E974" s="4">
        <f t="shared" si="94"/>
        <v>0</v>
      </c>
      <c r="F974" s="5">
        <f>IF(C974=0,0,IF(I973+G974&lt;=Summary!$E$20,'Loan Sch - Extra pay - With Off'!I973+G974,Summary!$E$20))</f>
        <v>0</v>
      </c>
      <c r="G974" s="4">
        <f>IF(E974&lt;=0,0,E974*Summary!$B$7/Summary!$B$10)</f>
        <v>0</v>
      </c>
      <c r="H974" s="5">
        <f t="shared" si="91"/>
        <v>0</v>
      </c>
      <c r="I974" s="5">
        <f t="shared" si="92"/>
        <v>0</v>
      </c>
    </row>
    <row r="975" spans="1:9" x14ac:dyDescent="0.25">
      <c r="A975">
        <v>971</v>
      </c>
      <c r="B975">
        <f t="shared" si="93"/>
        <v>0</v>
      </c>
      <c r="C975" s="5">
        <f t="shared" si="90"/>
        <v>0</v>
      </c>
      <c r="D975" s="5">
        <f t="shared" si="95"/>
        <v>0</v>
      </c>
      <c r="E975" s="4">
        <f t="shared" si="94"/>
        <v>0</v>
      </c>
      <c r="F975" s="5">
        <f>IF(C975=0,0,IF(I974+G975&lt;=Summary!$E$20,'Loan Sch - Extra pay - With Off'!I974+G975,Summary!$E$20))</f>
        <v>0</v>
      </c>
      <c r="G975" s="4">
        <f>IF(E975&lt;=0,0,E975*Summary!$B$7/Summary!$B$10)</f>
        <v>0</v>
      </c>
      <c r="H975" s="5">
        <f t="shared" si="91"/>
        <v>0</v>
      </c>
      <c r="I975" s="5">
        <f t="shared" si="92"/>
        <v>0</v>
      </c>
    </row>
    <row r="976" spans="1:9" x14ac:dyDescent="0.25">
      <c r="A976">
        <v>972</v>
      </c>
      <c r="B976">
        <f t="shared" si="93"/>
        <v>0</v>
      </c>
      <c r="C976" s="5">
        <f t="shared" si="90"/>
        <v>0</v>
      </c>
      <c r="D976" s="5">
        <f t="shared" si="95"/>
        <v>0</v>
      </c>
      <c r="E976" s="4">
        <f t="shared" si="94"/>
        <v>0</v>
      </c>
      <c r="F976" s="5">
        <f>IF(C976=0,0,IF(I975+G976&lt;=Summary!$E$20,'Loan Sch - Extra pay - With Off'!I975+G976,Summary!$E$20))</f>
        <v>0</v>
      </c>
      <c r="G976" s="4">
        <f>IF(E976&lt;=0,0,E976*Summary!$B$7/Summary!$B$10)</f>
        <v>0</v>
      </c>
      <c r="H976" s="5">
        <f t="shared" si="91"/>
        <v>0</v>
      </c>
      <c r="I976" s="5">
        <f t="shared" si="92"/>
        <v>0</v>
      </c>
    </row>
    <row r="977" spans="1:9" x14ac:dyDescent="0.25">
      <c r="A977">
        <v>973</v>
      </c>
      <c r="B977">
        <f t="shared" si="93"/>
        <v>0</v>
      </c>
      <c r="C977" s="5">
        <f t="shared" si="90"/>
        <v>0</v>
      </c>
      <c r="D977" s="5">
        <f t="shared" si="95"/>
        <v>0</v>
      </c>
      <c r="E977" s="4">
        <f t="shared" si="94"/>
        <v>0</v>
      </c>
      <c r="F977" s="5">
        <f>IF(C977=0,0,IF(I976+G977&lt;=Summary!$E$20,'Loan Sch - Extra pay - With Off'!I976+G977,Summary!$E$20))</f>
        <v>0</v>
      </c>
      <c r="G977" s="4">
        <f>IF(E977&lt;=0,0,E977*Summary!$B$7/Summary!$B$10)</f>
        <v>0</v>
      </c>
      <c r="H977" s="5">
        <f t="shared" si="91"/>
        <v>0</v>
      </c>
      <c r="I977" s="5">
        <f t="shared" si="92"/>
        <v>0</v>
      </c>
    </row>
    <row r="978" spans="1:9" x14ac:dyDescent="0.25">
      <c r="A978">
        <v>974</v>
      </c>
      <c r="B978">
        <f t="shared" si="93"/>
        <v>0</v>
      </c>
      <c r="C978" s="5">
        <f t="shared" si="90"/>
        <v>0</v>
      </c>
      <c r="D978" s="5">
        <f t="shared" si="95"/>
        <v>0</v>
      </c>
      <c r="E978" s="4">
        <f t="shared" si="94"/>
        <v>0</v>
      </c>
      <c r="F978" s="5">
        <f>IF(C978=0,0,IF(I977+G978&lt;=Summary!$E$20,'Loan Sch - Extra pay - With Off'!I977+G978,Summary!$E$20))</f>
        <v>0</v>
      </c>
      <c r="G978" s="4">
        <f>IF(E978&lt;=0,0,E978*Summary!$B$7/Summary!$B$10)</f>
        <v>0</v>
      </c>
      <c r="H978" s="5">
        <f t="shared" si="91"/>
        <v>0</v>
      </c>
      <c r="I978" s="5">
        <f t="shared" si="92"/>
        <v>0</v>
      </c>
    </row>
    <row r="979" spans="1:9" x14ac:dyDescent="0.25">
      <c r="A979">
        <v>975</v>
      </c>
      <c r="B979">
        <f t="shared" si="93"/>
        <v>0</v>
      </c>
      <c r="C979" s="5">
        <f t="shared" si="90"/>
        <v>0</v>
      </c>
      <c r="D979" s="5">
        <f t="shared" si="95"/>
        <v>0</v>
      </c>
      <c r="E979" s="4">
        <f t="shared" si="94"/>
        <v>0</v>
      </c>
      <c r="F979" s="5">
        <f>IF(C979=0,0,IF(I978+G979&lt;=Summary!$E$20,'Loan Sch - Extra pay - With Off'!I978+G979,Summary!$E$20))</f>
        <v>0</v>
      </c>
      <c r="G979" s="4">
        <f>IF(E979&lt;=0,0,E979*Summary!$B$7/Summary!$B$10)</f>
        <v>0</v>
      </c>
      <c r="H979" s="5">
        <f t="shared" si="91"/>
        <v>0</v>
      </c>
      <c r="I979" s="5">
        <f t="shared" si="92"/>
        <v>0</v>
      </c>
    </row>
    <row r="980" spans="1:9" x14ac:dyDescent="0.25">
      <c r="A980">
        <v>976</v>
      </c>
      <c r="B980">
        <f t="shared" si="93"/>
        <v>0</v>
      </c>
      <c r="C980" s="5">
        <f t="shared" si="90"/>
        <v>0</v>
      </c>
      <c r="D980" s="5">
        <f t="shared" si="95"/>
        <v>0</v>
      </c>
      <c r="E980" s="4">
        <f t="shared" si="94"/>
        <v>0</v>
      </c>
      <c r="F980" s="5">
        <f>IF(C980=0,0,IF(I979+G980&lt;=Summary!$E$20,'Loan Sch - Extra pay - With Off'!I979+G980,Summary!$E$20))</f>
        <v>0</v>
      </c>
      <c r="G980" s="4">
        <f>IF(E980&lt;=0,0,E980*Summary!$B$7/Summary!$B$10)</f>
        <v>0</v>
      </c>
      <c r="H980" s="5">
        <f t="shared" si="91"/>
        <v>0</v>
      </c>
      <c r="I980" s="5">
        <f t="shared" si="92"/>
        <v>0</v>
      </c>
    </row>
    <row r="981" spans="1:9" x14ac:dyDescent="0.25">
      <c r="A981">
        <v>977</v>
      </c>
      <c r="B981">
        <f t="shared" si="93"/>
        <v>0</v>
      </c>
      <c r="C981" s="5">
        <f t="shared" si="90"/>
        <v>0</v>
      </c>
      <c r="D981" s="5">
        <f t="shared" si="95"/>
        <v>0</v>
      </c>
      <c r="E981" s="4">
        <f t="shared" si="94"/>
        <v>0</v>
      </c>
      <c r="F981" s="5">
        <f>IF(C981=0,0,IF(I980+G981&lt;=Summary!$E$20,'Loan Sch - Extra pay - With Off'!I980+G981,Summary!$E$20))</f>
        <v>0</v>
      </c>
      <c r="G981" s="4">
        <f>IF(E981&lt;=0,0,E981*Summary!$B$7/Summary!$B$10)</f>
        <v>0</v>
      </c>
      <c r="H981" s="5">
        <f t="shared" si="91"/>
        <v>0</v>
      </c>
      <c r="I981" s="5">
        <f t="shared" si="92"/>
        <v>0</v>
      </c>
    </row>
    <row r="982" spans="1:9" x14ac:dyDescent="0.25">
      <c r="A982">
        <v>978</v>
      </c>
      <c r="B982">
        <f t="shared" si="93"/>
        <v>0</v>
      </c>
      <c r="C982" s="5">
        <f t="shared" si="90"/>
        <v>0</v>
      </c>
      <c r="D982" s="5">
        <f t="shared" si="95"/>
        <v>0</v>
      </c>
      <c r="E982" s="4">
        <f t="shared" si="94"/>
        <v>0</v>
      </c>
      <c r="F982" s="5">
        <f>IF(C982=0,0,IF(I981+G982&lt;=Summary!$E$20,'Loan Sch - Extra pay - With Off'!I981+G982,Summary!$E$20))</f>
        <v>0</v>
      </c>
      <c r="G982" s="4">
        <f>IF(E982&lt;=0,0,E982*Summary!$B$7/Summary!$B$10)</f>
        <v>0</v>
      </c>
      <c r="H982" s="5">
        <f t="shared" si="91"/>
        <v>0</v>
      </c>
      <c r="I982" s="5">
        <f t="shared" si="92"/>
        <v>0</v>
      </c>
    </row>
    <row r="983" spans="1:9" x14ac:dyDescent="0.25">
      <c r="A983">
        <v>979</v>
      </c>
      <c r="B983">
        <f t="shared" si="93"/>
        <v>0</v>
      </c>
      <c r="C983" s="5">
        <f t="shared" si="90"/>
        <v>0</v>
      </c>
      <c r="D983" s="5">
        <f t="shared" si="95"/>
        <v>0</v>
      </c>
      <c r="E983" s="4">
        <f t="shared" si="94"/>
        <v>0</v>
      </c>
      <c r="F983" s="5">
        <f>IF(C983=0,0,IF(I982+G983&lt;=Summary!$E$20,'Loan Sch - Extra pay - With Off'!I982+G983,Summary!$E$20))</f>
        <v>0</v>
      </c>
      <c r="G983" s="4">
        <f>IF(E983&lt;=0,0,E983*Summary!$B$7/Summary!$B$10)</f>
        <v>0</v>
      </c>
      <c r="H983" s="5">
        <f t="shared" si="91"/>
        <v>0</v>
      </c>
      <c r="I983" s="5">
        <f t="shared" si="92"/>
        <v>0</v>
      </c>
    </row>
    <row r="984" spans="1:9" x14ac:dyDescent="0.25">
      <c r="A984">
        <v>980</v>
      </c>
      <c r="B984">
        <f t="shared" si="93"/>
        <v>0</v>
      </c>
      <c r="C984" s="5">
        <f t="shared" si="90"/>
        <v>0</v>
      </c>
      <c r="D984" s="5">
        <f t="shared" si="95"/>
        <v>0</v>
      </c>
      <c r="E984" s="4">
        <f t="shared" si="94"/>
        <v>0</v>
      </c>
      <c r="F984" s="5">
        <f>IF(C984=0,0,IF(I983+G984&lt;=Summary!$E$20,'Loan Sch - Extra pay - With Off'!I983+G984,Summary!$E$20))</f>
        <v>0</v>
      </c>
      <c r="G984" s="4">
        <f>IF(E984&lt;=0,0,E984*Summary!$B$7/Summary!$B$10)</f>
        <v>0</v>
      </c>
      <c r="H984" s="5">
        <f t="shared" si="91"/>
        <v>0</v>
      </c>
      <c r="I984" s="5">
        <f t="shared" si="92"/>
        <v>0</v>
      </c>
    </row>
    <row r="985" spans="1:9" x14ac:dyDescent="0.25">
      <c r="A985">
        <v>981</v>
      </c>
      <c r="B985">
        <f t="shared" si="93"/>
        <v>0</v>
      </c>
      <c r="C985" s="5">
        <f t="shared" si="90"/>
        <v>0</v>
      </c>
      <c r="D985" s="5">
        <f t="shared" si="95"/>
        <v>0</v>
      </c>
      <c r="E985" s="4">
        <f t="shared" si="94"/>
        <v>0</v>
      </c>
      <c r="F985" s="5">
        <f>IF(C985=0,0,IF(I984+G985&lt;=Summary!$E$20,'Loan Sch - Extra pay - With Off'!I984+G985,Summary!$E$20))</f>
        <v>0</v>
      </c>
      <c r="G985" s="4">
        <f>IF(E985&lt;=0,0,E985*Summary!$B$7/Summary!$B$10)</f>
        <v>0</v>
      </c>
      <c r="H985" s="5">
        <f t="shared" si="91"/>
        <v>0</v>
      </c>
      <c r="I985" s="5">
        <f t="shared" si="92"/>
        <v>0</v>
      </c>
    </row>
    <row r="986" spans="1:9" x14ac:dyDescent="0.25">
      <c r="A986">
        <v>982</v>
      </c>
      <c r="B986">
        <f t="shared" si="93"/>
        <v>0</v>
      </c>
      <c r="C986" s="5">
        <f t="shared" si="90"/>
        <v>0</v>
      </c>
      <c r="D986" s="5">
        <f t="shared" si="95"/>
        <v>0</v>
      </c>
      <c r="E986" s="4">
        <f t="shared" si="94"/>
        <v>0</v>
      </c>
      <c r="F986" s="5">
        <f>IF(C986=0,0,IF(I985+G986&lt;=Summary!$E$20,'Loan Sch - Extra pay - With Off'!I985+G986,Summary!$E$20))</f>
        <v>0</v>
      </c>
      <c r="G986" s="4">
        <f>IF(E986&lt;=0,0,E986*Summary!$B$7/Summary!$B$10)</f>
        <v>0</v>
      </c>
      <c r="H986" s="5">
        <f t="shared" si="91"/>
        <v>0</v>
      </c>
      <c r="I986" s="5">
        <f t="shared" si="92"/>
        <v>0</v>
      </c>
    </row>
    <row r="987" spans="1:9" x14ac:dyDescent="0.25">
      <c r="A987">
        <v>983</v>
      </c>
      <c r="B987">
        <f t="shared" si="93"/>
        <v>0</v>
      </c>
      <c r="C987" s="5">
        <f t="shared" si="90"/>
        <v>0</v>
      </c>
      <c r="D987" s="5">
        <f t="shared" si="95"/>
        <v>0</v>
      </c>
      <c r="E987" s="4">
        <f t="shared" si="94"/>
        <v>0</v>
      </c>
      <c r="F987" s="5">
        <f>IF(C987=0,0,IF(I986+G987&lt;=Summary!$E$20,'Loan Sch - Extra pay - With Off'!I986+G987,Summary!$E$20))</f>
        <v>0</v>
      </c>
      <c r="G987" s="4">
        <f>IF(E987&lt;=0,0,E987*Summary!$B$7/Summary!$B$10)</f>
        <v>0</v>
      </c>
      <c r="H987" s="5">
        <f t="shared" si="91"/>
        <v>0</v>
      </c>
      <c r="I987" s="5">
        <f t="shared" si="92"/>
        <v>0</v>
      </c>
    </row>
    <row r="988" spans="1:9" x14ac:dyDescent="0.25">
      <c r="A988">
        <v>984</v>
      </c>
      <c r="B988">
        <f t="shared" si="93"/>
        <v>0</v>
      </c>
      <c r="C988" s="5">
        <f t="shared" si="90"/>
        <v>0</v>
      </c>
      <c r="D988" s="5">
        <f t="shared" si="95"/>
        <v>0</v>
      </c>
      <c r="E988" s="4">
        <f t="shared" si="94"/>
        <v>0</v>
      </c>
      <c r="F988" s="5">
        <f>IF(C988=0,0,IF(I987+G988&lt;=Summary!$E$20,'Loan Sch - Extra pay - With Off'!I987+G988,Summary!$E$20))</f>
        <v>0</v>
      </c>
      <c r="G988" s="4">
        <f>IF(E988&lt;=0,0,E988*Summary!$B$7/Summary!$B$10)</f>
        <v>0</v>
      </c>
      <c r="H988" s="5">
        <f t="shared" si="91"/>
        <v>0</v>
      </c>
      <c r="I988" s="5">
        <f t="shared" si="92"/>
        <v>0</v>
      </c>
    </row>
    <row r="989" spans="1:9" x14ac:dyDescent="0.25">
      <c r="A989">
        <v>985</v>
      </c>
      <c r="B989">
        <f t="shared" si="93"/>
        <v>0</v>
      </c>
      <c r="C989" s="5">
        <f t="shared" si="90"/>
        <v>0</v>
      </c>
      <c r="D989" s="5">
        <f t="shared" si="95"/>
        <v>0</v>
      </c>
      <c r="E989" s="4">
        <f t="shared" si="94"/>
        <v>0</v>
      </c>
      <c r="F989" s="5">
        <f>IF(C989=0,0,IF(I988+G989&lt;=Summary!$E$20,'Loan Sch - Extra pay - With Off'!I988+G989,Summary!$E$20))</f>
        <v>0</v>
      </c>
      <c r="G989" s="4">
        <f>IF(E989&lt;=0,0,E989*Summary!$B$7/Summary!$B$10)</f>
        <v>0</v>
      </c>
      <c r="H989" s="5">
        <f t="shared" si="91"/>
        <v>0</v>
      </c>
      <c r="I989" s="5">
        <f t="shared" si="92"/>
        <v>0</v>
      </c>
    </row>
    <row r="990" spans="1:9" x14ac:dyDescent="0.25">
      <c r="A990">
        <v>986</v>
      </c>
      <c r="B990">
        <f t="shared" si="93"/>
        <v>0</v>
      </c>
      <c r="C990" s="5">
        <f t="shared" si="90"/>
        <v>0</v>
      </c>
      <c r="D990" s="5">
        <f t="shared" si="95"/>
        <v>0</v>
      </c>
      <c r="E990" s="4">
        <f t="shared" si="94"/>
        <v>0</v>
      </c>
      <c r="F990" s="5">
        <f>IF(C990=0,0,IF(I989+G990&lt;=Summary!$E$20,'Loan Sch - Extra pay - With Off'!I989+G990,Summary!$E$20))</f>
        <v>0</v>
      </c>
      <c r="G990" s="4">
        <f>IF(E990&lt;=0,0,E990*Summary!$B$7/Summary!$B$10)</f>
        <v>0</v>
      </c>
      <c r="H990" s="5">
        <f t="shared" si="91"/>
        <v>0</v>
      </c>
      <c r="I990" s="5">
        <f t="shared" si="92"/>
        <v>0</v>
      </c>
    </row>
    <row r="991" spans="1:9" x14ac:dyDescent="0.25">
      <c r="A991">
        <v>987</v>
      </c>
      <c r="B991">
        <f t="shared" si="93"/>
        <v>0</v>
      </c>
      <c r="C991" s="5">
        <f t="shared" si="90"/>
        <v>0</v>
      </c>
      <c r="D991" s="5">
        <f t="shared" si="95"/>
        <v>0</v>
      </c>
      <c r="E991" s="4">
        <f t="shared" si="94"/>
        <v>0</v>
      </c>
      <c r="F991" s="5">
        <f>IF(C991=0,0,IF(I990+G991&lt;=Summary!$E$20,'Loan Sch - Extra pay - With Off'!I990+G991,Summary!$E$20))</f>
        <v>0</v>
      </c>
      <c r="G991" s="4">
        <f>IF(E991&lt;=0,0,E991*Summary!$B$7/Summary!$B$10)</f>
        <v>0</v>
      </c>
      <c r="H991" s="5">
        <f t="shared" si="91"/>
        <v>0</v>
      </c>
      <c r="I991" s="5">
        <f t="shared" si="92"/>
        <v>0</v>
      </c>
    </row>
    <row r="992" spans="1:9" x14ac:dyDescent="0.25">
      <c r="A992">
        <v>988</v>
      </c>
      <c r="B992">
        <f t="shared" si="93"/>
        <v>0</v>
      </c>
      <c r="C992" s="5">
        <f t="shared" si="90"/>
        <v>0</v>
      </c>
      <c r="D992" s="5">
        <f t="shared" si="95"/>
        <v>0</v>
      </c>
      <c r="E992" s="4">
        <f t="shared" si="94"/>
        <v>0</v>
      </c>
      <c r="F992" s="5">
        <f>IF(C992=0,0,IF(I991+G992&lt;=Summary!$E$20,'Loan Sch - Extra pay - With Off'!I991+G992,Summary!$E$20))</f>
        <v>0</v>
      </c>
      <c r="G992" s="4">
        <f>IF(E992&lt;=0,0,E992*Summary!$B$7/Summary!$B$10)</f>
        <v>0</v>
      </c>
      <c r="H992" s="5">
        <f t="shared" si="91"/>
        <v>0</v>
      </c>
      <c r="I992" s="5">
        <f t="shared" si="92"/>
        <v>0</v>
      </c>
    </row>
    <row r="993" spans="1:9" x14ac:dyDescent="0.25">
      <c r="A993">
        <v>989</v>
      </c>
      <c r="B993">
        <f t="shared" si="93"/>
        <v>0</v>
      </c>
      <c r="C993" s="5">
        <f t="shared" si="90"/>
        <v>0</v>
      </c>
      <c r="D993" s="5">
        <f t="shared" si="95"/>
        <v>0</v>
      </c>
      <c r="E993" s="4">
        <f t="shared" si="94"/>
        <v>0</v>
      </c>
      <c r="F993" s="5">
        <f>IF(C993=0,0,IF(I992+G993&lt;=Summary!$E$20,'Loan Sch - Extra pay - With Off'!I992+G993,Summary!$E$20))</f>
        <v>0</v>
      </c>
      <c r="G993" s="4">
        <f>IF(E993&lt;=0,0,E993*Summary!$B$7/Summary!$B$10)</f>
        <v>0</v>
      </c>
      <c r="H993" s="5">
        <f t="shared" si="91"/>
        <v>0</v>
      </c>
      <c r="I993" s="5">
        <f t="shared" si="92"/>
        <v>0</v>
      </c>
    </row>
    <row r="994" spans="1:9" x14ac:dyDescent="0.25">
      <c r="A994">
        <v>990</v>
      </c>
      <c r="B994">
        <f t="shared" si="93"/>
        <v>0</v>
      </c>
      <c r="C994" s="5">
        <f t="shared" si="90"/>
        <v>0</v>
      </c>
      <c r="D994" s="5">
        <f t="shared" si="95"/>
        <v>0</v>
      </c>
      <c r="E994" s="4">
        <f t="shared" si="94"/>
        <v>0</v>
      </c>
      <c r="F994" s="5">
        <f>IF(C994=0,0,IF(I993+G994&lt;=Summary!$E$20,'Loan Sch - Extra pay - With Off'!I993+G994,Summary!$E$20))</f>
        <v>0</v>
      </c>
      <c r="G994" s="4">
        <f>IF(E994&lt;=0,0,E994*Summary!$B$7/Summary!$B$10)</f>
        <v>0</v>
      </c>
      <c r="H994" s="5">
        <f t="shared" si="91"/>
        <v>0</v>
      </c>
      <c r="I994" s="5">
        <f t="shared" si="92"/>
        <v>0</v>
      </c>
    </row>
    <row r="995" spans="1:9" x14ac:dyDescent="0.25">
      <c r="A995">
        <v>991</v>
      </c>
      <c r="B995">
        <f t="shared" si="93"/>
        <v>0</v>
      </c>
      <c r="C995" s="5">
        <f t="shared" si="90"/>
        <v>0</v>
      </c>
      <c r="D995" s="5">
        <f t="shared" si="95"/>
        <v>0</v>
      </c>
      <c r="E995" s="4">
        <f t="shared" si="94"/>
        <v>0</v>
      </c>
      <c r="F995" s="5">
        <f>IF(C995=0,0,IF(I994+G995&lt;=Summary!$E$20,'Loan Sch - Extra pay - With Off'!I994+G995,Summary!$E$20))</f>
        <v>0</v>
      </c>
      <c r="G995" s="4">
        <f>IF(E995&lt;=0,0,E995*Summary!$B$7/Summary!$B$10)</f>
        <v>0</v>
      </c>
      <c r="H995" s="5">
        <f t="shared" si="91"/>
        <v>0</v>
      </c>
      <c r="I995" s="5">
        <f t="shared" si="92"/>
        <v>0</v>
      </c>
    </row>
    <row r="996" spans="1:9" x14ac:dyDescent="0.25">
      <c r="A996">
        <v>992</v>
      </c>
      <c r="B996">
        <f t="shared" si="93"/>
        <v>0</v>
      </c>
      <c r="C996" s="5">
        <f t="shared" si="90"/>
        <v>0</v>
      </c>
      <c r="D996" s="5">
        <f t="shared" si="95"/>
        <v>0</v>
      </c>
      <c r="E996" s="4">
        <f t="shared" si="94"/>
        <v>0</v>
      </c>
      <c r="F996" s="5">
        <f>IF(C996=0,0,IF(I995+G996&lt;=Summary!$E$20,'Loan Sch - Extra pay - With Off'!I995+G996,Summary!$E$20))</f>
        <v>0</v>
      </c>
      <c r="G996" s="4">
        <f>IF(E996&lt;=0,0,E996*Summary!$B$7/Summary!$B$10)</f>
        <v>0</v>
      </c>
      <c r="H996" s="5">
        <f t="shared" si="91"/>
        <v>0</v>
      </c>
      <c r="I996" s="5">
        <f t="shared" si="92"/>
        <v>0</v>
      </c>
    </row>
    <row r="997" spans="1:9" x14ac:dyDescent="0.25">
      <c r="A997">
        <v>993</v>
      </c>
      <c r="B997">
        <f t="shared" si="93"/>
        <v>0</v>
      </c>
      <c r="C997" s="5">
        <f t="shared" si="90"/>
        <v>0</v>
      </c>
      <c r="D997" s="5">
        <f t="shared" si="95"/>
        <v>0</v>
      </c>
      <c r="E997" s="4">
        <f t="shared" si="94"/>
        <v>0</v>
      </c>
      <c r="F997" s="5">
        <f>IF(C997=0,0,IF(I996+G997&lt;=Summary!$E$20,'Loan Sch - Extra pay - With Off'!I996+G997,Summary!$E$20))</f>
        <v>0</v>
      </c>
      <c r="G997" s="4">
        <f>IF(E997&lt;=0,0,E997*Summary!$B$7/Summary!$B$10)</f>
        <v>0</v>
      </c>
      <c r="H997" s="5">
        <f t="shared" si="91"/>
        <v>0</v>
      </c>
      <c r="I997" s="5">
        <f t="shared" si="92"/>
        <v>0</v>
      </c>
    </row>
    <row r="998" spans="1:9" x14ac:dyDescent="0.25">
      <c r="A998">
        <v>994</v>
      </c>
      <c r="B998">
        <f t="shared" si="93"/>
        <v>0</v>
      </c>
      <c r="C998" s="5">
        <f t="shared" si="90"/>
        <v>0</v>
      </c>
      <c r="D998" s="5">
        <f t="shared" si="95"/>
        <v>0</v>
      </c>
      <c r="E998" s="4">
        <f t="shared" si="94"/>
        <v>0</v>
      </c>
      <c r="F998" s="5">
        <f>IF(C998=0,0,IF(I997+G998&lt;=Summary!$E$20,'Loan Sch - Extra pay - With Off'!I997+G998,Summary!$E$20))</f>
        <v>0</v>
      </c>
      <c r="G998" s="4">
        <f>IF(E998&lt;=0,0,E998*Summary!$B$7/Summary!$B$10)</f>
        <v>0</v>
      </c>
      <c r="H998" s="5">
        <f t="shared" si="91"/>
        <v>0</v>
      </c>
      <c r="I998" s="5">
        <f t="shared" si="92"/>
        <v>0</v>
      </c>
    </row>
    <row r="999" spans="1:9" x14ac:dyDescent="0.25">
      <c r="A999">
        <v>995</v>
      </c>
      <c r="B999">
        <f t="shared" si="93"/>
        <v>0</v>
      </c>
      <c r="C999" s="5">
        <f t="shared" si="90"/>
        <v>0</v>
      </c>
      <c r="D999" s="5">
        <f t="shared" si="95"/>
        <v>0</v>
      </c>
      <c r="E999" s="4">
        <f t="shared" si="94"/>
        <v>0</v>
      </c>
      <c r="F999" s="5">
        <f>IF(C999=0,0,IF(I998+G999&lt;=Summary!$E$20,'Loan Sch - Extra pay - With Off'!I998+G999,Summary!$E$20))</f>
        <v>0</v>
      </c>
      <c r="G999" s="4">
        <f>IF(E999&lt;=0,0,E999*Summary!$B$7/Summary!$B$10)</f>
        <v>0</v>
      </c>
      <c r="H999" s="5">
        <f t="shared" si="91"/>
        <v>0</v>
      </c>
      <c r="I999" s="5">
        <f t="shared" si="92"/>
        <v>0</v>
      </c>
    </row>
    <row r="1000" spans="1:9" x14ac:dyDescent="0.25">
      <c r="A1000">
        <v>996</v>
      </c>
      <c r="B1000">
        <f t="shared" si="93"/>
        <v>0</v>
      </c>
      <c r="C1000" s="5">
        <f t="shared" si="90"/>
        <v>0</v>
      </c>
      <c r="D1000" s="5">
        <f t="shared" si="95"/>
        <v>0</v>
      </c>
      <c r="E1000" s="4">
        <f t="shared" si="94"/>
        <v>0</v>
      </c>
      <c r="F1000" s="5">
        <f>IF(C1000=0,0,IF(I999+G1000&lt;=Summary!$E$20,'Loan Sch - Extra pay - With Off'!I999+G1000,Summary!$E$20))</f>
        <v>0</v>
      </c>
      <c r="G1000" s="4">
        <f>IF(E1000&lt;=0,0,E1000*Summary!$B$7/Summary!$B$10)</f>
        <v>0</v>
      </c>
      <c r="H1000" s="5">
        <f t="shared" si="91"/>
        <v>0</v>
      </c>
      <c r="I1000" s="5">
        <f t="shared" si="92"/>
        <v>0</v>
      </c>
    </row>
    <row r="1001" spans="1:9" x14ac:dyDescent="0.25">
      <c r="A1001">
        <v>997</v>
      </c>
      <c r="B1001">
        <f t="shared" si="93"/>
        <v>0</v>
      </c>
      <c r="C1001" s="5">
        <f t="shared" si="90"/>
        <v>0</v>
      </c>
      <c r="D1001" s="5">
        <f t="shared" si="95"/>
        <v>0</v>
      </c>
      <c r="E1001" s="4">
        <f t="shared" si="94"/>
        <v>0</v>
      </c>
      <c r="F1001" s="5">
        <f>IF(C1001=0,0,IF(I1000+G1001&lt;=Summary!$E$20,'Loan Sch - Extra pay - With Off'!I1000+G1001,Summary!$E$20))</f>
        <v>0</v>
      </c>
      <c r="G1001" s="4">
        <f>IF(E1001&lt;=0,0,E1001*Summary!$B$7/Summary!$B$10)</f>
        <v>0</v>
      </c>
      <c r="H1001" s="5">
        <f t="shared" si="91"/>
        <v>0</v>
      </c>
      <c r="I1001" s="5">
        <f t="shared" si="92"/>
        <v>0</v>
      </c>
    </row>
    <row r="1002" spans="1:9" x14ac:dyDescent="0.25">
      <c r="A1002">
        <v>998</v>
      </c>
      <c r="B1002">
        <f t="shared" si="93"/>
        <v>0</v>
      </c>
      <c r="C1002" s="5">
        <f t="shared" si="90"/>
        <v>0</v>
      </c>
      <c r="D1002" s="5">
        <f t="shared" si="95"/>
        <v>0</v>
      </c>
      <c r="E1002" s="4">
        <f t="shared" si="94"/>
        <v>0</v>
      </c>
      <c r="F1002" s="5">
        <f>IF(C1002=0,0,IF(I1001+G1002&lt;=Summary!$E$20,'Loan Sch - Extra pay - With Off'!I1001+G1002,Summary!$E$20))</f>
        <v>0</v>
      </c>
      <c r="G1002" s="4">
        <f>IF(E1002&lt;=0,0,E1002*Summary!$B$7/Summary!$B$10)</f>
        <v>0</v>
      </c>
      <c r="H1002" s="5">
        <f t="shared" si="91"/>
        <v>0</v>
      </c>
      <c r="I1002" s="5">
        <f t="shared" si="92"/>
        <v>0</v>
      </c>
    </row>
    <row r="1003" spans="1:9" x14ac:dyDescent="0.25">
      <c r="A1003">
        <v>999</v>
      </c>
      <c r="B1003">
        <f t="shared" si="93"/>
        <v>0</v>
      </c>
      <c r="C1003" s="5">
        <f t="shared" si="90"/>
        <v>0</v>
      </c>
      <c r="D1003" s="5">
        <f t="shared" si="95"/>
        <v>0</v>
      </c>
      <c r="E1003" s="4">
        <f t="shared" si="94"/>
        <v>0</v>
      </c>
      <c r="F1003" s="5">
        <f>IF(C1003=0,0,IF(I1002+G1003&lt;=Summary!$E$20,'Loan Sch - Extra pay - With Off'!I1002+G1003,Summary!$E$20))</f>
        <v>0</v>
      </c>
      <c r="G1003" s="4">
        <f>IF(E1003&lt;=0,0,E1003*Summary!$B$7/Summary!$B$10)</f>
        <v>0</v>
      </c>
      <c r="H1003" s="5">
        <f t="shared" si="91"/>
        <v>0</v>
      </c>
      <c r="I1003" s="5">
        <f t="shared" si="92"/>
        <v>0</v>
      </c>
    </row>
    <row r="1004" spans="1:9" x14ac:dyDescent="0.25">
      <c r="A1004">
        <v>1000</v>
      </c>
      <c r="B1004">
        <f t="shared" si="93"/>
        <v>0</v>
      </c>
      <c r="C1004" s="5">
        <f t="shared" si="90"/>
        <v>0</v>
      </c>
      <c r="D1004" s="5">
        <f t="shared" si="95"/>
        <v>0</v>
      </c>
      <c r="E1004" s="4">
        <f t="shared" si="94"/>
        <v>0</v>
      </c>
      <c r="F1004" s="5">
        <f>IF(C1004=0,0,IF(I1003+G1004&lt;=Summary!$E$20,'Loan Sch - Extra pay - With Off'!I1003+G1004,Summary!$E$20))</f>
        <v>0</v>
      </c>
      <c r="G1004" s="4">
        <f>IF(E1004&lt;=0,0,E1004*Summary!$B$7/Summary!$B$10)</f>
        <v>0</v>
      </c>
      <c r="H1004" s="5">
        <f t="shared" si="91"/>
        <v>0</v>
      </c>
      <c r="I1004" s="5">
        <f t="shared" si="92"/>
        <v>0</v>
      </c>
    </row>
    <row r="1005" spans="1:9" x14ac:dyDescent="0.25">
      <c r="A1005">
        <v>1001</v>
      </c>
      <c r="B1005">
        <f t="shared" si="93"/>
        <v>0</v>
      </c>
      <c r="C1005" s="5">
        <f t="shared" si="90"/>
        <v>0</v>
      </c>
      <c r="D1005" s="5">
        <f t="shared" si="95"/>
        <v>0</v>
      </c>
      <c r="E1005" s="4">
        <f t="shared" si="94"/>
        <v>0</v>
      </c>
      <c r="F1005" s="5">
        <f>IF(C1005=0,0,IF(I1004+G1005&lt;=Summary!$E$20,'Loan Sch - Extra pay - With Off'!I1004+G1005,Summary!$E$20))</f>
        <v>0</v>
      </c>
      <c r="G1005" s="4">
        <f>IF(E1005&lt;=0,0,E1005*Summary!$B$7/Summary!$B$10)</f>
        <v>0</v>
      </c>
      <c r="H1005" s="5">
        <f t="shared" si="91"/>
        <v>0</v>
      </c>
      <c r="I1005" s="5">
        <f t="shared" si="92"/>
        <v>0</v>
      </c>
    </row>
    <row r="1006" spans="1:9" x14ac:dyDescent="0.25">
      <c r="A1006">
        <v>1002</v>
      </c>
      <c r="B1006">
        <f t="shared" si="93"/>
        <v>0</v>
      </c>
      <c r="C1006" s="5">
        <f t="shared" si="90"/>
        <v>0</v>
      </c>
      <c r="D1006" s="5">
        <f t="shared" si="95"/>
        <v>0</v>
      </c>
      <c r="E1006" s="4">
        <f t="shared" si="94"/>
        <v>0</v>
      </c>
      <c r="F1006" s="5">
        <f>IF(C1006=0,0,IF(I1005+G1006&lt;=Summary!$E$20,'Loan Sch - Extra pay - With Off'!I1005+G1006,Summary!$E$20))</f>
        <v>0</v>
      </c>
      <c r="G1006" s="4">
        <f>IF(E1006&lt;=0,0,E1006*Summary!$B$7/Summary!$B$10)</f>
        <v>0</v>
      </c>
      <c r="H1006" s="5">
        <f t="shared" si="91"/>
        <v>0</v>
      </c>
      <c r="I1006" s="5">
        <f t="shared" si="92"/>
        <v>0</v>
      </c>
    </row>
    <row r="1007" spans="1:9" x14ac:dyDescent="0.25">
      <c r="A1007">
        <v>1003</v>
      </c>
      <c r="B1007">
        <f t="shared" si="93"/>
        <v>0</v>
      </c>
      <c r="C1007" s="5">
        <f t="shared" si="90"/>
        <v>0</v>
      </c>
      <c r="D1007" s="5">
        <f t="shared" si="95"/>
        <v>0</v>
      </c>
      <c r="E1007" s="4">
        <f t="shared" si="94"/>
        <v>0</v>
      </c>
      <c r="F1007" s="5">
        <f>IF(C1007=0,0,IF(I1006+G1007&lt;=Summary!$E$20,'Loan Sch - Extra pay - With Off'!I1006+G1007,Summary!$E$20))</f>
        <v>0</v>
      </c>
      <c r="G1007" s="4">
        <f>IF(E1007&lt;=0,0,E1007*Summary!$B$7/Summary!$B$10)</f>
        <v>0</v>
      </c>
      <c r="H1007" s="5">
        <f t="shared" si="91"/>
        <v>0</v>
      </c>
      <c r="I1007" s="5">
        <f t="shared" si="92"/>
        <v>0</v>
      </c>
    </row>
    <row r="1008" spans="1:9" x14ac:dyDescent="0.25">
      <c r="A1008">
        <v>1004</v>
      </c>
      <c r="B1008">
        <f t="shared" si="93"/>
        <v>0</v>
      </c>
      <c r="C1008" s="5">
        <f t="shared" si="90"/>
        <v>0</v>
      </c>
      <c r="D1008" s="5">
        <f t="shared" si="95"/>
        <v>0</v>
      </c>
      <c r="E1008" s="4">
        <f t="shared" si="94"/>
        <v>0</v>
      </c>
      <c r="F1008" s="5">
        <f>IF(C1008=0,0,IF(I1007+G1008&lt;=Summary!$E$20,'Loan Sch - Extra pay - With Off'!I1007+G1008,Summary!$E$20))</f>
        <v>0</v>
      </c>
      <c r="G1008" s="4">
        <f>IF(E1008&lt;=0,0,E1008*Summary!$B$7/Summary!$B$10)</f>
        <v>0</v>
      </c>
      <c r="H1008" s="5">
        <f t="shared" si="91"/>
        <v>0</v>
      </c>
      <c r="I1008" s="5">
        <f t="shared" si="92"/>
        <v>0</v>
      </c>
    </row>
    <row r="1009" spans="1:9" x14ac:dyDescent="0.25">
      <c r="A1009">
        <v>1005</v>
      </c>
      <c r="B1009">
        <f t="shared" si="93"/>
        <v>0</v>
      </c>
      <c r="C1009" s="5">
        <f t="shared" si="90"/>
        <v>0</v>
      </c>
      <c r="D1009" s="5">
        <f t="shared" si="95"/>
        <v>0</v>
      </c>
      <c r="E1009" s="4">
        <f t="shared" si="94"/>
        <v>0</v>
      </c>
      <c r="F1009" s="5">
        <f>IF(C1009=0,0,IF(I1008+G1009&lt;=Summary!$E$20,'Loan Sch - Extra pay - With Off'!I1008+G1009,Summary!$E$20))</f>
        <v>0</v>
      </c>
      <c r="G1009" s="4">
        <f>IF(E1009&lt;=0,0,E1009*Summary!$B$7/Summary!$B$10)</f>
        <v>0</v>
      </c>
      <c r="H1009" s="5">
        <f t="shared" si="91"/>
        <v>0</v>
      </c>
      <c r="I1009" s="5">
        <f t="shared" si="92"/>
        <v>0</v>
      </c>
    </row>
    <row r="1010" spans="1:9" x14ac:dyDescent="0.25">
      <c r="A1010">
        <v>1006</v>
      </c>
      <c r="B1010">
        <f t="shared" si="93"/>
        <v>0</v>
      </c>
      <c r="C1010" s="5">
        <f t="shared" si="90"/>
        <v>0</v>
      </c>
      <c r="D1010" s="5">
        <f t="shared" si="95"/>
        <v>0</v>
      </c>
      <c r="E1010" s="4">
        <f t="shared" si="94"/>
        <v>0</v>
      </c>
      <c r="F1010" s="5">
        <f>IF(C1010=0,0,IF(I1009+G1010&lt;=Summary!$E$20,'Loan Sch - Extra pay - With Off'!I1009+G1010,Summary!$E$20))</f>
        <v>0</v>
      </c>
      <c r="G1010" s="4">
        <f>IF(E1010&lt;=0,0,E1010*Summary!$B$7/Summary!$B$10)</f>
        <v>0</v>
      </c>
      <c r="H1010" s="5">
        <f t="shared" si="91"/>
        <v>0</v>
      </c>
      <c r="I1010" s="5">
        <f t="shared" si="92"/>
        <v>0</v>
      </c>
    </row>
    <row r="1011" spans="1:9" x14ac:dyDescent="0.25">
      <c r="A1011">
        <v>1007</v>
      </c>
      <c r="B1011">
        <f t="shared" si="93"/>
        <v>0</v>
      </c>
      <c r="C1011" s="5">
        <f t="shared" si="90"/>
        <v>0</v>
      </c>
      <c r="D1011" s="5">
        <f t="shared" si="95"/>
        <v>0</v>
      </c>
      <c r="E1011" s="4">
        <f t="shared" si="94"/>
        <v>0</v>
      </c>
      <c r="F1011" s="5">
        <f>IF(C1011=0,0,IF(I1010+G1011&lt;=Summary!$E$20,'Loan Sch - Extra pay - With Off'!I1010+G1011,Summary!$E$20))</f>
        <v>0</v>
      </c>
      <c r="G1011" s="4">
        <f>IF(E1011&lt;=0,0,E1011*Summary!$B$7/Summary!$B$10)</f>
        <v>0</v>
      </c>
      <c r="H1011" s="5">
        <f t="shared" si="91"/>
        <v>0</v>
      </c>
      <c r="I1011" s="5">
        <f t="shared" si="92"/>
        <v>0</v>
      </c>
    </row>
    <row r="1012" spans="1:9" x14ac:dyDescent="0.25">
      <c r="A1012">
        <v>1008</v>
      </c>
      <c r="B1012">
        <f t="shared" si="93"/>
        <v>0</v>
      </c>
      <c r="C1012" s="5">
        <f t="shared" si="90"/>
        <v>0</v>
      </c>
      <c r="D1012" s="5">
        <f t="shared" si="95"/>
        <v>0</v>
      </c>
      <c r="E1012" s="4">
        <f t="shared" si="94"/>
        <v>0</v>
      </c>
      <c r="F1012" s="5">
        <f>IF(C1012=0,0,IF(I1011+G1012&lt;=Summary!$E$20,'Loan Sch - Extra pay - With Off'!I1011+G1012,Summary!$E$20))</f>
        <v>0</v>
      </c>
      <c r="G1012" s="4">
        <f>IF(E1012&lt;=0,0,E1012*Summary!$B$7/Summary!$B$10)</f>
        <v>0</v>
      </c>
      <c r="H1012" s="5">
        <f t="shared" si="91"/>
        <v>0</v>
      </c>
      <c r="I1012" s="5">
        <f t="shared" si="92"/>
        <v>0</v>
      </c>
    </row>
    <row r="1013" spans="1:9" x14ac:dyDescent="0.25">
      <c r="A1013">
        <v>1009</v>
      </c>
      <c r="B1013">
        <f t="shared" si="93"/>
        <v>0</v>
      </c>
      <c r="C1013" s="5">
        <f t="shared" ref="C1013:C1076" si="96">I1012</f>
        <v>0</v>
      </c>
      <c r="D1013" s="5">
        <f t="shared" si="95"/>
        <v>0</v>
      </c>
      <c r="E1013" s="4">
        <f t="shared" si="94"/>
        <v>0</v>
      </c>
      <c r="F1013" s="5">
        <f>IF(C1013=0,0,IF(I1012+G1013&lt;=Summary!$E$20,'Loan Sch - Extra pay - With Off'!I1012+G1013,Summary!$E$20))</f>
        <v>0</v>
      </c>
      <c r="G1013" s="4">
        <f>IF(E1013&lt;=0,0,E1013*Summary!$B$7/Summary!$B$10)</f>
        <v>0</v>
      </c>
      <c r="H1013" s="5">
        <f t="shared" ref="H1013:H1076" si="97">F1013-G1013</f>
        <v>0</v>
      </c>
      <c r="I1013" s="5">
        <f t="shared" ref="I1013:I1076" si="98">IF(ROUND(C1013-H1013,0)=0,0,C1013-H1013)</f>
        <v>0</v>
      </c>
    </row>
    <row r="1014" spans="1:9" x14ac:dyDescent="0.25">
      <c r="A1014">
        <v>1010</v>
      </c>
      <c r="B1014">
        <f t="shared" si="93"/>
        <v>0</v>
      </c>
      <c r="C1014" s="5">
        <f t="shared" si="96"/>
        <v>0</v>
      </c>
      <c r="D1014" s="5">
        <f t="shared" si="95"/>
        <v>0</v>
      </c>
      <c r="E1014" s="4">
        <f t="shared" si="94"/>
        <v>0</v>
      </c>
      <c r="F1014" s="5">
        <f>IF(C1014=0,0,IF(I1013+G1014&lt;=Summary!$E$20,'Loan Sch - Extra pay - With Off'!I1013+G1014,Summary!$E$20))</f>
        <v>0</v>
      </c>
      <c r="G1014" s="4">
        <f>IF(E1014&lt;=0,0,E1014*Summary!$B$7/Summary!$B$10)</f>
        <v>0</v>
      </c>
      <c r="H1014" s="5">
        <f t="shared" si="97"/>
        <v>0</v>
      </c>
      <c r="I1014" s="5">
        <f t="shared" si="98"/>
        <v>0</v>
      </c>
    </row>
    <row r="1015" spans="1:9" x14ac:dyDescent="0.25">
      <c r="A1015">
        <v>1011</v>
      </c>
      <c r="B1015">
        <f t="shared" si="93"/>
        <v>0</v>
      </c>
      <c r="C1015" s="5">
        <f t="shared" si="96"/>
        <v>0</v>
      </c>
      <c r="D1015" s="5">
        <f t="shared" si="95"/>
        <v>0</v>
      </c>
      <c r="E1015" s="4">
        <f t="shared" si="94"/>
        <v>0</v>
      </c>
      <c r="F1015" s="5">
        <f>IF(C1015=0,0,IF(I1014+G1015&lt;=Summary!$E$20,'Loan Sch - Extra pay - With Off'!I1014+G1015,Summary!$E$20))</f>
        <v>0</v>
      </c>
      <c r="G1015" s="4">
        <f>IF(E1015&lt;=0,0,E1015*Summary!$B$7/Summary!$B$10)</f>
        <v>0</v>
      </c>
      <c r="H1015" s="5">
        <f t="shared" si="97"/>
        <v>0</v>
      </c>
      <c r="I1015" s="5">
        <f t="shared" si="98"/>
        <v>0</v>
      </c>
    </row>
    <row r="1016" spans="1:9" x14ac:dyDescent="0.25">
      <c r="A1016">
        <v>1012</v>
      </c>
      <c r="B1016">
        <f t="shared" si="93"/>
        <v>0</v>
      </c>
      <c r="C1016" s="5">
        <f t="shared" si="96"/>
        <v>0</v>
      </c>
      <c r="D1016" s="5">
        <f t="shared" si="95"/>
        <v>0</v>
      </c>
      <c r="E1016" s="4">
        <f t="shared" si="94"/>
        <v>0</v>
      </c>
      <c r="F1016" s="5">
        <f>IF(C1016=0,0,IF(I1015+G1016&lt;=Summary!$E$20,'Loan Sch - Extra pay - With Off'!I1015+G1016,Summary!$E$20))</f>
        <v>0</v>
      </c>
      <c r="G1016" s="4">
        <f>IF(E1016&lt;=0,0,E1016*Summary!$B$7/Summary!$B$10)</f>
        <v>0</v>
      </c>
      <c r="H1016" s="5">
        <f t="shared" si="97"/>
        <v>0</v>
      </c>
      <c r="I1016" s="5">
        <f t="shared" si="98"/>
        <v>0</v>
      </c>
    </row>
    <row r="1017" spans="1:9" x14ac:dyDescent="0.25">
      <c r="A1017">
        <v>1013</v>
      </c>
      <c r="B1017">
        <f t="shared" si="93"/>
        <v>0</v>
      </c>
      <c r="C1017" s="5">
        <f t="shared" si="96"/>
        <v>0</v>
      </c>
      <c r="D1017" s="5">
        <f t="shared" si="95"/>
        <v>0</v>
      </c>
      <c r="E1017" s="4">
        <f t="shared" si="94"/>
        <v>0</v>
      </c>
      <c r="F1017" s="5">
        <f>IF(C1017=0,0,IF(I1016+G1017&lt;=Summary!$E$20,'Loan Sch - Extra pay - With Off'!I1016+G1017,Summary!$E$20))</f>
        <v>0</v>
      </c>
      <c r="G1017" s="4">
        <f>IF(E1017&lt;=0,0,E1017*Summary!$B$7/Summary!$B$10)</f>
        <v>0</v>
      </c>
      <c r="H1017" s="5">
        <f t="shared" si="97"/>
        <v>0</v>
      </c>
      <c r="I1017" s="5">
        <f t="shared" si="98"/>
        <v>0</v>
      </c>
    </row>
    <row r="1018" spans="1:9" x14ac:dyDescent="0.25">
      <c r="A1018">
        <v>1014</v>
      </c>
      <c r="B1018">
        <f t="shared" si="93"/>
        <v>0</v>
      </c>
      <c r="C1018" s="5">
        <f t="shared" si="96"/>
        <v>0</v>
      </c>
      <c r="D1018" s="5">
        <f t="shared" si="95"/>
        <v>0</v>
      </c>
      <c r="E1018" s="4">
        <f t="shared" si="94"/>
        <v>0</v>
      </c>
      <c r="F1018" s="5">
        <f>IF(C1018=0,0,IF(I1017+G1018&lt;=Summary!$E$20,'Loan Sch - Extra pay - With Off'!I1017+G1018,Summary!$E$20))</f>
        <v>0</v>
      </c>
      <c r="G1018" s="4">
        <f>IF(E1018&lt;=0,0,E1018*Summary!$B$7/Summary!$B$10)</f>
        <v>0</v>
      </c>
      <c r="H1018" s="5">
        <f t="shared" si="97"/>
        <v>0</v>
      </c>
      <c r="I1018" s="5">
        <f t="shared" si="98"/>
        <v>0</v>
      </c>
    </row>
    <row r="1019" spans="1:9" x14ac:dyDescent="0.25">
      <c r="A1019">
        <v>1015</v>
      </c>
      <c r="B1019">
        <f t="shared" si="93"/>
        <v>0</v>
      </c>
      <c r="C1019" s="5">
        <f t="shared" si="96"/>
        <v>0</v>
      </c>
      <c r="D1019" s="5">
        <f t="shared" si="95"/>
        <v>0</v>
      </c>
      <c r="E1019" s="4">
        <f t="shared" si="94"/>
        <v>0</v>
      </c>
      <c r="F1019" s="5">
        <f>IF(C1019=0,0,IF(I1018+G1019&lt;=Summary!$E$20,'Loan Sch - Extra pay - With Off'!I1018+G1019,Summary!$E$20))</f>
        <v>0</v>
      </c>
      <c r="G1019" s="4">
        <f>IF(E1019&lt;=0,0,E1019*Summary!$B$7/Summary!$B$10)</f>
        <v>0</v>
      </c>
      <c r="H1019" s="5">
        <f t="shared" si="97"/>
        <v>0</v>
      </c>
      <c r="I1019" s="5">
        <f t="shared" si="98"/>
        <v>0</v>
      </c>
    </row>
    <row r="1020" spans="1:9" x14ac:dyDescent="0.25">
      <c r="A1020">
        <v>1016</v>
      </c>
      <c r="B1020">
        <f t="shared" si="93"/>
        <v>0</v>
      </c>
      <c r="C1020" s="5">
        <f t="shared" si="96"/>
        <v>0</v>
      </c>
      <c r="D1020" s="5">
        <f t="shared" si="95"/>
        <v>0</v>
      </c>
      <c r="E1020" s="4">
        <f t="shared" si="94"/>
        <v>0</v>
      </c>
      <c r="F1020" s="5">
        <f>IF(C1020=0,0,IF(I1019+G1020&lt;=Summary!$E$20,'Loan Sch - Extra pay - With Off'!I1019+G1020,Summary!$E$20))</f>
        <v>0</v>
      </c>
      <c r="G1020" s="4">
        <f>IF(E1020&lt;=0,0,E1020*Summary!$B$7/Summary!$B$10)</f>
        <v>0</v>
      </c>
      <c r="H1020" s="5">
        <f t="shared" si="97"/>
        <v>0</v>
      </c>
      <c r="I1020" s="5">
        <f t="shared" si="98"/>
        <v>0</v>
      </c>
    </row>
    <row r="1021" spans="1:9" x14ac:dyDescent="0.25">
      <c r="A1021">
        <v>1017</v>
      </c>
      <c r="B1021">
        <f t="shared" si="93"/>
        <v>0</v>
      </c>
      <c r="C1021" s="5">
        <f t="shared" si="96"/>
        <v>0</v>
      </c>
      <c r="D1021" s="5">
        <f t="shared" si="95"/>
        <v>0</v>
      </c>
      <c r="E1021" s="4">
        <f t="shared" si="94"/>
        <v>0</v>
      </c>
      <c r="F1021" s="5">
        <f>IF(C1021=0,0,IF(I1020+G1021&lt;=Summary!$E$20,'Loan Sch - Extra pay - With Off'!I1020+G1021,Summary!$E$20))</f>
        <v>0</v>
      </c>
      <c r="G1021" s="4">
        <f>IF(E1021&lt;=0,0,E1021*Summary!$B$7/Summary!$B$10)</f>
        <v>0</v>
      </c>
      <c r="H1021" s="5">
        <f t="shared" si="97"/>
        <v>0</v>
      </c>
      <c r="I1021" s="5">
        <f t="shared" si="98"/>
        <v>0</v>
      </c>
    </row>
    <row r="1022" spans="1:9" x14ac:dyDescent="0.25">
      <c r="A1022">
        <v>1018</v>
      </c>
      <c r="B1022">
        <f t="shared" si="93"/>
        <v>0</v>
      </c>
      <c r="C1022" s="5">
        <f t="shared" si="96"/>
        <v>0</v>
      </c>
      <c r="D1022" s="5">
        <f t="shared" si="95"/>
        <v>0</v>
      </c>
      <c r="E1022" s="4">
        <f t="shared" si="94"/>
        <v>0</v>
      </c>
      <c r="F1022" s="5">
        <f>IF(C1022=0,0,IF(I1021+G1022&lt;=Summary!$E$20,'Loan Sch - Extra pay - With Off'!I1021+G1022,Summary!$E$20))</f>
        <v>0</v>
      </c>
      <c r="G1022" s="4">
        <f>IF(E1022&lt;=0,0,E1022*Summary!$B$7/Summary!$B$10)</f>
        <v>0</v>
      </c>
      <c r="H1022" s="5">
        <f t="shared" si="97"/>
        <v>0</v>
      </c>
      <c r="I1022" s="5">
        <f t="shared" si="98"/>
        <v>0</v>
      </c>
    </row>
    <row r="1023" spans="1:9" x14ac:dyDescent="0.25">
      <c r="A1023">
        <v>1019</v>
      </c>
      <c r="B1023">
        <f t="shared" si="93"/>
        <v>0</v>
      </c>
      <c r="C1023" s="5">
        <f t="shared" si="96"/>
        <v>0</v>
      </c>
      <c r="D1023" s="5">
        <f t="shared" si="95"/>
        <v>0</v>
      </c>
      <c r="E1023" s="4">
        <f t="shared" si="94"/>
        <v>0</v>
      </c>
      <c r="F1023" s="5">
        <f>IF(C1023=0,0,IF(I1022+G1023&lt;=Summary!$E$20,'Loan Sch - Extra pay - With Off'!I1022+G1023,Summary!$E$20))</f>
        <v>0</v>
      </c>
      <c r="G1023" s="4">
        <f>IF(E1023&lt;=0,0,E1023*Summary!$B$7/Summary!$B$10)</f>
        <v>0</v>
      </c>
      <c r="H1023" s="5">
        <f t="shared" si="97"/>
        <v>0</v>
      </c>
      <c r="I1023" s="5">
        <f t="shared" si="98"/>
        <v>0</v>
      </c>
    </row>
    <row r="1024" spans="1:9" x14ac:dyDescent="0.25">
      <c r="A1024">
        <v>1020</v>
      </c>
      <c r="B1024">
        <f t="shared" si="93"/>
        <v>0</v>
      </c>
      <c r="C1024" s="5">
        <f t="shared" si="96"/>
        <v>0</v>
      </c>
      <c r="D1024" s="5">
        <f t="shared" si="95"/>
        <v>0</v>
      </c>
      <c r="E1024" s="4">
        <f t="shared" si="94"/>
        <v>0</v>
      </c>
      <c r="F1024" s="5">
        <f>IF(C1024=0,0,IF(I1023+G1024&lt;=Summary!$E$20,'Loan Sch - Extra pay - With Off'!I1023+G1024,Summary!$E$20))</f>
        <v>0</v>
      </c>
      <c r="G1024" s="4">
        <f>IF(E1024&lt;=0,0,E1024*Summary!$B$7/Summary!$B$10)</f>
        <v>0</v>
      </c>
      <c r="H1024" s="5">
        <f t="shared" si="97"/>
        <v>0</v>
      </c>
      <c r="I1024" s="5">
        <f t="shared" si="98"/>
        <v>0</v>
      </c>
    </row>
    <row r="1025" spans="1:9" x14ac:dyDescent="0.25">
      <c r="A1025">
        <v>1021</v>
      </c>
      <c r="B1025">
        <f t="shared" si="93"/>
        <v>0</v>
      </c>
      <c r="C1025" s="5">
        <f t="shared" si="96"/>
        <v>0</v>
      </c>
      <c r="D1025" s="5">
        <f t="shared" si="95"/>
        <v>0</v>
      </c>
      <c r="E1025" s="4">
        <f t="shared" si="94"/>
        <v>0</v>
      </c>
      <c r="F1025" s="5">
        <f>IF(C1025=0,0,IF(I1024+G1025&lt;=Summary!$E$20,'Loan Sch - Extra pay - With Off'!I1024+G1025,Summary!$E$20))</f>
        <v>0</v>
      </c>
      <c r="G1025" s="4">
        <f>IF(E1025&lt;=0,0,E1025*Summary!$B$7/Summary!$B$10)</f>
        <v>0</v>
      </c>
      <c r="H1025" s="5">
        <f t="shared" si="97"/>
        <v>0</v>
      </c>
      <c r="I1025" s="5">
        <f t="shared" si="98"/>
        <v>0</v>
      </c>
    </row>
    <row r="1026" spans="1:9" x14ac:dyDescent="0.25">
      <c r="A1026">
        <v>1022</v>
      </c>
      <c r="B1026">
        <f t="shared" si="93"/>
        <v>0</v>
      </c>
      <c r="C1026" s="5">
        <f t="shared" si="96"/>
        <v>0</v>
      </c>
      <c r="D1026" s="5">
        <f t="shared" si="95"/>
        <v>0</v>
      </c>
      <c r="E1026" s="4">
        <f t="shared" si="94"/>
        <v>0</v>
      </c>
      <c r="F1026" s="5">
        <f>IF(C1026=0,0,IF(I1025+G1026&lt;=Summary!$E$20,'Loan Sch - Extra pay - With Off'!I1025+G1026,Summary!$E$20))</f>
        <v>0</v>
      </c>
      <c r="G1026" s="4">
        <f>IF(E1026&lt;=0,0,E1026*Summary!$B$7/Summary!$B$10)</f>
        <v>0</v>
      </c>
      <c r="H1026" s="5">
        <f t="shared" si="97"/>
        <v>0</v>
      </c>
      <c r="I1026" s="5">
        <f t="shared" si="98"/>
        <v>0</v>
      </c>
    </row>
    <row r="1027" spans="1:9" x14ac:dyDescent="0.25">
      <c r="A1027">
        <v>1023</v>
      </c>
      <c r="B1027">
        <f t="shared" si="93"/>
        <v>0</v>
      </c>
      <c r="C1027" s="5">
        <f t="shared" si="96"/>
        <v>0</v>
      </c>
      <c r="D1027" s="5">
        <f t="shared" si="95"/>
        <v>0</v>
      </c>
      <c r="E1027" s="4">
        <f t="shared" si="94"/>
        <v>0</v>
      </c>
      <c r="F1027" s="5">
        <f>IF(C1027=0,0,IF(I1026+G1027&lt;=Summary!$E$20,'Loan Sch - Extra pay - With Off'!I1026+G1027,Summary!$E$20))</f>
        <v>0</v>
      </c>
      <c r="G1027" s="4">
        <f>IF(E1027&lt;=0,0,E1027*Summary!$B$7/Summary!$B$10)</f>
        <v>0</v>
      </c>
      <c r="H1027" s="5">
        <f t="shared" si="97"/>
        <v>0</v>
      </c>
      <c r="I1027" s="5">
        <f t="shared" si="98"/>
        <v>0</v>
      </c>
    </row>
    <row r="1028" spans="1:9" x14ac:dyDescent="0.25">
      <c r="A1028">
        <v>1024</v>
      </c>
      <c r="B1028">
        <f t="shared" si="93"/>
        <v>0</v>
      </c>
      <c r="C1028" s="5">
        <f t="shared" si="96"/>
        <v>0</v>
      </c>
      <c r="D1028" s="5">
        <f t="shared" si="95"/>
        <v>0</v>
      </c>
      <c r="E1028" s="4">
        <f t="shared" si="94"/>
        <v>0</v>
      </c>
      <c r="F1028" s="5">
        <f>IF(C1028=0,0,IF(I1027+G1028&lt;=Summary!$E$20,'Loan Sch - Extra pay - With Off'!I1027+G1028,Summary!$E$20))</f>
        <v>0</v>
      </c>
      <c r="G1028" s="4">
        <f>IF(E1028&lt;=0,0,E1028*Summary!$B$7/Summary!$B$10)</f>
        <v>0</v>
      </c>
      <c r="H1028" s="5">
        <f t="shared" si="97"/>
        <v>0</v>
      </c>
      <c r="I1028" s="5">
        <f t="shared" si="98"/>
        <v>0</v>
      </c>
    </row>
    <row r="1029" spans="1:9" x14ac:dyDescent="0.25">
      <c r="A1029">
        <v>1025</v>
      </c>
      <c r="B1029">
        <f t="shared" si="93"/>
        <v>0</v>
      </c>
      <c r="C1029" s="5">
        <f t="shared" si="96"/>
        <v>0</v>
      </c>
      <c r="D1029" s="5">
        <f t="shared" si="95"/>
        <v>0</v>
      </c>
      <c r="E1029" s="4">
        <f t="shared" si="94"/>
        <v>0</v>
      </c>
      <c r="F1029" s="5">
        <f>IF(C1029=0,0,IF(I1028+G1029&lt;=Summary!$E$20,'Loan Sch - Extra pay - With Off'!I1028+G1029,Summary!$E$20))</f>
        <v>0</v>
      </c>
      <c r="G1029" s="4">
        <f>IF(E1029&lt;=0,0,E1029*Summary!$B$7/Summary!$B$10)</f>
        <v>0</v>
      </c>
      <c r="H1029" s="5">
        <f t="shared" si="97"/>
        <v>0</v>
      </c>
      <c r="I1029" s="5">
        <f t="shared" si="98"/>
        <v>0</v>
      </c>
    </row>
    <row r="1030" spans="1:9" x14ac:dyDescent="0.25">
      <c r="A1030">
        <v>1026</v>
      </c>
      <c r="B1030">
        <f t="shared" ref="B1030:B1093" si="99">IF(C1030=0,0,A1030)</f>
        <v>0</v>
      </c>
      <c r="C1030" s="5">
        <f t="shared" si="96"/>
        <v>0</v>
      </c>
      <c r="D1030" s="5">
        <f t="shared" si="95"/>
        <v>0</v>
      </c>
      <c r="E1030" s="4">
        <f t="shared" ref="E1030:E1093" si="100">C1030-D1030</f>
        <v>0</v>
      </c>
      <c r="F1030" s="5">
        <f>IF(C1030=0,0,IF(I1029+G1030&lt;=Summary!$E$20,'Loan Sch - Extra pay - With Off'!I1029+G1030,Summary!$E$20))</f>
        <v>0</v>
      </c>
      <c r="G1030" s="4">
        <f>IF(E1030&lt;=0,0,E1030*Summary!$B$7/Summary!$B$10)</f>
        <v>0</v>
      </c>
      <c r="H1030" s="5">
        <f t="shared" si="97"/>
        <v>0</v>
      </c>
      <c r="I1030" s="5">
        <f t="shared" si="98"/>
        <v>0</v>
      </c>
    </row>
    <row r="1031" spans="1:9" x14ac:dyDescent="0.25">
      <c r="A1031">
        <v>1027</v>
      </c>
      <c r="B1031">
        <f t="shared" si="99"/>
        <v>0</v>
      </c>
      <c r="C1031" s="5">
        <f t="shared" si="96"/>
        <v>0</v>
      </c>
      <c r="D1031" s="5">
        <f t="shared" ref="D1031:D1094" si="101">IF(C1031=0,0,D1030)</f>
        <v>0</v>
      </c>
      <c r="E1031" s="4">
        <f t="shared" si="100"/>
        <v>0</v>
      </c>
      <c r="F1031" s="5">
        <f>IF(C1031=0,0,IF(I1030+G1031&lt;=Summary!$E$20,'Loan Sch - Extra pay - With Off'!I1030+G1031,Summary!$E$20))</f>
        <v>0</v>
      </c>
      <c r="G1031" s="4">
        <f>IF(E1031&lt;=0,0,E1031*Summary!$B$7/Summary!$B$10)</f>
        <v>0</v>
      </c>
      <c r="H1031" s="5">
        <f t="shared" si="97"/>
        <v>0</v>
      </c>
      <c r="I1031" s="5">
        <f t="shared" si="98"/>
        <v>0</v>
      </c>
    </row>
    <row r="1032" spans="1:9" x14ac:dyDescent="0.25">
      <c r="A1032">
        <v>1028</v>
      </c>
      <c r="B1032">
        <f t="shared" si="99"/>
        <v>0</v>
      </c>
      <c r="C1032" s="5">
        <f t="shared" si="96"/>
        <v>0</v>
      </c>
      <c r="D1032" s="5">
        <f t="shared" si="101"/>
        <v>0</v>
      </c>
      <c r="E1032" s="4">
        <f t="shared" si="100"/>
        <v>0</v>
      </c>
      <c r="F1032" s="5">
        <f>IF(C1032=0,0,IF(I1031+G1032&lt;=Summary!$E$20,'Loan Sch - Extra pay - With Off'!I1031+G1032,Summary!$E$20))</f>
        <v>0</v>
      </c>
      <c r="G1032" s="4">
        <f>IF(E1032&lt;=0,0,E1032*Summary!$B$7/Summary!$B$10)</f>
        <v>0</v>
      </c>
      <c r="H1032" s="5">
        <f t="shared" si="97"/>
        <v>0</v>
      </c>
      <c r="I1032" s="5">
        <f t="shared" si="98"/>
        <v>0</v>
      </c>
    </row>
    <row r="1033" spans="1:9" x14ac:dyDescent="0.25">
      <c r="A1033">
        <v>1029</v>
      </c>
      <c r="B1033">
        <f t="shared" si="99"/>
        <v>0</v>
      </c>
      <c r="C1033" s="5">
        <f t="shared" si="96"/>
        <v>0</v>
      </c>
      <c r="D1033" s="5">
        <f t="shared" si="101"/>
        <v>0</v>
      </c>
      <c r="E1033" s="4">
        <f t="shared" si="100"/>
        <v>0</v>
      </c>
      <c r="F1033" s="5">
        <f>IF(C1033=0,0,IF(I1032+G1033&lt;=Summary!$E$20,'Loan Sch - Extra pay - With Off'!I1032+G1033,Summary!$E$20))</f>
        <v>0</v>
      </c>
      <c r="G1033" s="4">
        <f>IF(E1033&lt;=0,0,E1033*Summary!$B$7/Summary!$B$10)</f>
        <v>0</v>
      </c>
      <c r="H1033" s="5">
        <f t="shared" si="97"/>
        <v>0</v>
      </c>
      <c r="I1033" s="5">
        <f t="shared" si="98"/>
        <v>0</v>
      </c>
    </row>
    <row r="1034" spans="1:9" x14ac:dyDescent="0.25">
      <c r="A1034">
        <v>1030</v>
      </c>
      <c r="B1034">
        <f t="shared" si="99"/>
        <v>0</v>
      </c>
      <c r="C1034" s="5">
        <f t="shared" si="96"/>
        <v>0</v>
      </c>
      <c r="D1034" s="5">
        <f t="shared" si="101"/>
        <v>0</v>
      </c>
      <c r="E1034" s="4">
        <f t="shared" si="100"/>
        <v>0</v>
      </c>
      <c r="F1034" s="5">
        <f>IF(C1034=0,0,IF(I1033+G1034&lt;=Summary!$E$20,'Loan Sch - Extra pay - With Off'!I1033+G1034,Summary!$E$20))</f>
        <v>0</v>
      </c>
      <c r="G1034" s="4">
        <f>IF(E1034&lt;=0,0,E1034*Summary!$B$7/Summary!$B$10)</f>
        <v>0</v>
      </c>
      <c r="H1034" s="5">
        <f t="shared" si="97"/>
        <v>0</v>
      </c>
      <c r="I1034" s="5">
        <f t="shared" si="98"/>
        <v>0</v>
      </c>
    </row>
    <row r="1035" spans="1:9" x14ac:dyDescent="0.25">
      <c r="A1035">
        <v>1031</v>
      </c>
      <c r="B1035">
        <f t="shared" si="99"/>
        <v>0</v>
      </c>
      <c r="C1035" s="5">
        <f t="shared" si="96"/>
        <v>0</v>
      </c>
      <c r="D1035" s="5">
        <f t="shared" si="101"/>
        <v>0</v>
      </c>
      <c r="E1035" s="4">
        <f t="shared" si="100"/>
        <v>0</v>
      </c>
      <c r="F1035" s="5">
        <f>IF(C1035=0,0,IF(I1034+G1035&lt;=Summary!$E$20,'Loan Sch - Extra pay - With Off'!I1034+G1035,Summary!$E$20))</f>
        <v>0</v>
      </c>
      <c r="G1035" s="4">
        <f>IF(E1035&lt;=0,0,E1035*Summary!$B$7/Summary!$B$10)</f>
        <v>0</v>
      </c>
      <c r="H1035" s="5">
        <f t="shared" si="97"/>
        <v>0</v>
      </c>
      <c r="I1035" s="5">
        <f t="shared" si="98"/>
        <v>0</v>
      </c>
    </row>
    <row r="1036" spans="1:9" x14ac:dyDescent="0.25">
      <c r="A1036">
        <v>1032</v>
      </c>
      <c r="B1036">
        <f t="shared" si="99"/>
        <v>0</v>
      </c>
      <c r="C1036" s="5">
        <f t="shared" si="96"/>
        <v>0</v>
      </c>
      <c r="D1036" s="5">
        <f t="shared" si="101"/>
        <v>0</v>
      </c>
      <c r="E1036" s="4">
        <f t="shared" si="100"/>
        <v>0</v>
      </c>
      <c r="F1036" s="5">
        <f>IF(C1036=0,0,IF(I1035+G1036&lt;=Summary!$E$20,'Loan Sch - Extra pay - With Off'!I1035+G1036,Summary!$E$20))</f>
        <v>0</v>
      </c>
      <c r="G1036" s="4">
        <f>IF(E1036&lt;=0,0,E1036*Summary!$B$7/Summary!$B$10)</f>
        <v>0</v>
      </c>
      <c r="H1036" s="5">
        <f t="shared" si="97"/>
        <v>0</v>
      </c>
      <c r="I1036" s="5">
        <f t="shared" si="98"/>
        <v>0</v>
      </c>
    </row>
    <row r="1037" spans="1:9" x14ac:dyDescent="0.25">
      <c r="A1037">
        <v>1033</v>
      </c>
      <c r="B1037">
        <f t="shared" si="99"/>
        <v>0</v>
      </c>
      <c r="C1037" s="5">
        <f t="shared" si="96"/>
        <v>0</v>
      </c>
      <c r="D1037" s="5">
        <f t="shared" si="101"/>
        <v>0</v>
      </c>
      <c r="E1037" s="4">
        <f t="shared" si="100"/>
        <v>0</v>
      </c>
      <c r="F1037" s="5">
        <f>IF(C1037=0,0,IF(I1036+G1037&lt;=Summary!$E$20,'Loan Sch - Extra pay - With Off'!I1036+G1037,Summary!$E$20))</f>
        <v>0</v>
      </c>
      <c r="G1037" s="4">
        <f>IF(E1037&lt;=0,0,E1037*Summary!$B$7/Summary!$B$10)</f>
        <v>0</v>
      </c>
      <c r="H1037" s="5">
        <f t="shared" si="97"/>
        <v>0</v>
      </c>
      <c r="I1037" s="5">
        <f t="shared" si="98"/>
        <v>0</v>
      </c>
    </row>
    <row r="1038" spans="1:9" x14ac:dyDescent="0.25">
      <c r="A1038">
        <v>1034</v>
      </c>
      <c r="B1038">
        <f t="shared" si="99"/>
        <v>0</v>
      </c>
      <c r="C1038" s="5">
        <f t="shared" si="96"/>
        <v>0</v>
      </c>
      <c r="D1038" s="5">
        <f t="shared" si="101"/>
        <v>0</v>
      </c>
      <c r="E1038" s="4">
        <f t="shared" si="100"/>
        <v>0</v>
      </c>
      <c r="F1038" s="5">
        <f>IF(C1038=0,0,IF(I1037+G1038&lt;=Summary!$E$20,'Loan Sch - Extra pay - With Off'!I1037+G1038,Summary!$E$20))</f>
        <v>0</v>
      </c>
      <c r="G1038" s="4">
        <f>IF(E1038&lt;=0,0,E1038*Summary!$B$7/Summary!$B$10)</f>
        <v>0</v>
      </c>
      <c r="H1038" s="5">
        <f t="shared" si="97"/>
        <v>0</v>
      </c>
      <c r="I1038" s="5">
        <f t="shared" si="98"/>
        <v>0</v>
      </c>
    </row>
    <row r="1039" spans="1:9" x14ac:dyDescent="0.25">
      <c r="A1039">
        <v>1035</v>
      </c>
      <c r="B1039">
        <f t="shared" si="99"/>
        <v>0</v>
      </c>
      <c r="C1039" s="5">
        <f t="shared" si="96"/>
        <v>0</v>
      </c>
      <c r="D1039" s="5">
        <f t="shared" si="101"/>
        <v>0</v>
      </c>
      <c r="E1039" s="4">
        <f t="shared" si="100"/>
        <v>0</v>
      </c>
      <c r="F1039" s="5">
        <f>IF(C1039=0,0,IF(I1038+G1039&lt;=Summary!$E$20,'Loan Sch - Extra pay - With Off'!I1038+G1039,Summary!$E$20))</f>
        <v>0</v>
      </c>
      <c r="G1039" s="4">
        <f>IF(E1039&lt;=0,0,E1039*Summary!$B$7/Summary!$B$10)</f>
        <v>0</v>
      </c>
      <c r="H1039" s="5">
        <f t="shared" si="97"/>
        <v>0</v>
      </c>
      <c r="I1039" s="5">
        <f t="shared" si="98"/>
        <v>0</v>
      </c>
    </row>
    <row r="1040" spans="1:9" x14ac:dyDescent="0.25">
      <c r="A1040">
        <v>1036</v>
      </c>
      <c r="B1040">
        <f t="shared" si="99"/>
        <v>0</v>
      </c>
      <c r="C1040" s="5">
        <f t="shared" si="96"/>
        <v>0</v>
      </c>
      <c r="D1040" s="5">
        <f t="shared" si="101"/>
        <v>0</v>
      </c>
      <c r="E1040" s="4">
        <f t="shared" si="100"/>
        <v>0</v>
      </c>
      <c r="F1040" s="5">
        <f>IF(C1040=0,0,IF(I1039+G1040&lt;=Summary!$E$20,'Loan Sch - Extra pay - With Off'!I1039+G1040,Summary!$E$20))</f>
        <v>0</v>
      </c>
      <c r="G1040" s="4">
        <f>IF(E1040&lt;=0,0,E1040*Summary!$B$7/Summary!$B$10)</f>
        <v>0</v>
      </c>
      <c r="H1040" s="5">
        <f t="shared" si="97"/>
        <v>0</v>
      </c>
      <c r="I1040" s="5">
        <f t="shared" si="98"/>
        <v>0</v>
      </c>
    </row>
    <row r="1041" spans="1:9" x14ac:dyDescent="0.25">
      <c r="A1041">
        <v>1037</v>
      </c>
      <c r="B1041">
        <f t="shared" si="99"/>
        <v>0</v>
      </c>
      <c r="C1041" s="5">
        <f t="shared" si="96"/>
        <v>0</v>
      </c>
      <c r="D1041" s="5">
        <f t="shared" si="101"/>
        <v>0</v>
      </c>
      <c r="E1041" s="4">
        <f t="shared" si="100"/>
        <v>0</v>
      </c>
      <c r="F1041" s="5">
        <f>IF(C1041=0,0,IF(I1040+G1041&lt;=Summary!$E$20,'Loan Sch - Extra pay - With Off'!I1040+G1041,Summary!$E$20))</f>
        <v>0</v>
      </c>
      <c r="G1041" s="4">
        <f>IF(E1041&lt;=0,0,E1041*Summary!$B$7/Summary!$B$10)</f>
        <v>0</v>
      </c>
      <c r="H1041" s="5">
        <f t="shared" si="97"/>
        <v>0</v>
      </c>
      <c r="I1041" s="5">
        <f t="shared" si="98"/>
        <v>0</v>
      </c>
    </row>
    <row r="1042" spans="1:9" x14ac:dyDescent="0.25">
      <c r="A1042">
        <v>1038</v>
      </c>
      <c r="B1042">
        <f t="shared" si="99"/>
        <v>0</v>
      </c>
      <c r="C1042" s="5">
        <f t="shared" si="96"/>
        <v>0</v>
      </c>
      <c r="D1042" s="5">
        <f t="shared" si="101"/>
        <v>0</v>
      </c>
      <c r="E1042" s="4">
        <f t="shared" si="100"/>
        <v>0</v>
      </c>
      <c r="F1042" s="5">
        <f>IF(C1042=0,0,IF(I1041+G1042&lt;=Summary!$E$20,'Loan Sch - Extra pay - With Off'!I1041+G1042,Summary!$E$20))</f>
        <v>0</v>
      </c>
      <c r="G1042" s="4">
        <f>IF(E1042&lt;=0,0,E1042*Summary!$B$7/Summary!$B$10)</f>
        <v>0</v>
      </c>
      <c r="H1042" s="5">
        <f t="shared" si="97"/>
        <v>0</v>
      </c>
      <c r="I1042" s="5">
        <f t="shared" si="98"/>
        <v>0</v>
      </c>
    </row>
    <row r="1043" spans="1:9" x14ac:dyDescent="0.25">
      <c r="A1043">
        <v>1039</v>
      </c>
      <c r="B1043">
        <f t="shared" si="99"/>
        <v>0</v>
      </c>
      <c r="C1043" s="5">
        <f t="shared" si="96"/>
        <v>0</v>
      </c>
      <c r="D1043" s="5">
        <f t="shared" si="101"/>
        <v>0</v>
      </c>
      <c r="E1043" s="4">
        <f t="shared" si="100"/>
        <v>0</v>
      </c>
      <c r="F1043" s="5">
        <f>IF(C1043=0,0,IF(I1042+G1043&lt;=Summary!$E$20,'Loan Sch - Extra pay - With Off'!I1042+G1043,Summary!$E$20))</f>
        <v>0</v>
      </c>
      <c r="G1043" s="4">
        <f>IF(E1043&lt;=0,0,E1043*Summary!$B$7/Summary!$B$10)</f>
        <v>0</v>
      </c>
      <c r="H1043" s="5">
        <f t="shared" si="97"/>
        <v>0</v>
      </c>
      <c r="I1043" s="5">
        <f t="shared" si="98"/>
        <v>0</v>
      </c>
    </row>
    <row r="1044" spans="1:9" x14ac:dyDescent="0.25">
      <c r="A1044">
        <v>1040</v>
      </c>
      <c r="B1044">
        <f t="shared" si="99"/>
        <v>0</v>
      </c>
      <c r="C1044" s="5">
        <f t="shared" si="96"/>
        <v>0</v>
      </c>
      <c r="D1044" s="5">
        <f t="shared" si="101"/>
        <v>0</v>
      </c>
      <c r="E1044" s="4">
        <f t="shared" si="100"/>
        <v>0</v>
      </c>
      <c r="F1044" s="5">
        <f>IF(C1044=0,0,IF(I1043+G1044&lt;=Summary!$E$20,'Loan Sch - Extra pay - With Off'!I1043+G1044,Summary!$E$20))</f>
        <v>0</v>
      </c>
      <c r="G1044" s="4">
        <f>IF(E1044&lt;=0,0,E1044*Summary!$B$7/Summary!$B$10)</f>
        <v>0</v>
      </c>
      <c r="H1044" s="5">
        <f t="shared" si="97"/>
        <v>0</v>
      </c>
      <c r="I1044" s="5">
        <f t="shared" si="98"/>
        <v>0</v>
      </c>
    </row>
    <row r="1045" spans="1:9" x14ac:dyDescent="0.25">
      <c r="A1045">
        <v>1041</v>
      </c>
      <c r="B1045">
        <f t="shared" si="99"/>
        <v>0</v>
      </c>
      <c r="C1045" s="5">
        <f t="shared" si="96"/>
        <v>0</v>
      </c>
      <c r="D1045" s="5">
        <f t="shared" si="101"/>
        <v>0</v>
      </c>
      <c r="E1045" s="4">
        <f t="shared" si="100"/>
        <v>0</v>
      </c>
      <c r="F1045" s="5">
        <f>IF(C1045=0,0,IF(I1044+G1045&lt;=Summary!$E$20,'Loan Sch - Extra pay - With Off'!I1044+G1045,Summary!$E$20))</f>
        <v>0</v>
      </c>
      <c r="G1045" s="4">
        <f>IF(E1045&lt;=0,0,E1045*Summary!$B$7/Summary!$B$10)</f>
        <v>0</v>
      </c>
      <c r="H1045" s="5">
        <f t="shared" si="97"/>
        <v>0</v>
      </c>
      <c r="I1045" s="5">
        <f t="shared" si="98"/>
        <v>0</v>
      </c>
    </row>
    <row r="1046" spans="1:9" x14ac:dyDescent="0.25">
      <c r="A1046">
        <v>1042</v>
      </c>
      <c r="B1046">
        <f t="shared" si="99"/>
        <v>0</v>
      </c>
      <c r="C1046" s="5">
        <f t="shared" si="96"/>
        <v>0</v>
      </c>
      <c r="D1046" s="5">
        <f t="shared" si="101"/>
        <v>0</v>
      </c>
      <c r="E1046" s="4">
        <f t="shared" si="100"/>
        <v>0</v>
      </c>
      <c r="F1046" s="5">
        <f>IF(C1046=0,0,IF(I1045+G1046&lt;=Summary!$E$20,'Loan Sch - Extra pay - With Off'!I1045+G1046,Summary!$E$20))</f>
        <v>0</v>
      </c>
      <c r="G1046" s="4">
        <f>IF(E1046&lt;=0,0,E1046*Summary!$B$7/Summary!$B$10)</f>
        <v>0</v>
      </c>
      <c r="H1046" s="5">
        <f t="shared" si="97"/>
        <v>0</v>
      </c>
      <c r="I1046" s="5">
        <f t="shared" si="98"/>
        <v>0</v>
      </c>
    </row>
    <row r="1047" spans="1:9" x14ac:dyDescent="0.25">
      <c r="A1047">
        <v>1043</v>
      </c>
      <c r="B1047">
        <f t="shared" si="99"/>
        <v>0</v>
      </c>
      <c r="C1047" s="5">
        <f t="shared" si="96"/>
        <v>0</v>
      </c>
      <c r="D1047" s="5">
        <f t="shared" si="101"/>
        <v>0</v>
      </c>
      <c r="E1047" s="4">
        <f t="shared" si="100"/>
        <v>0</v>
      </c>
      <c r="F1047" s="5">
        <f>IF(C1047=0,0,IF(I1046+G1047&lt;=Summary!$E$20,'Loan Sch - Extra pay - With Off'!I1046+G1047,Summary!$E$20))</f>
        <v>0</v>
      </c>
      <c r="G1047" s="4">
        <f>IF(E1047&lt;=0,0,E1047*Summary!$B$7/Summary!$B$10)</f>
        <v>0</v>
      </c>
      <c r="H1047" s="5">
        <f t="shared" si="97"/>
        <v>0</v>
      </c>
      <c r="I1047" s="5">
        <f t="shared" si="98"/>
        <v>0</v>
      </c>
    </row>
    <row r="1048" spans="1:9" x14ac:dyDescent="0.25">
      <c r="A1048">
        <v>1044</v>
      </c>
      <c r="B1048">
        <f t="shared" si="99"/>
        <v>0</v>
      </c>
      <c r="C1048" s="5">
        <f t="shared" si="96"/>
        <v>0</v>
      </c>
      <c r="D1048" s="5">
        <f t="shared" si="101"/>
        <v>0</v>
      </c>
      <c r="E1048" s="4">
        <f t="shared" si="100"/>
        <v>0</v>
      </c>
      <c r="F1048" s="5">
        <f>IF(C1048=0,0,IF(I1047+G1048&lt;=Summary!$E$20,'Loan Sch - Extra pay - With Off'!I1047+G1048,Summary!$E$20))</f>
        <v>0</v>
      </c>
      <c r="G1048" s="4">
        <f>IF(E1048&lt;=0,0,E1048*Summary!$B$7/Summary!$B$10)</f>
        <v>0</v>
      </c>
      <c r="H1048" s="5">
        <f t="shared" si="97"/>
        <v>0</v>
      </c>
      <c r="I1048" s="5">
        <f t="shared" si="98"/>
        <v>0</v>
      </c>
    </row>
    <row r="1049" spans="1:9" x14ac:dyDescent="0.25">
      <c r="A1049">
        <v>1045</v>
      </c>
      <c r="B1049">
        <f t="shared" si="99"/>
        <v>0</v>
      </c>
      <c r="C1049" s="5">
        <f t="shared" si="96"/>
        <v>0</v>
      </c>
      <c r="D1049" s="5">
        <f t="shared" si="101"/>
        <v>0</v>
      </c>
      <c r="E1049" s="4">
        <f t="shared" si="100"/>
        <v>0</v>
      </c>
      <c r="F1049" s="5">
        <f>IF(C1049=0,0,IF(I1048+G1049&lt;=Summary!$E$20,'Loan Sch - Extra pay - With Off'!I1048+G1049,Summary!$E$20))</f>
        <v>0</v>
      </c>
      <c r="G1049" s="4">
        <f>IF(E1049&lt;=0,0,E1049*Summary!$B$7/Summary!$B$10)</f>
        <v>0</v>
      </c>
      <c r="H1049" s="5">
        <f t="shared" si="97"/>
        <v>0</v>
      </c>
      <c r="I1049" s="5">
        <f t="shared" si="98"/>
        <v>0</v>
      </c>
    </row>
    <row r="1050" spans="1:9" x14ac:dyDescent="0.25">
      <c r="A1050">
        <v>1046</v>
      </c>
      <c r="B1050">
        <f t="shared" si="99"/>
        <v>0</v>
      </c>
      <c r="C1050" s="5">
        <f t="shared" si="96"/>
        <v>0</v>
      </c>
      <c r="D1050" s="5">
        <f t="shared" si="101"/>
        <v>0</v>
      </c>
      <c r="E1050" s="4">
        <f t="shared" si="100"/>
        <v>0</v>
      </c>
      <c r="F1050" s="5">
        <f>IF(C1050=0,0,IF(I1049+G1050&lt;=Summary!$E$20,'Loan Sch - Extra pay - With Off'!I1049+G1050,Summary!$E$20))</f>
        <v>0</v>
      </c>
      <c r="G1050" s="4">
        <f>IF(E1050&lt;=0,0,E1050*Summary!$B$7/Summary!$B$10)</f>
        <v>0</v>
      </c>
      <c r="H1050" s="5">
        <f t="shared" si="97"/>
        <v>0</v>
      </c>
      <c r="I1050" s="5">
        <f t="shared" si="98"/>
        <v>0</v>
      </c>
    </row>
    <row r="1051" spans="1:9" x14ac:dyDescent="0.25">
      <c r="A1051">
        <v>1047</v>
      </c>
      <c r="B1051">
        <f t="shared" si="99"/>
        <v>0</v>
      </c>
      <c r="C1051" s="5">
        <f t="shared" si="96"/>
        <v>0</v>
      </c>
      <c r="D1051" s="5">
        <f t="shared" si="101"/>
        <v>0</v>
      </c>
      <c r="E1051" s="4">
        <f t="shared" si="100"/>
        <v>0</v>
      </c>
      <c r="F1051" s="5">
        <f>IF(C1051=0,0,IF(I1050+G1051&lt;=Summary!$E$20,'Loan Sch - Extra pay - With Off'!I1050+G1051,Summary!$E$20))</f>
        <v>0</v>
      </c>
      <c r="G1051" s="4">
        <f>IF(E1051&lt;=0,0,E1051*Summary!$B$7/Summary!$B$10)</f>
        <v>0</v>
      </c>
      <c r="H1051" s="5">
        <f t="shared" si="97"/>
        <v>0</v>
      </c>
      <c r="I1051" s="5">
        <f t="shared" si="98"/>
        <v>0</v>
      </c>
    </row>
    <row r="1052" spans="1:9" x14ac:dyDescent="0.25">
      <c r="A1052">
        <v>1048</v>
      </c>
      <c r="B1052">
        <f t="shared" si="99"/>
        <v>0</v>
      </c>
      <c r="C1052" s="5">
        <f t="shared" si="96"/>
        <v>0</v>
      </c>
      <c r="D1052" s="5">
        <f t="shared" si="101"/>
        <v>0</v>
      </c>
      <c r="E1052" s="4">
        <f t="shared" si="100"/>
        <v>0</v>
      </c>
      <c r="F1052" s="5">
        <f>IF(C1052=0,0,IF(I1051+G1052&lt;=Summary!$E$20,'Loan Sch - Extra pay - With Off'!I1051+G1052,Summary!$E$20))</f>
        <v>0</v>
      </c>
      <c r="G1052" s="4">
        <f>IF(E1052&lt;=0,0,E1052*Summary!$B$7/Summary!$B$10)</f>
        <v>0</v>
      </c>
      <c r="H1052" s="5">
        <f t="shared" si="97"/>
        <v>0</v>
      </c>
      <c r="I1052" s="5">
        <f t="shared" si="98"/>
        <v>0</v>
      </c>
    </row>
    <row r="1053" spans="1:9" x14ac:dyDescent="0.25">
      <c r="A1053">
        <v>1049</v>
      </c>
      <c r="B1053">
        <f t="shared" si="99"/>
        <v>0</v>
      </c>
      <c r="C1053" s="5">
        <f t="shared" si="96"/>
        <v>0</v>
      </c>
      <c r="D1053" s="5">
        <f t="shared" si="101"/>
        <v>0</v>
      </c>
      <c r="E1053" s="4">
        <f t="shared" si="100"/>
        <v>0</v>
      </c>
      <c r="F1053" s="5">
        <f>IF(C1053=0,0,IF(I1052+G1053&lt;=Summary!$E$20,'Loan Sch - Extra pay - With Off'!I1052+G1053,Summary!$E$20))</f>
        <v>0</v>
      </c>
      <c r="G1053" s="4">
        <f>IF(E1053&lt;=0,0,E1053*Summary!$B$7/Summary!$B$10)</f>
        <v>0</v>
      </c>
      <c r="H1053" s="5">
        <f t="shared" si="97"/>
        <v>0</v>
      </c>
      <c r="I1053" s="5">
        <f t="shared" si="98"/>
        <v>0</v>
      </c>
    </row>
    <row r="1054" spans="1:9" x14ac:dyDescent="0.25">
      <c r="A1054">
        <v>1050</v>
      </c>
      <c r="B1054">
        <f t="shared" si="99"/>
        <v>0</v>
      </c>
      <c r="C1054" s="5">
        <f t="shared" si="96"/>
        <v>0</v>
      </c>
      <c r="D1054" s="5">
        <f t="shared" si="101"/>
        <v>0</v>
      </c>
      <c r="E1054" s="4">
        <f t="shared" si="100"/>
        <v>0</v>
      </c>
      <c r="F1054" s="5">
        <f>IF(C1054=0,0,IF(I1053+G1054&lt;=Summary!$E$20,'Loan Sch - Extra pay - With Off'!I1053+G1054,Summary!$E$20))</f>
        <v>0</v>
      </c>
      <c r="G1054" s="4">
        <f>IF(E1054&lt;=0,0,E1054*Summary!$B$7/Summary!$B$10)</f>
        <v>0</v>
      </c>
      <c r="H1054" s="5">
        <f t="shared" si="97"/>
        <v>0</v>
      </c>
      <c r="I1054" s="5">
        <f t="shared" si="98"/>
        <v>0</v>
      </c>
    </row>
    <row r="1055" spans="1:9" x14ac:dyDescent="0.25">
      <c r="A1055">
        <v>1051</v>
      </c>
      <c r="B1055">
        <f t="shared" si="99"/>
        <v>0</v>
      </c>
      <c r="C1055" s="5">
        <f t="shared" si="96"/>
        <v>0</v>
      </c>
      <c r="D1055" s="5">
        <f t="shared" si="101"/>
        <v>0</v>
      </c>
      <c r="E1055" s="4">
        <f t="shared" si="100"/>
        <v>0</v>
      </c>
      <c r="F1055" s="5">
        <f>IF(C1055=0,0,IF(I1054+G1055&lt;=Summary!$E$20,'Loan Sch - Extra pay - With Off'!I1054+G1055,Summary!$E$20))</f>
        <v>0</v>
      </c>
      <c r="G1055" s="4">
        <f>IF(E1055&lt;=0,0,E1055*Summary!$B$7/Summary!$B$10)</f>
        <v>0</v>
      </c>
      <c r="H1055" s="5">
        <f t="shared" si="97"/>
        <v>0</v>
      </c>
      <c r="I1055" s="5">
        <f t="shared" si="98"/>
        <v>0</v>
      </c>
    </row>
    <row r="1056" spans="1:9" x14ac:dyDescent="0.25">
      <c r="A1056">
        <v>1052</v>
      </c>
      <c r="B1056">
        <f t="shared" si="99"/>
        <v>0</v>
      </c>
      <c r="C1056" s="5">
        <f t="shared" si="96"/>
        <v>0</v>
      </c>
      <c r="D1056" s="5">
        <f t="shared" si="101"/>
        <v>0</v>
      </c>
      <c r="E1056" s="4">
        <f t="shared" si="100"/>
        <v>0</v>
      </c>
      <c r="F1056" s="5">
        <f>IF(C1056=0,0,IF(I1055+G1056&lt;=Summary!$E$20,'Loan Sch - Extra pay - With Off'!I1055+G1056,Summary!$E$20))</f>
        <v>0</v>
      </c>
      <c r="G1056" s="4">
        <f>IF(E1056&lt;=0,0,E1056*Summary!$B$7/Summary!$B$10)</f>
        <v>0</v>
      </c>
      <c r="H1056" s="5">
        <f t="shared" si="97"/>
        <v>0</v>
      </c>
      <c r="I1056" s="5">
        <f t="shared" si="98"/>
        <v>0</v>
      </c>
    </row>
    <row r="1057" spans="1:9" x14ac:dyDescent="0.25">
      <c r="A1057">
        <v>1053</v>
      </c>
      <c r="B1057">
        <f t="shared" si="99"/>
        <v>0</v>
      </c>
      <c r="C1057" s="5">
        <f t="shared" si="96"/>
        <v>0</v>
      </c>
      <c r="D1057" s="5">
        <f t="shared" si="101"/>
        <v>0</v>
      </c>
      <c r="E1057" s="4">
        <f t="shared" si="100"/>
        <v>0</v>
      </c>
      <c r="F1057" s="5">
        <f>IF(C1057=0,0,IF(I1056+G1057&lt;=Summary!$E$20,'Loan Sch - Extra pay - With Off'!I1056+G1057,Summary!$E$20))</f>
        <v>0</v>
      </c>
      <c r="G1057" s="4">
        <f>IF(E1057&lt;=0,0,E1057*Summary!$B$7/Summary!$B$10)</f>
        <v>0</v>
      </c>
      <c r="H1057" s="5">
        <f t="shared" si="97"/>
        <v>0</v>
      </c>
      <c r="I1057" s="5">
        <f t="shared" si="98"/>
        <v>0</v>
      </c>
    </row>
    <row r="1058" spans="1:9" x14ac:dyDescent="0.25">
      <c r="A1058">
        <v>1054</v>
      </c>
      <c r="B1058">
        <f t="shared" si="99"/>
        <v>0</v>
      </c>
      <c r="C1058" s="5">
        <f t="shared" si="96"/>
        <v>0</v>
      </c>
      <c r="D1058" s="5">
        <f t="shared" si="101"/>
        <v>0</v>
      </c>
      <c r="E1058" s="4">
        <f t="shared" si="100"/>
        <v>0</v>
      </c>
      <c r="F1058" s="5">
        <f>IF(C1058=0,0,IF(I1057+G1058&lt;=Summary!$E$20,'Loan Sch - Extra pay - With Off'!I1057+G1058,Summary!$E$20))</f>
        <v>0</v>
      </c>
      <c r="G1058" s="4">
        <f>IF(E1058&lt;=0,0,E1058*Summary!$B$7/Summary!$B$10)</f>
        <v>0</v>
      </c>
      <c r="H1058" s="5">
        <f t="shared" si="97"/>
        <v>0</v>
      </c>
      <c r="I1058" s="5">
        <f t="shared" si="98"/>
        <v>0</v>
      </c>
    </row>
    <row r="1059" spans="1:9" x14ac:dyDescent="0.25">
      <c r="A1059">
        <v>1055</v>
      </c>
      <c r="B1059">
        <f t="shared" si="99"/>
        <v>0</v>
      </c>
      <c r="C1059" s="5">
        <f t="shared" si="96"/>
        <v>0</v>
      </c>
      <c r="D1059" s="5">
        <f t="shared" si="101"/>
        <v>0</v>
      </c>
      <c r="E1059" s="4">
        <f t="shared" si="100"/>
        <v>0</v>
      </c>
      <c r="F1059" s="5">
        <f>IF(C1059=0,0,IF(I1058+G1059&lt;=Summary!$E$20,'Loan Sch - Extra pay - With Off'!I1058+G1059,Summary!$E$20))</f>
        <v>0</v>
      </c>
      <c r="G1059" s="4">
        <f>IF(E1059&lt;=0,0,E1059*Summary!$B$7/Summary!$B$10)</f>
        <v>0</v>
      </c>
      <c r="H1059" s="5">
        <f t="shared" si="97"/>
        <v>0</v>
      </c>
      <c r="I1059" s="5">
        <f t="shared" si="98"/>
        <v>0</v>
      </c>
    </row>
    <row r="1060" spans="1:9" x14ac:dyDescent="0.25">
      <c r="A1060">
        <v>1056</v>
      </c>
      <c r="B1060">
        <f t="shared" si="99"/>
        <v>0</v>
      </c>
      <c r="C1060" s="5">
        <f t="shared" si="96"/>
        <v>0</v>
      </c>
      <c r="D1060" s="5">
        <f t="shared" si="101"/>
        <v>0</v>
      </c>
      <c r="E1060" s="4">
        <f t="shared" si="100"/>
        <v>0</v>
      </c>
      <c r="F1060" s="5">
        <f>IF(C1060=0,0,IF(I1059+G1060&lt;=Summary!$E$20,'Loan Sch - Extra pay - With Off'!I1059+G1060,Summary!$E$20))</f>
        <v>0</v>
      </c>
      <c r="G1060" s="4">
        <f>IF(E1060&lt;=0,0,E1060*Summary!$B$7/Summary!$B$10)</f>
        <v>0</v>
      </c>
      <c r="H1060" s="5">
        <f t="shared" si="97"/>
        <v>0</v>
      </c>
      <c r="I1060" s="5">
        <f t="shared" si="98"/>
        <v>0</v>
      </c>
    </row>
    <row r="1061" spans="1:9" x14ac:dyDescent="0.25">
      <c r="A1061">
        <v>1057</v>
      </c>
      <c r="B1061">
        <f t="shared" si="99"/>
        <v>0</v>
      </c>
      <c r="C1061" s="5">
        <f t="shared" si="96"/>
        <v>0</v>
      </c>
      <c r="D1061" s="5">
        <f t="shared" si="101"/>
        <v>0</v>
      </c>
      <c r="E1061" s="4">
        <f t="shared" si="100"/>
        <v>0</v>
      </c>
      <c r="F1061" s="5">
        <f>IF(C1061=0,0,IF(I1060+G1061&lt;=Summary!$E$20,'Loan Sch - Extra pay - With Off'!I1060+G1061,Summary!$E$20))</f>
        <v>0</v>
      </c>
      <c r="G1061" s="4">
        <f>IF(E1061&lt;=0,0,E1061*Summary!$B$7/Summary!$B$10)</f>
        <v>0</v>
      </c>
      <c r="H1061" s="5">
        <f t="shared" si="97"/>
        <v>0</v>
      </c>
      <c r="I1061" s="5">
        <f t="shared" si="98"/>
        <v>0</v>
      </c>
    </row>
    <row r="1062" spans="1:9" x14ac:dyDescent="0.25">
      <c r="A1062">
        <v>1058</v>
      </c>
      <c r="B1062">
        <f t="shared" si="99"/>
        <v>0</v>
      </c>
      <c r="C1062" s="5">
        <f t="shared" si="96"/>
        <v>0</v>
      </c>
      <c r="D1062" s="5">
        <f t="shared" si="101"/>
        <v>0</v>
      </c>
      <c r="E1062" s="4">
        <f t="shared" si="100"/>
        <v>0</v>
      </c>
      <c r="F1062" s="5">
        <f>IF(C1062=0,0,IF(I1061+G1062&lt;=Summary!$E$20,'Loan Sch - Extra pay - With Off'!I1061+G1062,Summary!$E$20))</f>
        <v>0</v>
      </c>
      <c r="G1062" s="4">
        <f>IF(E1062&lt;=0,0,E1062*Summary!$B$7/Summary!$B$10)</f>
        <v>0</v>
      </c>
      <c r="H1062" s="5">
        <f t="shared" si="97"/>
        <v>0</v>
      </c>
      <c r="I1062" s="5">
        <f t="shared" si="98"/>
        <v>0</v>
      </c>
    </row>
    <row r="1063" spans="1:9" x14ac:dyDescent="0.25">
      <c r="A1063">
        <v>1059</v>
      </c>
      <c r="B1063">
        <f t="shared" si="99"/>
        <v>0</v>
      </c>
      <c r="C1063" s="5">
        <f t="shared" si="96"/>
        <v>0</v>
      </c>
      <c r="D1063" s="5">
        <f t="shared" si="101"/>
        <v>0</v>
      </c>
      <c r="E1063" s="4">
        <f t="shared" si="100"/>
        <v>0</v>
      </c>
      <c r="F1063" s="5">
        <f>IF(C1063=0,0,IF(I1062+G1063&lt;=Summary!$E$20,'Loan Sch - Extra pay - With Off'!I1062+G1063,Summary!$E$20))</f>
        <v>0</v>
      </c>
      <c r="G1063" s="4">
        <f>IF(E1063&lt;=0,0,E1063*Summary!$B$7/Summary!$B$10)</f>
        <v>0</v>
      </c>
      <c r="H1063" s="5">
        <f t="shared" si="97"/>
        <v>0</v>
      </c>
      <c r="I1063" s="5">
        <f t="shared" si="98"/>
        <v>0</v>
      </c>
    </row>
    <row r="1064" spans="1:9" x14ac:dyDescent="0.25">
      <c r="A1064">
        <v>1060</v>
      </c>
      <c r="B1064">
        <f t="shared" si="99"/>
        <v>0</v>
      </c>
      <c r="C1064" s="5">
        <f t="shared" si="96"/>
        <v>0</v>
      </c>
      <c r="D1064" s="5">
        <f t="shared" si="101"/>
        <v>0</v>
      </c>
      <c r="E1064" s="4">
        <f t="shared" si="100"/>
        <v>0</v>
      </c>
      <c r="F1064" s="5">
        <f>IF(C1064=0,0,IF(I1063+G1064&lt;=Summary!$E$20,'Loan Sch - Extra pay - With Off'!I1063+G1064,Summary!$E$20))</f>
        <v>0</v>
      </c>
      <c r="G1064" s="4">
        <f>IF(E1064&lt;=0,0,E1064*Summary!$B$7/Summary!$B$10)</f>
        <v>0</v>
      </c>
      <c r="H1064" s="5">
        <f t="shared" si="97"/>
        <v>0</v>
      </c>
      <c r="I1064" s="5">
        <f t="shared" si="98"/>
        <v>0</v>
      </c>
    </row>
    <row r="1065" spans="1:9" x14ac:dyDescent="0.25">
      <c r="A1065">
        <v>1061</v>
      </c>
      <c r="B1065">
        <f t="shared" si="99"/>
        <v>0</v>
      </c>
      <c r="C1065" s="5">
        <f t="shared" si="96"/>
        <v>0</v>
      </c>
      <c r="D1065" s="5">
        <f t="shared" si="101"/>
        <v>0</v>
      </c>
      <c r="E1065" s="4">
        <f t="shared" si="100"/>
        <v>0</v>
      </c>
      <c r="F1065" s="5">
        <f>IF(C1065=0,0,IF(I1064+G1065&lt;=Summary!$E$20,'Loan Sch - Extra pay - With Off'!I1064+G1065,Summary!$E$20))</f>
        <v>0</v>
      </c>
      <c r="G1065" s="4">
        <f>IF(E1065&lt;=0,0,E1065*Summary!$B$7/Summary!$B$10)</f>
        <v>0</v>
      </c>
      <c r="H1065" s="5">
        <f t="shared" si="97"/>
        <v>0</v>
      </c>
      <c r="I1065" s="5">
        <f t="shared" si="98"/>
        <v>0</v>
      </c>
    </row>
    <row r="1066" spans="1:9" x14ac:dyDescent="0.25">
      <c r="A1066">
        <v>1062</v>
      </c>
      <c r="B1066">
        <f t="shared" si="99"/>
        <v>0</v>
      </c>
      <c r="C1066" s="5">
        <f t="shared" si="96"/>
        <v>0</v>
      </c>
      <c r="D1066" s="5">
        <f t="shared" si="101"/>
        <v>0</v>
      </c>
      <c r="E1066" s="4">
        <f t="shared" si="100"/>
        <v>0</v>
      </c>
      <c r="F1066" s="5">
        <f>IF(C1066=0,0,IF(I1065+G1066&lt;=Summary!$E$20,'Loan Sch - Extra pay - With Off'!I1065+G1066,Summary!$E$20))</f>
        <v>0</v>
      </c>
      <c r="G1066" s="4">
        <f>IF(E1066&lt;=0,0,E1066*Summary!$B$7/Summary!$B$10)</f>
        <v>0</v>
      </c>
      <c r="H1066" s="5">
        <f t="shared" si="97"/>
        <v>0</v>
      </c>
      <c r="I1066" s="5">
        <f t="shared" si="98"/>
        <v>0</v>
      </c>
    </row>
    <row r="1067" spans="1:9" x14ac:dyDescent="0.25">
      <c r="A1067">
        <v>1063</v>
      </c>
      <c r="B1067">
        <f t="shared" si="99"/>
        <v>0</v>
      </c>
      <c r="C1067" s="5">
        <f t="shared" si="96"/>
        <v>0</v>
      </c>
      <c r="D1067" s="5">
        <f t="shared" si="101"/>
        <v>0</v>
      </c>
      <c r="E1067" s="4">
        <f t="shared" si="100"/>
        <v>0</v>
      </c>
      <c r="F1067" s="5">
        <f>IF(C1067=0,0,IF(I1066+G1067&lt;=Summary!$E$20,'Loan Sch - Extra pay - With Off'!I1066+G1067,Summary!$E$20))</f>
        <v>0</v>
      </c>
      <c r="G1067" s="4">
        <f>IF(E1067&lt;=0,0,E1067*Summary!$B$7/Summary!$B$10)</f>
        <v>0</v>
      </c>
      <c r="H1067" s="5">
        <f t="shared" si="97"/>
        <v>0</v>
      </c>
      <c r="I1067" s="5">
        <f t="shared" si="98"/>
        <v>0</v>
      </c>
    </row>
    <row r="1068" spans="1:9" x14ac:dyDescent="0.25">
      <c r="A1068">
        <v>1064</v>
      </c>
      <c r="B1068">
        <f t="shared" si="99"/>
        <v>0</v>
      </c>
      <c r="C1068" s="5">
        <f t="shared" si="96"/>
        <v>0</v>
      </c>
      <c r="D1068" s="5">
        <f t="shared" si="101"/>
        <v>0</v>
      </c>
      <c r="E1068" s="4">
        <f t="shared" si="100"/>
        <v>0</v>
      </c>
      <c r="F1068" s="5">
        <f>IF(C1068=0,0,IF(I1067+G1068&lt;=Summary!$E$20,'Loan Sch - Extra pay - With Off'!I1067+G1068,Summary!$E$20))</f>
        <v>0</v>
      </c>
      <c r="G1068" s="4">
        <f>IF(E1068&lt;=0,0,E1068*Summary!$B$7/Summary!$B$10)</f>
        <v>0</v>
      </c>
      <c r="H1068" s="5">
        <f t="shared" si="97"/>
        <v>0</v>
      </c>
      <c r="I1068" s="5">
        <f t="shared" si="98"/>
        <v>0</v>
      </c>
    </row>
    <row r="1069" spans="1:9" x14ac:dyDescent="0.25">
      <c r="A1069">
        <v>1065</v>
      </c>
      <c r="B1069">
        <f t="shared" si="99"/>
        <v>0</v>
      </c>
      <c r="C1069" s="5">
        <f t="shared" si="96"/>
        <v>0</v>
      </c>
      <c r="D1069" s="5">
        <f t="shared" si="101"/>
        <v>0</v>
      </c>
      <c r="E1069" s="4">
        <f t="shared" si="100"/>
        <v>0</v>
      </c>
      <c r="F1069" s="5">
        <f>IF(C1069=0,0,IF(I1068+G1069&lt;=Summary!$E$20,'Loan Sch - Extra pay - With Off'!I1068+G1069,Summary!$E$20))</f>
        <v>0</v>
      </c>
      <c r="G1069" s="4">
        <f>IF(E1069&lt;=0,0,E1069*Summary!$B$7/Summary!$B$10)</f>
        <v>0</v>
      </c>
      <c r="H1069" s="5">
        <f t="shared" si="97"/>
        <v>0</v>
      </c>
      <c r="I1069" s="5">
        <f t="shared" si="98"/>
        <v>0</v>
      </c>
    </row>
    <row r="1070" spans="1:9" x14ac:dyDescent="0.25">
      <c r="A1070">
        <v>1066</v>
      </c>
      <c r="B1070">
        <f t="shared" si="99"/>
        <v>0</v>
      </c>
      <c r="C1070" s="5">
        <f t="shared" si="96"/>
        <v>0</v>
      </c>
      <c r="D1070" s="5">
        <f t="shared" si="101"/>
        <v>0</v>
      </c>
      <c r="E1070" s="4">
        <f t="shared" si="100"/>
        <v>0</v>
      </c>
      <c r="F1070" s="5">
        <f>IF(C1070=0,0,IF(I1069+G1070&lt;=Summary!$E$20,'Loan Sch - Extra pay - With Off'!I1069+G1070,Summary!$E$20))</f>
        <v>0</v>
      </c>
      <c r="G1070" s="4">
        <f>IF(E1070&lt;=0,0,E1070*Summary!$B$7/Summary!$B$10)</f>
        <v>0</v>
      </c>
      <c r="H1070" s="5">
        <f t="shared" si="97"/>
        <v>0</v>
      </c>
      <c r="I1070" s="5">
        <f t="shared" si="98"/>
        <v>0</v>
      </c>
    </row>
    <row r="1071" spans="1:9" x14ac:dyDescent="0.25">
      <c r="A1071">
        <v>1067</v>
      </c>
      <c r="B1071">
        <f t="shared" si="99"/>
        <v>0</v>
      </c>
      <c r="C1071" s="5">
        <f t="shared" si="96"/>
        <v>0</v>
      </c>
      <c r="D1071" s="5">
        <f t="shared" si="101"/>
        <v>0</v>
      </c>
      <c r="E1071" s="4">
        <f t="shared" si="100"/>
        <v>0</v>
      </c>
      <c r="F1071" s="5">
        <f>IF(C1071=0,0,IF(I1070+G1071&lt;=Summary!$E$20,'Loan Sch - Extra pay - With Off'!I1070+G1071,Summary!$E$20))</f>
        <v>0</v>
      </c>
      <c r="G1071" s="4">
        <f>IF(E1071&lt;=0,0,E1071*Summary!$B$7/Summary!$B$10)</f>
        <v>0</v>
      </c>
      <c r="H1071" s="5">
        <f t="shared" si="97"/>
        <v>0</v>
      </c>
      <c r="I1071" s="5">
        <f t="shared" si="98"/>
        <v>0</v>
      </c>
    </row>
    <row r="1072" spans="1:9" x14ac:dyDescent="0.25">
      <c r="A1072">
        <v>1068</v>
      </c>
      <c r="B1072">
        <f t="shared" si="99"/>
        <v>0</v>
      </c>
      <c r="C1072" s="5">
        <f t="shared" si="96"/>
        <v>0</v>
      </c>
      <c r="D1072" s="5">
        <f t="shared" si="101"/>
        <v>0</v>
      </c>
      <c r="E1072" s="4">
        <f t="shared" si="100"/>
        <v>0</v>
      </c>
      <c r="F1072" s="5">
        <f>IF(C1072=0,0,IF(I1071+G1072&lt;=Summary!$E$20,'Loan Sch - Extra pay - With Off'!I1071+G1072,Summary!$E$20))</f>
        <v>0</v>
      </c>
      <c r="G1072" s="4">
        <f>IF(E1072&lt;=0,0,E1072*Summary!$B$7/Summary!$B$10)</f>
        <v>0</v>
      </c>
      <c r="H1072" s="5">
        <f t="shared" si="97"/>
        <v>0</v>
      </c>
      <c r="I1072" s="5">
        <f t="shared" si="98"/>
        <v>0</v>
      </c>
    </row>
    <row r="1073" spans="1:9" x14ac:dyDescent="0.25">
      <c r="A1073">
        <v>1069</v>
      </c>
      <c r="B1073">
        <f t="shared" si="99"/>
        <v>0</v>
      </c>
      <c r="C1073" s="5">
        <f t="shared" si="96"/>
        <v>0</v>
      </c>
      <c r="D1073" s="5">
        <f t="shared" si="101"/>
        <v>0</v>
      </c>
      <c r="E1073" s="4">
        <f t="shared" si="100"/>
        <v>0</v>
      </c>
      <c r="F1073" s="5">
        <f>IF(C1073=0,0,IF(I1072+G1073&lt;=Summary!$E$20,'Loan Sch - Extra pay - With Off'!I1072+G1073,Summary!$E$20))</f>
        <v>0</v>
      </c>
      <c r="G1073" s="4">
        <f>IF(E1073&lt;=0,0,E1073*Summary!$B$7/Summary!$B$10)</f>
        <v>0</v>
      </c>
      <c r="H1073" s="5">
        <f t="shared" si="97"/>
        <v>0</v>
      </c>
      <c r="I1073" s="5">
        <f t="shared" si="98"/>
        <v>0</v>
      </c>
    </row>
    <row r="1074" spans="1:9" x14ac:dyDescent="0.25">
      <c r="A1074">
        <v>1070</v>
      </c>
      <c r="B1074">
        <f t="shared" si="99"/>
        <v>0</v>
      </c>
      <c r="C1074" s="5">
        <f t="shared" si="96"/>
        <v>0</v>
      </c>
      <c r="D1074" s="5">
        <f t="shared" si="101"/>
        <v>0</v>
      </c>
      <c r="E1074" s="4">
        <f t="shared" si="100"/>
        <v>0</v>
      </c>
      <c r="F1074" s="5">
        <f>IF(C1074=0,0,IF(I1073+G1074&lt;=Summary!$E$20,'Loan Sch - Extra pay - With Off'!I1073+G1074,Summary!$E$20))</f>
        <v>0</v>
      </c>
      <c r="G1074" s="4">
        <f>IF(E1074&lt;=0,0,E1074*Summary!$B$7/Summary!$B$10)</f>
        <v>0</v>
      </c>
      <c r="H1074" s="5">
        <f t="shared" si="97"/>
        <v>0</v>
      </c>
      <c r="I1074" s="5">
        <f t="shared" si="98"/>
        <v>0</v>
      </c>
    </row>
    <row r="1075" spans="1:9" x14ac:dyDescent="0.25">
      <c r="A1075">
        <v>1071</v>
      </c>
      <c r="B1075">
        <f t="shared" si="99"/>
        <v>0</v>
      </c>
      <c r="C1075" s="5">
        <f t="shared" si="96"/>
        <v>0</v>
      </c>
      <c r="D1075" s="5">
        <f t="shared" si="101"/>
        <v>0</v>
      </c>
      <c r="E1075" s="4">
        <f t="shared" si="100"/>
        <v>0</v>
      </c>
      <c r="F1075" s="5">
        <f>IF(C1075=0,0,IF(I1074+G1075&lt;=Summary!$E$20,'Loan Sch - Extra pay - With Off'!I1074+G1075,Summary!$E$20))</f>
        <v>0</v>
      </c>
      <c r="G1075" s="4">
        <f>IF(E1075&lt;=0,0,E1075*Summary!$B$7/Summary!$B$10)</f>
        <v>0</v>
      </c>
      <c r="H1075" s="5">
        <f t="shared" si="97"/>
        <v>0</v>
      </c>
      <c r="I1075" s="5">
        <f t="shared" si="98"/>
        <v>0</v>
      </c>
    </row>
    <row r="1076" spans="1:9" x14ac:dyDescent="0.25">
      <c r="A1076">
        <v>1072</v>
      </c>
      <c r="B1076">
        <f t="shared" si="99"/>
        <v>0</v>
      </c>
      <c r="C1076" s="5">
        <f t="shared" si="96"/>
        <v>0</v>
      </c>
      <c r="D1076" s="5">
        <f t="shared" si="101"/>
        <v>0</v>
      </c>
      <c r="E1076" s="4">
        <f t="shared" si="100"/>
        <v>0</v>
      </c>
      <c r="F1076" s="5">
        <f>IF(C1076=0,0,IF(I1075+G1076&lt;=Summary!$E$20,'Loan Sch - Extra pay - With Off'!I1075+G1076,Summary!$E$20))</f>
        <v>0</v>
      </c>
      <c r="G1076" s="4">
        <f>IF(E1076&lt;=0,0,E1076*Summary!$B$7/Summary!$B$10)</f>
        <v>0</v>
      </c>
      <c r="H1076" s="5">
        <f t="shared" si="97"/>
        <v>0</v>
      </c>
      <c r="I1076" s="5">
        <f t="shared" si="98"/>
        <v>0</v>
      </c>
    </row>
    <row r="1077" spans="1:9" x14ac:dyDescent="0.25">
      <c r="A1077">
        <v>1073</v>
      </c>
      <c r="B1077">
        <f t="shared" si="99"/>
        <v>0</v>
      </c>
      <c r="C1077" s="5">
        <f t="shared" ref="C1077:C1140" si="102">I1076</f>
        <v>0</v>
      </c>
      <c r="D1077" s="5">
        <f t="shared" si="101"/>
        <v>0</v>
      </c>
      <c r="E1077" s="4">
        <f t="shared" si="100"/>
        <v>0</v>
      </c>
      <c r="F1077" s="5">
        <f>IF(C1077=0,0,IF(I1076+G1077&lt;=Summary!$E$20,'Loan Sch - Extra pay - With Off'!I1076+G1077,Summary!$E$20))</f>
        <v>0</v>
      </c>
      <c r="G1077" s="4">
        <f>IF(E1077&lt;=0,0,E1077*Summary!$B$7/Summary!$B$10)</f>
        <v>0</v>
      </c>
      <c r="H1077" s="5">
        <f t="shared" ref="H1077:H1140" si="103">F1077-G1077</f>
        <v>0</v>
      </c>
      <c r="I1077" s="5">
        <f t="shared" ref="I1077:I1140" si="104">IF(ROUND(C1077-H1077,0)=0,0,C1077-H1077)</f>
        <v>0</v>
      </c>
    </row>
    <row r="1078" spans="1:9" x14ac:dyDescent="0.25">
      <c r="A1078">
        <v>1074</v>
      </c>
      <c r="B1078">
        <f t="shared" si="99"/>
        <v>0</v>
      </c>
      <c r="C1078" s="5">
        <f t="shared" si="102"/>
        <v>0</v>
      </c>
      <c r="D1078" s="5">
        <f t="shared" si="101"/>
        <v>0</v>
      </c>
      <c r="E1078" s="4">
        <f t="shared" si="100"/>
        <v>0</v>
      </c>
      <c r="F1078" s="5">
        <f>IF(C1078=0,0,IF(I1077+G1078&lt;=Summary!$E$20,'Loan Sch - Extra pay - With Off'!I1077+G1078,Summary!$E$20))</f>
        <v>0</v>
      </c>
      <c r="G1078" s="4">
        <f>IF(E1078&lt;=0,0,E1078*Summary!$B$7/Summary!$B$10)</f>
        <v>0</v>
      </c>
      <c r="H1078" s="5">
        <f t="shared" si="103"/>
        <v>0</v>
      </c>
      <c r="I1078" s="5">
        <f t="shared" si="104"/>
        <v>0</v>
      </c>
    </row>
    <row r="1079" spans="1:9" x14ac:dyDescent="0.25">
      <c r="A1079">
        <v>1075</v>
      </c>
      <c r="B1079">
        <f t="shared" si="99"/>
        <v>0</v>
      </c>
      <c r="C1079" s="5">
        <f t="shared" si="102"/>
        <v>0</v>
      </c>
      <c r="D1079" s="5">
        <f t="shared" si="101"/>
        <v>0</v>
      </c>
      <c r="E1079" s="4">
        <f t="shared" si="100"/>
        <v>0</v>
      </c>
      <c r="F1079" s="5">
        <f>IF(C1079=0,0,IF(I1078+G1079&lt;=Summary!$E$20,'Loan Sch - Extra pay - With Off'!I1078+G1079,Summary!$E$20))</f>
        <v>0</v>
      </c>
      <c r="G1079" s="4">
        <f>IF(E1079&lt;=0,0,E1079*Summary!$B$7/Summary!$B$10)</f>
        <v>0</v>
      </c>
      <c r="H1079" s="5">
        <f t="shared" si="103"/>
        <v>0</v>
      </c>
      <c r="I1079" s="5">
        <f t="shared" si="104"/>
        <v>0</v>
      </c>
    </row>
    <row r="1080" spans="1:9" x14ac:dyDescent="0.25">
      <c r="A1080">
        <v>1076</v>
      </c>
      <c r="B1080">
        <f t="shared" si="99"/>
        <v>0</v>
      </c>
      <c r="C1080" s="5">
        <f t="shared" si="102"/>
        <v>0</v>
      </c>
      <c r="D1080" s="5">
        <f t="shared" si="101"/>
        <v>0</v>
      </c>
      <c r="E1080" s="4">
        <f t="shared" si="100"/>
        <v>0</v>
      </c>
      <c r="F1080" s="5">
        <f>IF(C1080=0,0,IF(I1079+G1080&lt;=Summary!$E$20,'Loan Sch - Extra pay - With Off'!I1079+G1080,Summary!$E$20))</f>
        <v>0</v>
      </c>
      <c r="G1080" s="4">
        <f>IF(E1080&lt;=0,0,E1080*Summary!$B$7/Summary!$B$10)</f>
        <v>0</v>
      </c>
      <c r="H1080" s="5">
        <f t="shared" si="103"/>
        <v>0</v>
      </c>
      <c r="I1080" s="5">
        <f t="shared" si="104"/>
        <v>0</v>
      </c>
    </row>
    <row r="1081" spans="1:9" x14ac:dyDescent="0.25">
      <c r="A1081">
        <v>1077</v>
      </c>
      <c r="B1081">
        <f t="shared" si="99"/>
        <v>0</v>
      </c>
      <c r="C1081" s="5">
        <f t="shared" si="102"/>
        <v>0</v>
      </c>
      <c r="D1081" s="5">
        <f t="shared" si="101"/>
        <v>0</v>
      </c>
      <c r="E1081" s="4">
        <f t="shared" si="100"/>
        <v>0</v>
      </c>
      <c r="F1081" s="5">
        <f>IF(C1081=0,0,IF(I1080+G1081&lt;=Summary!$E$20,'Loan Sch - Extra pay - With Off'!I1080+G1081,Summary!$E$20))</f>
        <v>0</v>
      </c>
      <c r="G1081" s="4">
        <f>IF(E1081&lt;=0,0,E1081*Summary!$B$7/Summary!$B$10)</f>
        <v>0</v>
      </c>
      <c r="H1081" s="5">
        <f t="shared" si="103"/>
        <v>0</v>
      </c>
      <c r="I1081" s="5">
        <f t="shared" si="104"/>
        <v>0</v>
      </c>
    </row>
    <row r="1082" spans="1:9" x14ac:dyDescent="0.25">
      <c r="A1082">
        <v>1078</v>
      </c>
      <c r="B1082">
        <f t="shared" si="99"/>
        <v>0</v>
      </c>
      <c r="C1082" s="5">
        <f t="shared" si="102"/>
        <v>0</v>
      </c>
      <c r="D1082" s="5">
        <f t="shared" si="101"/>
        <v>0</v>
      </c>
      <c r="E1082" s="4">
        <f t="shared" si="100"/>
        <v>0</v>
      </c>
      <c r="F1082" s="5">
        <f>IF(C1082=0,0,IF(I1081+G1082&lt;=Summary!$E$20,'Loan Sch - Extra pay - With Off'!I1081+G1082,Summary!$E$20))</f>
        <v>0</v>
      </c>
      <c r="G1082" s="4">
        <f>IF(E1082&lt;=0,0,E1082*Summary!$B$7/Summary!$B$10)</f>
        <v>0</v>
      </c>
      <c r="H1082" s="5">
        <f t="shared" si="103"/>
        <v>0</v>
      </c>
      <c r="I1082" s="5">
        <f t="shared" si="104"/>
        <v>0</v>
      </c>
    </row>
    <row r="1083" spans="1:9" x14ac:dyDescent="0.25">
      <c r="A1083">
        <v>1079</v>
      </c>
      <c r="B1083">
        <f t="shared" si="99"/>
        <v>0</v>
      </c>
      <c r="C1083" s="5">
        <f t="shared" si="102"/>
        <v>0</v>
      </c>
      <c r="D1083" s="5">
        <f t="shared" si="101"/>
        <v>0</v>
      </c>
      <c r="E1083" s="4">
        <f t="shared" si="100"/>
        <v>0</v>
      </c>
      <c r="F1083" s="5">
        <f>IF(C1083=0,0,IF(I1082+G1083&lt;=Summary!$E$20,'Loan Sch - Extra pay - With Off'!I1082+G1083,Summary!$E$20))</f>
        <v>0</v>
      </c>
      <c r="G1083" s="4">
        <f>IF(E1083&lt;=0,0,E1083*Summary!$B$7/Summary!$B$10)</f>
        <v>0</v>
      </c>
      <c r="H1083" s="5">
        <f t="shared" si="103"/>
        <v>0</v>
      </c>
      <c r="I1083" s="5">
        <f t="shared" si="104"/>
        <v>0</v>
      </c>
    </row>
    <row r="1084" spans="1:9" x14ac:dyDescent="0.25">
      <c r="A1084">
        <v>1080</v>
      </c>
      <c r="B1084">
        <f t="shared" si="99"/>
        <v>0</v>
      </c>
      <c r="C1084" s="5">
        <f t="shared" si="102"/>
        <v>0</v>
      </c>
      <c r="D1084" s="5">
        <f t="shared" si="101"/>
        <v>0</v>
      </c>
      <c r="E1084" s="4">
        <f t="shared" si="100"/>
        <v>0</v>
      </c>
      <c r="F1084" s="5">
        <f>IF(C1084=0,0,IF(I1083+G1084&lt;=Summary!$E$20,'Loan Sch - Extra pay - With Off'!I1083+G1084,Summary!$E$20))</f>
        <v>0</v>
      </c>
      <c r="G1084" s="4">
        <f>IF(E1084&lt;=0,0,E1084*Summary!$B$7/Summary!$B$10)</f>
        <v>0</v>
      </c>
      <c r="H1084" s="5">
        <f t="shared" si="103"/>
        <v>0</v>
      </c>
      <c r="I1084" s="5">
        <f t="shared" si="104"/>
        <v>0</v>
      </c>
    </row>
    <row r="1085" spans="1:9" x14ac:dyDescent="0.25">
      <c r="A1085">
        <v>1081</v>
      </c>
      <c r="B1085">
        <f t="shared" si="99"/>
        <v>0</v>
      </c>
      <c r="C1085" s="5">
        <f t="shared" si="102"/>
        <v>0</v>
      </c>
      <c r="D1085" s="5">
        <f t="shared" si="101"/>
        <v>0</v>
      </c>
      <c r="E1085" s="4">
        <f t="shared" si="100"/>
        <v>0</v>
      </c>
      <c r="F1085" s="5">
        <f>IF(C1085=0,0,IF(I1084+G1085&lt;=Summary!$E$20,'Loan Sch - Extra pay - With Off'!I1084+G1085,Summary!$E$20))</f>
        <v>0</v>
      </c>
      <c r="G1085" s="4">
        <f>IF(E1085&lt;=0,0,E1085*Summary!$B$7/Summary!$B$10)</f>
        <v>0</v>
      </c>
      <c r="H1085" s="5">
        <f t="shared" si="103"/>
        <v>0</v>
      </c>
      <c r="I1085" s="5">
        <f t="shared" si="104"/>
        <v>0</v>
      </c>
    </row>
    <row r="1086" spans="1:9" x14ac:dyDescent="0.25">
      <c r="A1086">
        <v>1082</v>
      </c>
      <c r="B1086">
        <f t="shared" si="99"/>
        <v>0</v>
      </c>
      <c r="C1086" s="5">
        <f t="shared" si="102"/>
        <v>0</v>
      </c>
      <c r="D1086" s="5">
        <f t="shared" si="101"/>
        <v>0</v>
      </c>
      <c r="E1086" s="4">
        <f t="shared" si="100"/>
        <v>0</v>
      </c>
      <c r="F1086" s="5">
        <f>IF(C1086=0,0,IF(I1085+G1086&lt;=Summary!$E$20,'Loan Sch - Extra pay - With Off'!I1085+G1086,Summary!$E$20))</f>
        <v>0</v>
      </c>
      <c r="G1086" s="4">
        <f>IF(E1086&lt;=0,0,E1086*Summary!$B$7/Summary!$B$10)</f>
        <v>0</v>
      </c>
      <c r="H1086" s="5">
        <f t="shared" si="103"/>
        <v>0</v>
      </c>
      <c r="I1086" s="5">
        <f t="shared" si="104"/>
        <v>0</v>
      </c>
    </row>
    <row r="1087" spans="1:9" x14ac:dyDescent="0.25">
      <c r="A1087">
        <v>1083</v>
      </c>
      <c r="B1087">
        <f t="shared" si="99"/>
        <v>0</v>
      </c>
      <c r="C1087" s="5">
        <f t="shared" si="102"/>
        <v>0</v>
      </c>
      <c r="D1087" s="5">
        <f t="shared" si="101"/>
        <v>0</v>
      </c>
      <c r="E1087" s="4">
        <f t="shared" si="100"/>
        <v>0</v>
      </c>
      <c r="F1087" s="5">
        <f>IF(C1087=0,0,IF(I1086+G1087&lt;=Summary!$E$20,'Loan Sch - Extra pay - With Off'!I1086+G1087,Summary!$E$20))</f>
        <v>0</v>
      </c>
      <c r="G1087" s="4">
        <f>IF(E1087&lt;=0,0,E1087*Summary!$B$7/Summary!$B$10)</f>
        <v>0</v>
      </c>
      <c r="H1087" s="5">
        <f t="shared" si="103"/>
        <v>0</v>
      </c>
      <c r="I1087" s="5">
        <f t="shared" si="104"/>
        <v>0</v>
      </c>
    </row>
    <row r="1088" spans="1:9" x14ac:dyDescent="0.25">
      <c r="A1088">
        <v>1084</v>
      </c>
      <c r="B1088">
        <f t="shared" si="99"/>
        <v>0</v>
      </c>
      <c r="C1088" s="5">
        <f t="shared" si="102"/>
        <v>0</v>
      </c>
      <c r="D1088" s="5">
        <f t="shared" si="101"/>
        <v>0</v>
      </c>
      <c r="E1088" s="4">
        <f t="shared" si="100"/>
        <v>0</v>
      </c>
      <c r="F1088" s="5">
        <f>IF(C1088=0,0,IF(I1087+G1088&lt;=Summary!$E$20,'Loan Sch - Extra pay - With Off'!I1087+G1088,Summary!$E$20))</f>
        <v>0</v>
      </c>
      <c r="G1088" s="4">
        <f>IF(E1088&lt;=0,0,E1088*Summary!$B$7/Summary!$B$10)</f>
        <v>0</v>
      </c>
      <c r="H1088" s="5">
        <f t="shared" si="103"/>
        <v>0</v>
      </c>
      <c r="I1088" s="5">
        <f t="shared" si="104"/>
        <v>0</v>
      </c>
    </row>
    <row r="1089" spans="1:9" x14ac:dyDescent="0.25">
      <c r="A1089">
        <v>1085</v>
      </c>
      <c r="B1089">
        <f t="shared" si="99"/>
        <v>0</v>
      </c>
      <c r="C1089" s="5">
        <f t="shared" si="102"/>
        <v>0</v>
      </c>
      <c r="D1089" s="5">
        <f t="shared" si="101"/>
        <v>0</v>
      </c>
      <c r="E1089" s="4">
        <f t="shared" si="100"/>
        <v>0</v>
      </c>
      <c r="F1089" s="5">
        <f>IF(C1089=0,0,IF(I1088+G1089&lt;=Summary!$E$20,'Loan Sch - Extra pay - With Off'!I1088+G1089,Summary!$E$20))</f>
        <v>0</v>
      </c>
      <c r="G1089" s="4">
        <f>IF(E1089&lt;=0,0,E1089*Summary!$B$7/Summary!$B$10)</f>
        <v>0</v>
      </c>
      <c r="H1089" s="5">
        <f t="shared" si="103"/>
        <v>0</v>
      </c>
      <c r="I1089" s="5">
        <f t="shared" si="104"/>
        <v>0</v>
      </c>
    </row>
    <row r="1090" spans="1:9" x14ac:dyDescent="0.25">
      <c r="A1090">
        <v>1086</v>
      </c>
      <c r="B1090">
        <f t="shared" si="99"/>
        <v>0</v>
      </c>
      <c r="C1090" s="5">
        <f t="shared" si="102"/>
        <v>0</v>
      </c>
      <c r="D1090" s="5">
        <f t="shared" si="101"/>
        <v>0</v>
      </c>
      <c r="E1090" s="4">
        <f t="shared" si="100"/>
        <v>0</v>
      </c>
      <c r="F1090" s="5">
        <f>IF(C1090=0,0,IF(I1089+G1090&lt;=Summary!$E$20,'Loan Sch - Extra pay - With Off'!I1089+G1090,Summary!$E$20))</f>
        <v>0</v>
      </c>
      <c r="G1090" s="4">
        <f>IF(E1090&lt;=0,0,E1090*Summary!$B$7/Summary!$B$10)</f>
        <v>0</v>
      </c>
      <c r="H1090" s="5">
        <f t="shared" si="103"/>
        <v>0</v>
      </c>
      <c r="I1090" s="5">
        <f t="shared" si="104"/>
        <v>0</v>
      </c>
    </row>
    <row r="1091" spans="1:9" x14ac:dyDescent="0.25">
      <c r="A1091">
        <v>1087</v>
      </c>
      <c r="B1091">
        <f t="shared" si="99"/>
        <v>0</v>
      </c>
      <c r="C1091" s="5">
        <f t="shared" si="102"/>
        <v>0</v>
      </c>
      <c r="D1091" s="5">
        <f t="shared" si="101"/>
        <v>0</v>
      </c>
      <c r="E1091" s="4">
        <f t="shared" si="100"/>
        <v>0</v>
      </c>
      <c r="F1091" s="5">
        <f>IF(C1091=0,0,IF(I1090+G1091&lt;=Summary!$E$20,'Loan Sch - Extra pay - With Off'!I1090+G1091,Summary!$E$20))</f>
        <v>0</v>
      </c>
      <c r="G1091" s="4">
        <f>IF(E1091&lt;=0,0,E1091*Summary!$B$7/Summary!$B$10)</f>
        <v>0</v>
      </c>
      <c r="H1091" s="5">
        <f t="shared" si="103"/>
        <v>0</v>
      </c>
      <c r="I1091" s="5">
        <f t="shared" si="104"/>
        <v>0</v>
      </c>
    </row>
    <row r="1092" spans="1:9" x14ac:dyDescent="0.25">
      <c r="A1092">
        <v>1088</v>
      </c>
      <c r="B1092">
        <f t="shared" si="99"/>
        <v>0</v>
      </c>
      <c r="C1092" s="5">
        <f t="shared" si="102"/>
        <v>0</v>
      </c>
      <c r="D1092" s="5">
        <f t="shared" si="101"/>
        <v>0</v>
      </c>
      <c r="E1092" s="4">
        <f t="shared" si="100"/>
        <v>0</v>
      </c>
      <c r="F1092" s="5">
        <f>IF(C1092=0,0,IF(I1091+G1092&lt;=Summary!$E$20,'Loan Sch - Extra pay - With Off'!I1091+G1092,Summary!$E$20))</f>
        <v>0</v>
      </c>
      <c r="G1092" s="4">
        <f>IF(E1092&lt;=0,0,E1092*Summary!$B$7/Summary!$B$10)</f>
        <v>0</v>
      </c>
      <c r="H1092" s="5">
        <f t="shared" si="103"/>
        <v>0</v>
      </c>
      <c r="I1092" s="5">
        <f t="shared" si="104"/>
        <v>0</v>
      </c>
    </row>
    <row r="1093" spans="1:9" x14ac:dyDescent="0.25">
      <c r="A1093">
        <v>1089</v>
      </c>
      <c r="B1093">
        <f t="shared" si="99"/>
        <v>0</v>
      </c>
      <c r="C1093" s="5">
        <f t="shared" si="102"/>
        <v>0</v>
      </c>
      <c r="D1093" s="5">
        <f t="shared" si="101"/>
        <v>0</v>
      </c>
      <c r="E1093" s="4">
        <f t="shared" si="100"/>
        <v>0</v>
      </c>
      <c r="F1093" s="5">
        <f>IF(C1093=0,0,IF(I1092+G1093&lt;=Summary!$E$20,'Loan Sch - Extra pay - With Off'!I1092+G1093,Summary!$E$20))</f>
        <v>0</v>
      </c>
      <c r="G1093" s="4">
        <f>IF(E1093&lt;=0,0,E1093*Summary!$B$7/Summary!$B$10)</f>
        <v>0</v>
      </c>
      <c r="H1093" s="5">
        <f t="shared" si="103"/>
        <v>0</v>
      </c>
      <c r="I1093" s="5">
        <f t="shared" si="104"/>
        <v>0</v>
      </c>
    </row>
    <row r="1094" spans="1:9" x14ac:dyDescent="0.25">
      <c r="A1094">
        <v>1090</v>
      </c>
      <c r="B1094">
        <f t="shared" ref="B1094:B1157" si="105">IF(C1094=0,0,A1094)</f>
        <v>0</v>
      </c>
      <c r="C1094" s="5">
        <f t="shared" si="102"/>
        <v>0</v>
      </c>
      <c r="D1094" s="5">
        <f t="shared" si="101"/>
        <v>0</v>
      </c>
      <c r="E1094" s="4">
        <f t="shared" ref="E1094:E1157" si="106">C1094-D1094</f>
        <v>0</v>
      </c>
      <c r="F1094" s="5">
        <f>IF(C1094=0,0,IF(I1093+G1094&lt;=Summary!$E$20,'Loan Sch - Extra pay - With Off'!I1093+G1094,Summary!$E$20))</f>
        <v>0</v>
      </c>
      <c r="G1094" s="4">
        <f>IF(E1094&lt;=0,0,E1094*Summary!$B$7/Summary!$B$10)</f>
        <v>0</v>
      </c>
      <c r="H1094" s="5">
        <f t="shared" si="103"/>
        <v>0</v>
      </c>
      <c r="I1094" s="5">
        <f t="shared" si="104"/>
        <v>0</v>
      </c>
    </row>
    <row r="1095" spans="1:9" x14ac:dyDescent="0.25">
      <c r="A1095">
        <v>1091</v>
      </c>
      <c r="B1095">
        <f t="shared" si="105"/>
        <v>0</v>
      </c>
      <c r="C1095" s="5">
        <f t="shared" si="102"/>
        <v>0</v>
      </c>
      <c r="D1095" s="5">
        <f t="shared" ref="D1095:D1158" si="107">IF(C1095=0,0,D1094)</f>
        <v>0</v>
      </c>
      <c r="E1095" s="4">
        <f t="shared" si="106"/>
        <v>0</v>
      </c>
      <c r="F1095" s="5">
        <f>IF(C1095=0,0,IF(I1094+G1095&lt;=Summary!$E$20,'Loan Sch - Extra pay - With Off'!I1094+G1095,Summary!$E$20))</f>
        <v>0</v>
      </c>
      <c r="G1095" s="4">
        <f>IF(E1095&lt;=0,0,E1095*Summary!$B$7/Summary!$B$10)</f>
        <v>0</v>
      </c>
      <c r="H1095" s="5">
        <f t="shared" si="103"/>
        <v>0</v>
      </c>
      <c r="I1095" s="5">
        <f t="shared" si="104"/>
        <v>0</v>
      </c>
    </row>
    <row r="1096" spans="1:9" x14ac:dyDescent="0.25">
      <c r="A1096">
        <v>1092</v>
      </c>
      <c r="B1096">
        <f t="shared" si="105"/>
        <v>0</v>
      </c>
      <c r="C1096" s="5">
        <f t="shared" si="102"/>
        <v>0</v>
      </c>
      <c r="D1096" s="5">
        <f t="shared" si="107"/>
        <v>0</v>
      </c>
      <c r="E1096" s="4">
        <f t="shared" si="106"/>
        <v>0</v>
      </c>
      <c r="F1096" s="5">
        <f>IF(C1096=0,0,IF(I1095+G1096&lt;=Summary!$E$20,'Loan Sch - Extra pay - With Off'!I1095+G1096,Summary!$E$20))</f>
        <v>0</v>
      </c>
      <c r="G1096" s="4">
        <f>IF(E1096&lt;=0,0,E1096*Summary!$B$7/Summary!$B$10)</f>
        <v>0</v>
      </c>
      <c r="H1096" s="5">
        <f t="shared" si="103"/>
        <v>0</v>
      </c>
      <c r="I1096" s="5">
        <f t="shared" si="104"/>
        <v>0</v>
      </c>
    </row>
    <row r="1097" spans="1:9" x14ac:dyDescent="0.25">
      <c r="A1097">
        <v>1093</v>
      </c>
      <c r="B1097">
        <f t="shared" si="105"/>
        <v>0</v>
      </c>
      <c r="C1097" s="5">
        <f t="shared" si="102"/>
        <v>0</v>
      </c>
      <c r="D1097" s="5">
        <f t="shared" si="107"/>
        <v>0</v>
      </c>
      <c r="E1097" s="4">
        <f t="shared" si="106"/>
        <v>0</v>
      </c>
      <c r="F1097" s="5">
        <f>IF(C1097=0,0,IF(I1096+G1097&lt;=Summary!$E$20,'Loan Sch - Extra pay - With Off'!I1096+G1097,Summary!$E$20))</f>
        <v>0</v>
      </c>
      <c r="G1097" s="4">
        <f>IF(E1097&lt;=0,0,E1097*Summary!$B$7/Summary!$B$10)</f>
        <v>0</v>
      </c>
      <c r="H1097" s="5">
        <f t="shared" si="103"/>
        <v>0</v>
      </c>
      <c r="I1097" s="5">
        <f t="shared" si="104"/>
        <v>0</v>
      </c>
    </row>
    <row r="1098" spans="1:9" x14ac:dyDescent="0.25">
      <c r="A1098">
        <v>1094</v>
      </c>
      <c r="B1098">
        <f t="shared" si="105"/>
        <v>0</v>
      </c>
      <c r="C1098" s="5">
        <f t="shared" si="102"/>
        <v>0</v>
      </c>
      <c r="D1098" s="5">
        <f t="shared" si="107"/>
        <v>0</v>
      </c>
      <c r="E1098" s="4">
        <f t="shared" si="106"/>
        <v>0</v>
      </c>
      <c r="F1098" s="5">
        <f>IF(C1098=0,0,IF(I1097+G1098&lt;=Summary!$E$20,'Loan Sch - Extra pay - With Off'!I1097+G1098,Summary!$E$20))</f>
        <v>0</v>
      </c>
      <c r="G1098" s="4">
        <f>IF(E1098&lt;=0,0,E1098*Summary!$B$7/Summary!$B$10)</f>
        <v>0</v>
      </c>
      <c r="H1098" s="5">
        <f t="shared" si="103"/>
        <v>0</v>
      </c>
      <c r="I1098" s="5">
        <f t="shared" si="104"/>
        <v>0</v>
      </c>
    </row>
    <row r="1099" spans="1:9" x14ac:dyDescent="0.25">
      <c r="A1099">
        <v>1095</v>
      </c>
      <c r="B1099">
        <f t="shared" si="105"/>
        <v>0</v>
      </c>
      <c r="C1099" s="5">
        <f t="shared" si="102"/>
        <v>0</v>
      </c>
      <c r="D1099" s="5">
        <f t="shared" si="107"/>
        <v>0</v>
      </c>
      <c r="E1099" s="4">
        <f t="shared" si="106"/>
        <v>0</v>
      </c>
      <c r="F1099" s="5">
        <f>IF(C1099=0,0,IF(I1098+G1099&lt;=Summary!$E$20,'Loan Sch - Extra pay - With Off'!I1098+G1099,Summary!$E$20))</f>
        <v>0</v>
      </c>
      <c r="G1099" s="4">
        <f>IF(E1099&lt;=0,0,E1099*Summary!$B$7/Summary!$B$10)</f>
        <v>0</v>
      </c>
      <c r="H1099" s="5">
        <f t="shared" si="103"/>
        <v>0</v>
      </c>
      <c r="I1099" s="5">
        <f t="shared" si="104"/>
        <v>0</v>
      </c>
    </row>
    <row r="1100" spans="1:9" x14ac:dyDescent="0.25">
      <c r="A1100">
        <v>1096</v>
      </c>
      <c r="B1100">
        <f t="shared" si="105"/>
        <v>0</v>
      </c>
      <c r="C1100" s="5">
        <f t="shared" si="102"/>
        <v>0</v>
      </c>
      <c r="D1100" s="5">
        <f t="shared" si="107"/>
        <v>0</v>
      </c>
      <c r="E1100" s="4">
        <f t="shared" si="106"/>
        <v>0</v>
      </c>
      <c r="F1100" s="5">
        <f>IF(C1100=0,0,IF(I1099+G1100&lt;=Summary!$E$20,'Loan Sch - Extra pay - With Off'!I1099+G1100,Summary!$E$20))</f>
        <v>0</v>
      </c>
      <c r="G1100" s="4">
        <f>IF(E1100&lt;=0,0,E1100*Summary!$B$7/Summary!$B$10)</f>
        <v>0</v>
      </c>
      <c r="H1100" s="5">
        <f t="shared" si="103"/>
        <v>0</v>
      </c>
      <c r="I1100" s="5">
        <f t="shared" si="104"/>
        <v>0</v>
      </c>
    </row>
    <row r="1101" spans="1:9" x14ac:dyDescent="0.25">
      <c r="A1101">
        <v>1097</v>
      </c>
      <c r="B1101">
        <f t="shared" si="105"/>
        <v>0</v>
      </c>
      <c r="C1101" s="5">
        <f t="shared" si="102"/>
        <v>0</v>
      </c>
      <c r="D1101" s="5">
        <f t="shared" si="107"/>
        <v>0</v>
      </c>
      <c r="E1101" s="4">
        <f t="shared" si="106"/>
        <v>0</v>
      </c>
      <c r="F1101" s="5">
        <f>IF(C1101=0,0,IF(I1100+G1101&lt;=Summary!$E$20,'Loan Sch - Extra pay - With Off'!I1100+G1101,Summary!$E$20))</f>
        <v>0</v>
      </c>
      <c r="G1101" s="4">
        <f>IF(E1101&lt;=0,0,E1101*Summary!$B$7/Summary!$B$10)</f>
        <v>0</v>
      </c>
      <c r="H1101" s="5">
        <f t="shared" si="103"/>
        <v>0</v>
      </c>
      <c r="I1101" s="5">
        <f t="shared" si="104"/>
        <v>0</v>
      </c>
    </row>
    <row r="1102" spans="1:9" x14ac:dyDescent="0.25">
      <c r="A1102">
        <v>1098</v>
      </c>
      <c r="B1102">
        <f t="shared" si="105"/>
        <v>0</v>
      </c>
      <c r="C1102" s="5">
        <f t="shared" si="102"/>
        <v>0</v>
      </c>
      <c r="D1102" s="5">
        <f t="shared" si="107"/>
        <v>0</v>
      </c>
      <c r="E1102" s="4">
        <f t="shared" si="106"/>
        <v>0</v>
      </c>
      <c r="F1102" s="5">
        <f>IF(C1102=0,0,IF(I1101+G1102&lt;=Summary!$E$20,'Loan Sch - Extra pay - With Off'!I1101+G1102,Summary!$E$20))</f>
        <v>0</v>
      </c>
      <c r="G1102" s="4">
        <f>IF(E1102&lt;=0,0,E1102*Summary!$B$7/Summary!$B$10)</f>
        <v>0</v>
      </c>
      <c r="H1102" s="5">
        <f t="shared" si="103"/>
        <v>0</v>
      </c>
      <c r="I1102" s="5">
        <f t="shared" si="104"/>
        <v>0</v>
      </c>
    </row>
    <row r="1103" spans="1:9" x14ac:dyDescent="0.25">
      <c r="A1103">
        <v>1099</v>
      </c>
      <c r="B1103">
        <f t="shared" si="105"/>
        <v>0</v>
      </c>
      <c r="C1103" s="5">
        <f t="shared" si="102"/>
        <v>0</v>
      </c>
      <c r="D1103" s="5">
        <f t="shared" si="107"/>
        <v>0</v>
      </c>
      <c r="E1103" s="4">
        <f t="shared" si="106"/>
        <v>0</v>
      </c>
      <c r="F1103" s="5">
        <f>IF(C1103=0,0,IF(I1102+G1103&lt;=Summary!$E$20,'Loan Sch - Extra pay - With Off'!I1102+G1103,Summary!$E$20))</f>
        <v>0</v>
      </c>
      <c r="G1103" s="4">
        <f>IF(E1103&lt;=0,0,E1103*Summary!$B$7/Summary!$B$10)</f>
        <v>0</v>
      </c>
      <c r="H1103" s="5">
        <f t="shared" si="103"/>
        <v>0</v>
      </c>
      <c r="I1103" s="5">
        <f t="shared" si="104"/>
        <v>0</v>
      </c>
    </row>
    <row r="1104" spans="1:9" x14ac:dyDescent="0.25">
      <c r="A1104">
        <v>1100</v>
      </c>
      <c r="B1104">
        <f t="shared" si="105"/>
        <v>0</v>
      </c>
      <c r="C1104" s="5">
        <f t="shared" si="102"/>
        <v>0</v>
      </c>
      <c r="D1104" s="5">
        <f t="shared" si="107"/>
        <v>0</v>
      </c>
      <c r="E1104" s="4">
        <f t="shared" si="106"/>
        <v>0</v>
      </c>
      <c r="F1104" s="5">
        <f>IF(C1104=0,0,IF(I1103+G1104&lt;=Summary!$E$20,'Loan Sch - Extra pay - With Off'!I1103+G1104,Summary!$E$20))</f>
        <v>0</v>
      </c>
      <c r="G1104" s="4">
        <f>IF(E1104&lt;=0,0,E1104*Summary!$B$7/Summary!$B$10)</f>
        <v>0</v>
      </c>
      <c r="H1104" s="5">
        <f t="shared" si="103"/>
        <v>0</v>
      </c>
      <c r="I1104" s="5">
        <f t="shared" si="104"/>
        <v>0</v>
      </c>
    </row>
    <row r="1105" spans="1:9" x14ac:dyDescent="0.25">
      <c r="A1105">
        <v>1101</v>
      </c>
      <c r="B1105">
        <f t="shared" si="105"/>
        <v>0</v>
      </c>
      <c r="C1105" s="5">
        <f t="shared" si="102"/>
        <v>0</v>
      </c>
      <c r="D1105" s="5">
        <f t="shared" si="107"/>
        <v>0</v>
      </c>
      <c r="E1105" s="4">
        <f t="shared" si="106"/>
        <v>0</v>
      </c>
      <c r="F1105" s="5">
        <f>IF(C1105=0,0,IF(I1104+G1105&lt;=Summary!$E$20,'Loan Sch - Extra pay - With Off'!I1104+G1105,Summary!$E$20))</f>
        <v>0</v>
      </c>
      <c r="G1105" s="4">
        <f>IF(E1105&lt;=0,0,E1105*Summary!$B$7/Summary!$B$10)</f>
        <v>0</v>
      </c>
      <c r="H1105" s="5">
        <f t="shared" si="103"/>
        <v>0</v>
      </c>
      <c r="I1105" s="5">
        <f t="shared" si="104"/>
        <v>0</v>
      </c>
    </row>
    <row r="1106" spans="1:9" x14ac:dyDescent="0.25">
      <c r="A1106">
        <v>1102</v>
      </c>
      <c r="B1106">
        <f t="shared" si="105"/>
        <v>0</v>
      </c>
      <c r="C1106" s="5">
        <f t="shared" si="102"/>
        <v>0</v>
      </c>
      <c r="D1106" s="5">
        <f t="shared" si="107"/>
        <v>0</v>
      </c>
      <c r="E1106" s="4">
        <f t="shared" si="106"/>
        <v>0</v>
      </c>
      <c r="F1106" s="5">
        <f>IF(C1106=0,0,IF(I1105+G1106&lt;=Summary!$E$20,'Loan Sch - Extra pay - With Off'!I1105+G1106,Summary!$E$20))</f>
        <v>0</v>
      </c>
      <c r="G1106" s="4">
        <f>IF(E1106&lt;=0,0,E1106*Summary!$B$7/Summary!$B$10)</f>
        <v>0</v>
      </c>
      <c r="H1106" s="5">
        <f t="shared" si="103"/>
        <v>0</v>
      </c>
      <c r="I1106" s="5">
        <f t="shared" si="104"/>
        <v>0</v>
      </c>
    </row>
    <row r="1107" spans="1:9" x14ac:dyDescent="0.25">
      <c r="A1107">
        <v>1103</v>
      </c>
      <c r="B1107">
        <f t="shared" si="105"/>
        <v>0</v>
      </c>
      <c r="C1107" s="5">
        <f t="shared" si="102"/>
        <v>0</v>
      </c>
      <c r="D1107" s="5">
        <f t="shared" si="107"/>
        <v>0</v>
      </c>
      <c r="E1107" s="4">
        <f t="shared" si="106"/>
        <v>0</v>
      </c>
      <c r="F1107" s="5">
        <f>IF(C1107=0,0,IF(I1106+G1107&lt;=Summary!$E$20,'Loan Sch - Extra pay - With Off'!I1106+G1107,Summary!$E$20))</f>
        <v>0</v>
      </c>
      <c r="G1107" s="4">
        <f>IF(E1107&lt;=0,0,E1107*Summary!$B$7/Summary!$B$10)</f>
        <v>0</v>
      </c>
      <c r="H1107" s="5">
        <f t="shared" si="103"/>
        <v>0</v>
      </c>
      <c r="I1107" s="5">
        <f t="shared" si="104"/>
        <v>0</v>
      </c>
    </row>
    <row r="1108" spans="1:9" x14ac:dyDescent="0.25">
      <c r="A1108">
        <v>1104</v>
      </c>
      <c r="B1108">
        <f t="shared" si="105"/>
        <v>0</v>
      </c>
      <c r="C1108" s="5">
        <f t="shared" si="102"/>
        <v>0</v>
      </c>
      <c r="D1108" s="5">
        <f t="shared" si="107"/>
        <v>0</v>
      </c>
      <c r="E1108" s="4">
        <f t="shared" si="106"/>
        <v>0</v>
      </c>
      <c r="F1108" s="5">
        <f>IF(C1108=0,0,IF(I1107+G1108&lt;=Summary!$E$20,'Loan Sch - Extra pay - With Off'!I1107+G1108,Summary!$E$20))</f>
        <v>0</v>
      </c>
      <c r="G1108" s="4">
        <f>IF(E1108&lt;=0,0,E1108*Summary!$B$7/Summary!$B$10)</f>
        <v>0</v>
      </c>
      <c r="H1108" s="5">
        <f t="shared" si="103"/>
        <v>0</v>
      </c>
      <c r="I1108" s="5">
        <f t="shared" si="104"/>
        <v>0</v>
      </c>
    </row>
    <row r="1109" spans="1:9" x14ac:dyDescent="0.25">
      <c r="A1109">
        <v>1105</v>
      </c>
      <c r="B1109">
        <f t="shared" si="105"/>
        <v>0</v>
      </c>
      <c r="C1109" s="5">
        <f t="shared" si="102"/>
        <v>0</v>
      </c>
      <c r="D1109" s="5">
        <f t="shared" si="107"/>
        <v>0</v>
      </c>
      <c r="E1109" s="4">
        <f t="shared" si="106"/>
        <v>0</v>
      </c>
      <c r="F1109" s="5">
        <f>IF(C1109=0,0,IF(I1108+G1109&lt;=Summary!$E$20,'Loan Sch - Extra pay - With Off'!I1108+G1109,Summary!$E$20))</f>
        <v>0</v>
      </c>
      <c r="G1109" s="4">
        <f>IF(E1109&lt;=0,0,E1109*Summary!$B$7/Summary!$B$10)</f>
        <v>0</v>
      </c>
      <c r="H1109" s="5">
        <f t="shared" si="103"/>
        <v>0</v>
      </c>
      <c r="I1109" s="5">
        <f t="shared" si="104"/>
        <v>0</v>
      </c>
    </row>
    <row r="1110" spans="1:9" x14ac:dyDescent="0.25">
      <c r="A1110">
        <v>1106</v>
      </c>
      <c r="B1110">
        <f t="shared" si="105"/>
        <v>0</v>
      </c>
      <c r="C1110" s="5">
        <f t="shared" si="102"/>
        <v>0</v>
      </c>
      <c r="D1110" s="5">
        <f t="shared" si="107"/>
        <v>0</v>
      </c>
      <c r="E1110" s="4">
        <f t="shared" si="106"/>
        <v>0</v>
      </c>
      <c r="F1110" s="5">
        <f>IF(C1110=0,0,IF(I1109+G1110&lt;=Summary!$E$20,'Loan Sch - Extra pay - With Off'!I1109+G1110,Summary!$E$20))</f>
        <v>0</v>
      </c>
      <c r="G1110" s="4">
        <f>IF(E1110&lt;=0,0,E1110*Summary!$B$7/Summary!$B$10)</f>
        <v>0</v>
      </c>
      <c r="H1110" s="5">
        <f t="shared" si="103"/>
        <v>0</v>
      </c>
      <c r="I1110" s="5">
        <f t="shared" si="104"/>
        <v>0</v>
      </c>
    </row>
    <row r="1111" spans="1:9" x14ac:dyDescent="0.25">
      <c r="A1111">
        <v>1107</v>
      </c>
      <c r="B1111">
        <f t="shared" si="105"/>
        <v>0</v>
      </c>
      <c r="C1111" s="5">
        <f t="shared" si="102"/>
        <v>0</v>
      </c>
      <c r="D1111" s="5">
        <f t="shared" si="107"/>
        <v>0</v>
      </c>
      <c r="E1111" s="4">
        <f t="shared" si="106"/>
        <v>0</v>
      </c>
      <c r="F1111" s="5">
        <f>IF(C1111=0,0,IF(I1110+G1111&lt;=Summary!$E$20,'Loan Sch - Extra pay - With Off'!I1110+G1111,Summary!$E$20))</f>
        <v>0</v>
      </c>
      <c r="G1111" s="4">
        <f>IF(E1111&lt;=0,0,E1111*Summary!$B$7/Summary!$B$10)</f>
        <v>0</v>
      </c>
      <c r="H1111" s="5">
        <f t="shared" si="103"/>
        <v>0</v>
      </c>
      <c r="I1111" s="5">
        <f t="shared" si="104"/>
        <v>0</v>
      </c>
    </row>
    <row r="1112" spans="1:9" x14ac:dyDescent="0.25">
      <c r="A1112">
        <v>1108</v>
      </c>
      <c r="B1112">
        <f t="shared" si="105"/>
        <v>0</v>
      </c>
      <c r="C1112" s="5">
        <f t="shared" si="102"/>
        <v>0</v>
      </c>
      <c r="D1112" s="5">
        <f t="shared" si="107"/>
        <v>0</v>
      </c>
      <c r="E1112" s="4">
        <f t="shared" si="106"/>
        <v>0</v>
      </c>
      <c r="F1112" s="5">
        <f>IF(C1112=0,0,IF(I1111+G1112&lt;=Summary!$E$20,'Loan Sch - Extra pay - With Off'!I1111+G1112,Summary!$E$20))</f>
        <v>0</v>
      </c>
      <c r="G1112" s="4">
        <f>IF(E1112&lt;=0,0,E1112*Summary!$B$7/Summary!$B$10)</f>
        <v>0</v>
      </c>
      <c r="H1112" s="5">
        <f t="shared" si="103"/>
        <v>0</v>
      </c>
      <c r="I1112" s="5">
        <f t="shared" si="104"/>
        <v>0</v>
      </c>
    </row>
    <row r="1113" spans="1:9" x14ac:dyDescent="0.25">
      <c r="A1113">
        <v>1109</v>
      </c>
      <c r="B1113">
        <f t="shared" si="105"/>
        <v>0</v>
      </c>
      <c r="C1113" s="5">
        <f t="shared" si="102"/>
        <v>0</v>
      </c>
      <c r="D1113" s="5">
        <f t="shared" si="107"/>
        <v>0</v>
      </c>
      <c r="E1113" s="4">
        <f t="shared" si="106"/>
        <v>0</v>
      </c>
      <c r="F1113" s="5">
        <f>IF(C1113=0,0,IF(I1112+G1113&lt;=Summary!$E$20,'Loan Sch - Extra pay - With Off'!I1112+G1113,Summary!$E$20))</f>
        <v>0</v>
      </c>
      <c r="G1113" s="4">
        <f>IF(E1113&lt;=0,0,E1113*Summary!$B$7/Summary!$B$10)</f>
        <v>0</v>
      </c>
      <c r="H1113" s="5">
        <f t="shared" si="103"/>
        <v>0</v>
      </c>
      <c r="I1113" s="5">
        <f t="shared" si="104"/>
        <v>0</v>
      </c>
    </row>
    <row r="1114" spans="1:9" x14ac:dyDescent="0.25">
      <c r="A1114">
        <v>1110</v>
      </c>
      <c r="B1114">
        <f t="shared" si="105"/>
        <v>0</v>
      </c>
      <c r="C1114" s="5">
        <f t="shared" si="102"/>
        <v>0</v>
      </c>
      <c r="D1114" s="5">
        <f t="shared" si="107"/>
        <v>0</v>
      </c>
      <c r="E1114" s="4">
        <f t="shared" si="106"/>
        <v>0</v>
      </c>
      <c r="F1114" s="5">
        <f>IF(C1114=0,0,IF(I1113+G1114&lt;=Summary!$E$20,'Loan Sch - Extra pay - With Off'!I1113+G1114,Summary!$E$20))</f>
        <v>0</v>
      </c>
      <c r="G1114" s="4">
        <f>IF(E1114&lt;=0,0,E1114*Summary!$B$7/Summary!$B$10)</f>
        <v>0</v>
      </c>
      <c r="H1114" s="5">
        <f t="shared" si="103"/>
        <v>0</v>
      </c>
      <c r="I1114" s="5">
        <f t="shared" si="104"/>
        <v>0</v>
      </c>
    </row>
    <row r="1115" spans="1:9" x14ac:dyDescent="0.25">
      <c r="A1115">
        <v>1111</v>
      </c>
      <c r="B1115">
        <f t="shared" si="105"/>
        <v>0</v>
      </c>
      <c r="C1115" s="5">
        <f t="shared" si="102"/>
        <v>0</v>
      </c>
      <c r="D1115" s="5">
        <f t="shared" si="107"/>
        <v>0</v>
      </c>
      <c r="E1115" s="4">
        <f t="shared" si="106"/>
        <v>0</v>
      </c>
      <c r="F1115" s="5">
        <f>IF(C1115=0,0,IF(I1114+G1115&lt;=Summary!$E$20,'Loan Sch - Extra pay - With Off'!I1114+G1115,Summary!$E$20))</f>
        <v>0</v>
      </c>
      <c r="G1115" s="4">
        <f>IF(E1115&lt;=0,0,E1115*Summary!$B$7/Summary!$B$10)</f>
        <v>0</v>
      </c>
      <c r="H1115" s="5">
        <f t="shared" si="103"/>
        <v>0</v>
      </c>
      <c r="I1115" s="5">
        <f t="shared" si="104"/>
        <v>0</v>
      </c>
    </row>
    <row r="1116" spans="1:9" x14ac:dyDescent="0.25">
      <c r="A1116">
        <v>1112</v>
      </c>
      <c r="B1116">
        <f t="shared" si="105"/>
        <v>0</v>
      </c>
      <c r="C1116" s="5">
        <f t="shared" si="102"/>
        <v>0</v>
      </c>
      <c r="D1116" s="5">
        <f t="shared" si="107"/>
        <v>0</v>
      </c>
      <c r="E1116" s="4">
        <f t="shared" si="106"/>
        <v>0</v>
      </c>
      <c r="F1116" s="5">
        <f>IF(C1116=0,0,IF(I1115+G1116&lt;=Summary!$E$20,'Loan Sch - Extra pay - With Off'!I1115+G1116,Summary!$E$20))</f>
        <v>0</v>
      </c>
      <c r="G1116" s="4">
        <f>IF(E1116&lt;=0,0,E1116*Summary!$B$7/Summary!$B$10)</f>
        <v>0</v>
      </c>
      <c r="H1116" s="5">
        <f t="shared" si="103"/>
        <v>0</v>
      </c>
      <c r="I1116" s="5">
        <f t="shared" si="104"/>
        <v>0</v>
      </c>
    </row>
    <row r="1117" spans="1:9" x14ac:dyDescent="0.25">
      <c r="A1117">
        <v>1113</v>
      </c>
      <c r="B1117">
        <f t="shared" si="105"/>
        <v>0</v>
      </c>
      <c r="C1117" s="5">
        <f t="shared" si="102"/>
        <v>0</v>
      </c>
      <c r="D1117" s="5">
        <f t="shared" si="107"/>
        <v>0</v>
      </c>
      <c r="E1117" s="4">
        <f t="shared" si="106"/>
        <v>0</v>
      </c>
      <c r="F1117" s="5">
        <f>IF(C1117=0,0,IF(I1116+G1117&lt;=Summary!$E$20,'Loan Sch - Extra pay - With Off'!I1116+G1117,Summary!$E$20))</f>
        <v>0</v>
      </c>
      <c r="G1117" s="4">
        <f>IF(E1117&lt;=0,0,E1117*Summary!$B$7/Summary!$B$10)</f>
        <v>0</v>
      </c>
      <c r="H1117" s="5">
        <f t="shared" si="103"/>
        <v>0</v>
      </c>
      <c r="I1117" s="5">
        <f t="shared" si="104"/>
        <v>0</v>
      </c>
    </row>
    <row r="1118" spans="1:9" x14ac:dyDescent="0.25">
      <c r="A1118">
        <v>1114</v>
      </c>
      <c r="B1118">
        <f t="shared" si="105"/>
        <v>0</v>
      </c>
      <c r="C1118" s="5">
        <f t="shared" si="102"/>
        <v>0</v>
      </c>
      <c r="D1118" s="5">
        <f t="shared" si="107"/>
        <v>0</v>
      </c>
      <c r="E1118" s="4">
        <f t="shared" si="106"/>
        <v>0</v>
      </c>
      <c r="F1118" s="5">
        <f>IF(C1118=0,0,IF(I1117+G1118&lt;=Summary!$E$20,'Loan Sch - Extra pay - With Off'!I1117+G1118,Summary!$E$20))</f>
        <v>0</v>
      </c>
      <c r="G1118" s="4">
        <f>IF(E1118&lt;=0,0,E1118*Summary!$B$7/Summary!$B$10)</f>
        <v>0</v>
      </c>
      <c r="H1118" s="5">
        <f t="shared" si="103"/>
        <v>0</v>
      </c>
      <c r="I1118" s="5">
        <f t="shared" si="104"/>
        <v>0</v>
      </c>
    </row>
    <row r="1119" spans="1:9" x14ac:dyDescent="0.25">
      <c r="A1119">
        <v>1115</v>
      </c>
      <c r="B1119">
        <f t="shared" si="105"/>
        <v>0</v>
      </c>
      <c r="C1119" s="5">
        <f t="shared" si="102"/>
        <v>0</v>
      </c>
      <c r="D1119" s="5">
        <f t="shared" si="107"/>
        <v>0</v>
      </c>
      <c r="E1119" s="4">
        <f t="shared" si="106"/>
        <v>0</v>
      </c>
      <c r="F1119" s="5">
        <f>IF(C1119=0,0,IF(I1118+G1119&lt;=Summary!$E$20,'Loan Sch - Extra pay - With Off'!I1118+G1119,Summary!$E$20))</f>
        <v>0</v>
      </c>
      <c r="G1119" s="4">
        <f>IF(E1119&lt;=0,0,E1119*Summary!$B$7/Summary!$B$10)</f>
        <v>0</v>
      </c>
      <c r="H1119" s="5">
        <f t="shared" si="103"/>
        <v>0</v>
      </c>
      <c r="I1119" s="5">
        <f t="shared" si="104"/>
        <v>0</v>
      </c>
    </row>
    <row r="1120" spans="1:9" x14ac:dyDescent="0.25">
      <c r="A1120">
        <v>1116</v>
      </c>
      <c r="B1120">
        <f t="shared" si="105"/>
        <v>0</v>
      </c>
      <c r="C1120" s="5">
        <f t="shared" si="102"/>
        <v>0</v>
      </c>
      <c r="D1120" s="5">
        <f t="shared" si="107"/>
        <v>0</v>
      </c>
      <c r="E1120" s="4">
        <f t="shared" si="106"/>
        <v>0</v>
      </c>
      <c r="F1120" s="5">
        <f>IF(C1120=0,0,IF(I1119+G1120&lt;=Summary!$E$20,'Loan Sch - Extra pay - With Off'!I1119+G1120,Summary!$E$20))</f>
        <v>0</v>
      </c>
      <c r="G1120" s="4">
        <f>IF(E1120&lt;=0,0,E1120*Summary!$B$7/Summary!$B$10)</f>
        <v>0</v>
      </c>
      <c r="H1120" s="5">
        <f t="shared" si="103"/>
        <v>0</v>
      </c>
      <c r="I1120" s="5">
        <f t="shared" si="104"/>
        <v>0</v>
      </c>
    </row>
    <row r="1121" spans="1:9" x14ac:dyDescent="0.25">
      <c r="A1121">
        <v>1117</v>
      </c>
      <c r="B1121">
        <f t="shared" si="105"/>
        <v>0</v>
      </c>
      <c r="C1121" s="5">
        <f t="shared" si="102"/>
        <v>0</v>
      </c>
      <c r="D1121" s="5">
        <f t="shared" si="107"/>
        <v>0</v>
      </c>
      <c r="E1121" s="4">
        <f t="shared" si="106"/>
        <v>0</v>
      </c>
      <c r="F1121" s="5">
        <f>IF(C1121=0,0,IF(I1120+G1121&lt;=Summary!$E$20,'Loan Sch - Extra pay - With Off'!I1120+G1121,Summary!$E$20))</f>
        <v>0</v>
      </c>
      <c r="G1121" s="4">
        <f>IF(E1121&lt;=0,0,E1121*Summary!$B$7/Summary!$B$10)</f>
        <v>0</v>
      </c>
      <c r="H1121" s="5">
        <f t="shared" si="103"/>
        <v>0</v>
      </c>
      <c r="I1121" s="5">
        <f t="shared" si="104"/>
        <v>0</v>
      </c>
    </row>
    <row r="1122" spans="1:9" x14ac:dyDescent="0.25">
      <c r="A1122">
        <v>1118</v>
      </c>
      <c r="B1122">
        <f t="shared" si="105"/>
        <v>0</v>
      </c>
      <c r="C1122" s="5">
        <f t="shared" si="102"/>
        <v>0</v>
      </c>
      <c r="D1122" s="5">
        <f t="shared" si="107"/>
        <v>0</v>
      </c>
      <c r="E1122" s="4">
        <f t="shared" si="106"/>
        <v>0</v>
      </c>
      <c r="F1122" s="5">
        <f>IF(C1122=0,0,IF(I1121+G1122&lt;=Summary!$E$20,'Loan Sch - Extra pay - With Off'!I1121+G1122,Summary!$E$20))</f>
        <v>0</v>
      </c>
      <c r="G1122" s="4">
        <f>IF(E1122&lt;=0,0,E1122*Summary!$B$7/Summary!$B$10)</f>
        <v>0</v>
      </c>
      <c r="H1122" s="5">
        <f t="shared" si="103"/>
        <v>0</v>
      </c>
      <c r="I1122" s="5">
        <f t="shared" si="104"/>
        <v>0</v>
      </c>
    </row>
    <row r="1123" spans="1:9" x14ac:dyDescent="0.25">
      <c r="A1123">
        <v>1119</v>
      </c>
      <c r="B1123">
        <f t="shared" si="105"/>
        <v>0</v>
      </c>
      <c r="C1123" s="5">
        <f t="shared" si="102"/>
        <v>0</v>
      </c>
      <c r="D1123" s="5">
        <f t="shared" si="107"/>
        <v>0</v>
      </c>
      <c r="E1123" s="4">
        <f t="shared" si="106"/>
        <v>0</v>
      </c>
      <c r="F1123" s="5">
        <f>IF(C1123=0,0,IF(I1122+G1123&lt;=Summary!$E$20,'Loan Sch - Extra pay - With Off'!I1122+G1123,Summary!$E$20))</f>
        <v>0</v>
      </c>
      <c r="G1123" s="4">
        <f>IF(E1123&lt;=0,0,E1123*Summary!$B$7/Summary!$B$10)</f>
        <v>0</v>
      </c>
      <c r="H1123" s="5">
        <f t="shared" si="103"/>
        <v>0</v>
      </c>
      <c r="I1123" s="5">
        <f t="shared" si="104"/>
        <v>0</v>
      </c>
    </row>
    <row r="1124" spans="1:9" x14ac:dyDescent="0.25">
      <c r="A1124">
        <v>1120</v>
      </c>
      <c r="B1124">
        <f t="shared" si="105"/>
        <v>0</v>
      </c>
      <c r="C1124" s="5">
        <f t="shared" si="102"/>
        <v>0</v>
      </c>
      <c r="D1124" s="5">
        <f t="shared" si="107"/>
        <v>0</v>
      </c>
      <c r="E1124" s="4">
        <f t="shared" si="106"/>
        <v>0</v>
      </c>
      <c r="F1124" s="5">
        <f>IF(C1124=0,0,IF(I1123+G1124&lt;=Summary!$E$20,'Loan Sch - Extra pay - With Off'!I1123+G1124,Summary!$E$20))</f>
        <v>0</v>
      </c>
      <c r="G1124" s="4">
        <f>IF(E1124&lt;=0,0,E1124*Summary!$B$7/Summary!$B$10)</f>
        <v>0</v>
      </c>
      <c r="H1124" s="5">
        <f t="shared" si="103"/>
        <v>0</v>
      </c>
      <c r="I1124" s="5">
        <f t="shared" si="104"/>
        <v>0</v>
      </c>
    </row>
    <row r="1125" spans="1:9" x14ac:dyDescent="0.25">
      <c r="A1125">
        <v>1121</v>
      </c>
      <c r="B1125">
        <f t="shared" si="105"/>
        <v>0</v>
      </c>
      <c r="C1125" s="5">
        <f t="shared" si="102"/>
        <v>0</v>
      </c>
      <c r="D1125" s="5">
        <f t="shared" si="107"/>
        <v>0</v>
      </c>
      <c r="E1125" s="4">
        <f t="shared" si="106"/>
        <v>0</v>
      </c>
      <c r="F1125" s="5">
        <f>IF(C1125=0,0,IF(I1124+G1125&lt;=Summary!$E$20,'Loan Sch - Extra pay - With Off'!I1124+G1125,Summary!$E$20))</f>
        <v>0</v>
      </c>
      <c r="G1125" s="4">
        <f>IF(E1125&lt;=0,0,E1125*Summary!$B$7/Summary!$B$10)</f>
        <v>0</v>
      </c>
      <c r="H1125" s="5">
        <f t="shared" si="103"/>
        <v>0</v>
      </c>
      <c r="I1125" s="5">
        <f t="shared" si="104"/>
        <v>0</v>
      </c>
    </row>
    <row r="1126" spans="1:9" x14ac:dyDescent="0.25">
      <c r="A1126">
        <v>1122</v>
      </c>
      <c r="B1126">
        <f t="shared" si="105"/>
        <v>0</v>
      </c>
      <c r="C1126" s="5">
        <f t="shared" si="102"/>
        <v>0</v>
      </c>
      <c r="D1126" s="5">
        <f t="shared" si="107"/>
        <v>0</v>
      </c>
      <c r="E1126" s="4">
        <f t="shared" si="106"/>
        <v>0</v>
      </c>
      <c r="F1126" s="5">
        <f>IF(C1126=0,0,IF(I1125+G1126&lt;=Summary!$E$20,'Loan Sch - Extra pay - With Off'!I1125+G1126,Summary!$E$20))</f>
        <v>0</v>
      </c>
      <c r="G1126" s="4">
        <f>IF(E1126&lt;=0,0,E1126*Summary!$B$7/Summary!$B$10)</f>
        <v>0</v>
      </c>
      <c r="H1126" s="5">
        <f t="shared" si="103"/>
        <v>0</v>
      </c>
      <c r="I1126" s="5">
        <f t="shared" si="104"/>
        <v>0</v>
      </c>
    </row>
    <row r="1127" spans="1:9" x14ac:dyDescent="0.25">
      <c r="A1127">
        <v>1123</v>
      </c>
      <c r="B1127">
        <f t="shared" si="105"/>
        <v>0</v>
      </c>
      <c r="C1127" s="5">
        <f t="shared" si="102"/>
        <v>0</v>
      </c>
      <c r="D1127" s="5">
        <f t="shared" si="107"/>
        <v>0</v>
      </c>
      <c r="E1127" s="4">
        <f t="shared" si="106"/>
        <v>0</v>
      </c>
      <c r="F1127" s="5">
        <f>IF(C1127=0,0,IF(I1126+G1127&lt;=Summary!$E$20,'Loan Sch - Extra pay - With Off'!I1126+G1127,Summary!$E$20))</f>
        <v>0</v>
      </c>
      <c r="G1127" s="4">
        <f>IF(E1127&lt;=0,0,E1127*Summary!$B$7/Summary!$B$10)</f>
        <v>0</v>
      </c>
      <c r="H1127" s="5">
        <f t="shared" si="103"/>
        <v>0</v>
      </c>
      <c r="I1127" s="5">
        <f t="shared" si="104"/>
        <v>0</v>
      </c>
    </row>
    <row r="1128" spans="1:9" x14ac:dyDescent="0.25">
      <c r="A1128">
        <v>1124</v>
      </c>
      <c r="B1128">
        <f t="shared" si="105"/>
        <v>0</v>
      </c>
      <c r="C1128" s="5">
        <f t="shared" si="102"/>
        <v>0</v>
      </c>
      <c r="D1128" s="5">
        <f t="shared" si="107"/>
        <v>0</v>
      </c>
      <c r="E1128" s="4">
        <f t="shared" si="106"/>
        <v>0</v>
      </c>
      <c r="F1128" s="5">
        <f>IF(C1128=0,0,IF(I1127+G1128&lt;=Summary!$E$20,'Loan Sch - Extra pay - With Off'!I1127+G1128,Summary!$E$20))</f>
        <v>0</v>
      </c>
      <c r="G1128" s="4">
        <f>IF(E1128&lt;=0,0,E1128*Summary!$B$7/Summary!$B$10)</f>
        <v>0</v>
      </c>
      <c r="H1128" s="5">
        <f t="shared" si="103"/>
        <v>0</v>
      </c>
      <c r="I1128" s="5">
        <f t="shared" si="104"/>
        <v>0</v>
      </c>
    </row>
    <row r="1129" spans="1:9" x14ac:dyDescent="0.25">
      <c r="A1129">
        <v>1125</v>
      </c>
      <c r="B1129">
        <f t="shared" si="105"/>
        <v>0</v>
      </c>
      <c r="C1129" s="5">
        <f t="shared" si="102"/>
        <v>0</v>
      </c>
      <c r="D1129" s="5">
        <f t="shared" si="107"/>
        <v>0</v>
      </c>
      <c r="E1129" s="4">
        <f t="shared" si="106"/>
        <v>0</v>
      </c>
      <c r="F1129" s="5">
        <f>IF(C1129=0,0,IF(I1128+G1129&lt;=Summary!$E$20,'Loan Sch - Extra pay - With Off'!I1128+G1129,Summary!$E$20))</f>
        <v>0</v>
      </c>
      <c r="G1129" s="4">
        <f>IF(E1129&lt;=0,0,E1129*Summary!$B$7/Summary!$B$10)</f>
        <v>0</v>
      </c>
      <c r="H1129" s="5">
        <f t="shared" si="103"/>
        <v>0</v>
      </c>
      <c r="I1129" s="5">
        <f t="shared" si="104"/>
        <v>0</v>
      </c>
    </row>
    <row r="1130" spans="1:9" x14ac:dyDescent="0.25">
      <c r="A1130">
        <v>1126</v>
      </c>
      <c r="B1130">
        <f t="shared" si="105"/>
        <v>0</v>
      </c>
      <c r="C1130" s="5">
        <f t="shared" si="102"/>
        <v>0</v>
      </c>
      <c r="D1130" s="5">
        <f t="shared" si="107"/>
        <v>0</v>
      </c>
      <c r="E1130" s="4">
        <f t="shared" si="106"/>
        <v>0</v>
      </c>
      <c r="F1130" s="5">
        <f>IF(C1130=0,0,IF(I1129+G1130&lt;=Summary!$E$20,'Loan Sch - Extra pay - With Off'!I1129+G1130,Summary!$E$20))</f>
        <v>0</v>
      </c>
      <c r="G1130" s="4">
        <f>IF(E1130&lt;=0,0,E1130*Summary!$B$7/Summary!$B$10)</f>
        <v>0</v>
      </c>
      <c r="H1130" s="5">
        <f t="shared" si="103"/>
        <v>0</v>
      </c>
      <c r="I1130" s="5">
        <f t="shared" si="104"/>
        <v>0</v>
      </c>
    </row>
    <row r="1131" spans="1:9" x14ac:dyDescent="0.25">
      <c r="A1131">
        <v>1127</v>
      </c>
      <c r="B1131">
        <f t="shared" si="105"/>
        <v>0</v>
      </c>
      <c r="C1131" s="5">
        <f t="shared" si="102"/>
        <v>0</v>
      </c>
      <c r="D1131" s="5">
        <f t="shared" si="107"/>
        <v>0</v>
      </c>
      <c r="E1131" s="4">
        <f t="shared" si="106"/>
        <v>0</v>
      </c>
      <c r="F1131" s="5">
        <f>IF(C1131=0,0,IF(I1130+G1131&lt;=Summary!$E$20,'Loan Sch - Extra pay - With Off'!I1130+G1131,Summary!$E$20))</f>
        <v>0</v>
      </c>
      <c r="G1131" s="4">
        <f>IF(E1131&lt;=0,0,E1131*Summary!$B$7/Summary!$B$10)</f>
        <v>0</v>
      </c>
      <c r="H1131" s="5">
        <f t="shared" si="103"/>
        <v>0</v>
      </c>
      <c r="I1131" s="5">
        <f t="shared" si="104"/>
        <v>0</v>
      </c>
    </row>
    <row r="1132" spans="1:9" x14ac:dyDescent="0.25">
      <c r="A1132">
        <v>1128</v>
      </c>
      <c r="B1132">
        <f t="shared" si="105"/>
        <v>0</v>
      </c>
      <c r="C1132" s="5">
        <f t="shared" si="102"/>
        <v>0</v>
      </c>
      <c r="D1132" s="5">
        <f t="shared" si="107"/>
        <v>0</v>
      </c>
      <c r="E1132" s="4">
        <f t="shared" si="106"/>
        <v>0</v>
      </c>
      <c r="F1132" s="5">
        <f>IF(C1132=0,0,IF(I1131+G1132&lt;=Summary!$E$20,'Loan Sch - Extra pay - With Off'!I1131+G1132,Summary!$E$20))</f>
        <v>0</v>
      </c>
      <c r="G1132" s="4">
        <f>IF(E1132&lt;=0,0,E1132*Summary!$B$7/Summary!$B$10)</f>
        <v>0</v>
      </c>
      <c r="H1132" s="5">
        <f t="shared" si="103"/>
        <v>0</v>
      </c>
      <c r="I1132" s="5">
        <f t="shared" si="104"/>
        <v>0</v>
      </c>
    </row>
    <row r="1133" spans="1:9" x14ac:dyDescent="0.25">
      <c r="A1133">
        <v>1129</v>
      </c>
      <c r="B1133">
        <f t="shared" si="105"/>
        <v>0</v>
      </c>
      <c r="C1133" s="5">
        <f t="shared" si="102"/>
        <v>0</v>
      </c>
      <c r="D1133" s="5">
        <f t="shared" si="107"/>
        <v>0</v>
      </c>
      <c r="E1133" s="4">
        <f t="shared" si="106"/>
        <v>0</v>
      </c>
      <c r="F1133" s="5">
        <f>IF(C1133=0,0,IF(I1132+G1133&lt;=Summary!$E$20,'Loan Sch - Extra pay - With Off'!I1132+G1133,Summary!$E$20))</f>
        <v>0</v>
      </c>
      <c r="G1133" s="4">
        <f>IF(E1133&lt;=0,0,E1133*Summary!$B$7/Summary!$B$10)</f>
        <v>0</v>
      </c>
      <c r="H1133" s="5">
        <f t="shared" si="103"/>
        <v>0</v>
      </c>
      <c r="I1133" s="5">
        <f t="shared" si="104"/>
        <v>0</v>
      </c>
    </row>
    <row r="1134" spans="1:9" x14ac:dyDescent="0.25">
      <c r="A1134">
        <v>1130</v>
      </c>
      <c r="B1134">
        <f t="shared" si="105"/>
        <v>0</v>
      </c>
      <c r="C1134" s="5">
        <f t="shared" si="102"/>
        <v>0</v>
      </c>
      <c r="D1134" s="5">
        <f t="shared" si="107"/>
        <v>0</v>
      </c>
      <c r="E1134" s="4">
        <f t="shared" si="106"/>
        <v>0</v>
      </c>
      <c r="F1134" s="5">
        <f>IF(C1134=0,0,IF(I1133+G1134&lt;=Summary!$E$20,'Loan Sch - Extra pay - With Off'!I1133+G1134,Summary!$E$20))</f>
        <v>0</v>
      </c>
      <c r="G1134" s="4">
        <f>IF(E1134&lt;=0,0,E1134*Summary!$B$7/Summary!$B$10)</f>
        <v>0</v>
      </c>
      <c r="H1134" s="5">
        <f t="shared" si="103"/>
        <v>0</v>
      </c>
      <c r="I1134" s="5">
        <f t="shared" si="104"/>
        <v>0</v>
      </c>
    </row>
    <row r="1135" spans="1:9" x14ac:dyDescent="0.25">
      <c r="A1135">
        <v>1131</v>
      </c>
      <c r="B1135">
        <f t="shared" si="105"/>
        <v>0</v>
      </c>
      <c r="C1135" s="5">
        <f t="shared" si="102"/>
        <v>0</v>
      </c>
      <c r="D1135" s="5">
        <f t="shared" si="107"/>
        <v>0</v>
      </c>
      <c r="E1135" s="4">
        <f t="shared" si="106"/>
        <v>0</v>
      </c>
      <c r="F1135" s="5">
        <f>IF(C1135=0,0,IF(I1134+G1135&lt;=Summary!$E$20,'Loan Sch - Extra pay - With Off'!I1134+G1135,Summary!$E$20))</f>
        <v>0</v>
      </c>
      <c r="G1135" s="4">
        <f>IF(E1135&lt;=0,0,E1135*Summary!$B$7/Summary!$B$10)</f>
        <v>0</v>
      </c>
      <c r="H1135" s="5">
        <f t="shared" si="103"/>
        <v>0</v>
      </c>
      <c r="I1135" s="5">
        <f t="shared" si="104"/>
        <v>0</v>
      </c>
    </row>
    <row r="1136" spans="1:9" x14ac:dyDescent="0.25">
      <c r="A1136">
        <v>1132</v>
      </c>
      <c r="B1136">
        <f t="shared" si="105"/>
        <v>0</v>
      </c>
      <c r="C1136" s="5">
        <f t="shared" si="102"/>
        <v>0</v>
      </c>
      <c r="D1136" s="5">
        <f t="shared" si="107"/>
        <v>0</v>
      </c>
      <c r="E1136" s="4">
        <f t="shared" si="106"/>
        <v>0</v>
      </c>
      <c r="F1136" s="5">
        <f>IF(C1136=0,0,IF(I1135+G1136&lt;=Summary!$E$20,'Loan Sch - Extra pay - With Off'!I1135+G1136,Summary!$E$20))</f>
        <v>0</v>
      </c>
      <c r="G1136" s="4">
        <f>IF(E1136&lt;=0,0,E1136*Summary!$B$7/Summary!$B$10)</f>
        <v>0</v>
      </c>
      <c r="H1136" s="5">
        <f t="shared" si="103"/>
        <v>0</v>
      </c>
      <c r="I1136" s="5">
        <f t="shared" si="104"/>
        <v>0</v>
      </c>
    </row>
    <row r="1137" spans="1:9" x14ac:dyDescent="0.25">
      <c r="A1137">
        <v>1133</v>
      </c>
      <c r="B1137">
        <f t="shared" si="105"/>
        <v>0</v>
      </c>
      <c r="C1137" s="5">
        <f t="shared" si="102"/>
        <v>0</v>
      </c>
      <c r="D1137" s="5">
        <f t="shared" si="107"/>
        <v>0</v>
      </c>
      <c r="E1137" s="4">
        <f t="shared" si="106"/>
        <v>0</v>
      </c>
      <c r="F1137" s="5">
        <f>IF(C1137=0,0,IF(I1136+G1137&lt;=Summary!$E$20,'Loan Sch - Extra pay - With Off'!I1136+G1137,Summary!$E$20))</f>
        <v>0</v>
      </c>
      <c r="G1137" s="4">
        <f>IF(E1137&lt;=0,0,E1137*Summary!$B$7/Summary!$B$10)</f>
        <v>0</v>
      </c>
      <c r="H1137" s="5">
        <f t="shared" si="103"/>
        <v>0</v>
      </c>
      <c r="I1137" s="5">
        <f t="shared" si="104"/>
        <v>0</v>
      </c>
    </row>
    <row r="1138" spans="1:9" x14ac:dyDescent="0.25">
      <c r="A1138">
        <v>1134</v>
      </c>
      <c r="B1138">
        <f t="shared" si="105"/>
        <v>0</v>
      </c>
      <c r="C1138" s="5">
        <f t="shared" si="102"/>
        <v>0</v>
      </c>
      <c r="D1138" s="5">
        <f t="shared" si="107"/>
        <v>0</v>
      </c>
      <c r="E1138" s="4">
        <f t="shared" si="106"/>
        <v>0</v>
      </c>
      <c r="F1138" s="5">
        <f>IF(C1138=0,0,IF(I1137+G1138&lt;=Summary!$E$20,'Loan Sch - Extra pay - With Off'!I1137+G1138,Summary!$E$20))</f>
        <v>0</v>
      </c>
      <c r="G1138" s="4">
        <f>IF(E1138&lt;=0,0,E1138*Summary!$B$7/Summary!$B$10)</f>
        <v>0</v>
      </c>
      <c r="H1138" s="5">
        <f t="shared" si="103"/>
        <v>0</v>
      </c>
      <c r="I1138" s="5">
        <f t="shared" si="104"/>
        <v>0</v>
      </c>
    </row>
    <row r="1139" spans="1:9" x14ac:dyDescent="0.25">
      <c r="A1139">
        <v>1135</v>
      </c>
      <c r="B1139">
        <f t="shared" si="105"/>
        <v>0</v>
      </c>
      <c r="C1139" s="5">
        <f t="shared" si="102"/>
        <v>0</v>
      </c>
      <c r="D1139" s="5">
        <f t="shared" si="107"/>
        <v>0</v>
      </c>
      <c r="E1139" s="4">
        <f t="shared" si="106"/>
        <v>0</v>
      </c>
      <c r="F1139" s="5">
        <f>IF(C1139=0,0,IF(I1138+G1139&lt;=Summary!$E$20,'Loan Sch - Extra pay - With Off'!I1138+G1139,Summary!$E$20))</f>
        <v>0</v>
      </c>
      <c r="G1139" s="4">
        <f>IF(E1139&lt;=0,0,E1139*Summary!$B$7/Summary!$B$10)</f>
        <v>0</v>
      </c>
      <c r="H1139" s="5">
        <f t="shared" si="103"/>
        <v>0</v>
      </c>
      <c r="I1139" s="5">
        <f t="shared" si="104"/>
        <v>0</v>
      </c>
    </row>
    <row r="1140" spans="1:9" x14ac:dyDescent="0.25">
      <c r="A1140">
        <v>1136</v>
      </c>
      <c r="B1140">
        <f t="shared" si="105"/>
        <v>0</v>
      </c>
      <c r="C1140" s="5">
        <f t="shared" si="102"/>
        <v>0</v>
      </c>
      <c r="D1140" s="5">
        <f t="shared" si="107"/>
        <v>0</v>
      </c>
      <c r="E1140" s="4">
        <f t="shared" si="106"/>
        <v>0</v>
      </c>
      <c r="F1140" s="5">
        <f>IF(C1140=0,0,IF(I1139+G1140&lt;=Summary!$E$20,'Loan Sch - Extra pay - With Off'!I1139+G1140,Summary!$E$20))</f>
        <v>0</v>
      </c>
      <c r="G1140" s="4">
        <f>IF(E1140&lt;=0,0,E1140*Summary!$B$7/Summary!$B$10)</f>
        <v>0</v>
      </c>
      <c r="H1140" s="5">
        <f t="shared" si="103"/>
        <v>0</v>
      </c>
      <c r="I1140" s="5">
        <f t="shared" si="104"/>
        <v>0</v>
      </c>
    </row>
    <row r="1141" spans="1:9" x14ac:dyDescent="0.25">
      <c r="A1141">
        <v>1137</v>
      </c>
      <c r="B1141">
        <f t="shared" si="105"/>
        <v>0</v>
      </c>
      <c r="C1141" s="5">
        <f t="shared" ref="C1141:C1204" si="108">I1140</f>
        <v>0</v>
      </c>
      <c r="D1141" s="5">
        <f t="shared" si="107"/>
        <v>0</v>
      </c>
      <c r="E1141" s="4">
        <f t="shared" si="106"/>
        <v>0</v>
      </c>
      <c r="F1141" s="5">
        <f>IF(C1141=0,0,IF(I1140+G1141&lt;=Summary!$E$20,'Loan Sch - Extra pay - With Off'!I1140+G1141,Summary!$E$20))</f>
        <v>0</v>
      </c>
      <c r="G1141" s="4">
        <f>IF(E1141&lt;=0,0,E1141*Summary!$B$7/Summary!$B$10)</f>
        <v>0</v>
      </c>
      <c r="H1141" s="5">
        <f t="shared" ref="H1141:H1204" si="109">F1141-G1141</f>
        <v>0</v>
      </c>
      <c r="I1141" s="5">
        <f t="shared" ref="I1141:I1204" si="110">IF(ROUND(C1141-H1141,0)=0,0,C1141-H1141)</f>
        <v>0</v>
      </c>
    </row>
    <row r="1142" spans="1:9" x14ac:dyDescent="0.25">
      <c r="A1142">
        <v>1138</v>
      </c>
      <c r="B1142">
        <f t="shared" si="105"/>
        <v>0</v>
      </c>
      <c r="C1142" s="5">
        <f t="shared" si="108"/>
        <v>0</v>
      </c>
      <c r="D1142" s="5">
        <f t="shared" si="107"/>
        <v>0</v>
      </c>
      <c r="E1142" s="4">
        <f t="shared" si="106"/>
        <v>0</v>
      </c>
      <c r="F1142" s="5">
        <f>IF(C1142=0,0,IF(I1141+G1142&lt;=Summary!$E$20,'Loan Sch - Extra pay - With Off'!I1141+G1142,Summary!$E$20))</f>
        <v>0</v>
      </c>
      <c r="G1142" s="4">
        <f>IF(E1142&lt;=0,0,E1142*Summary!$B$7/Summary!$B$10)</f>
        <v>0</v>
      </c>
      <c r="H1142" s="5">
        <f t="shared" si="109"/>
        <v>0</v>
      </c>
      <c r="I1142" s="5">
        <f t="shared" si="110"/>
        <v>0</v>
      </c>
    </row>
    <row r="1143" spans="1:9" x14ac:dyDescent="0.25">
      <c r="A1143">
        <v>1139</v>
      </c>
      <c r="B1143">
        <f t="shared" si="105"/>
        <v>0</v>
      </c>
      <c r="C1143" s="5">
        <f t="shared" si="108"/>
        <v>0</v>
      </c>
      <c r="D1143" s="5">
        <f t="shared" si="107"/>
        <v>0</v>
      </c>
      <c r="E1143" s="4">
        <f t="shared" si="106"/>
        <v>0</v>
      </c>
      <c r="F1143" s="5">
        <f>IF(C1143=0,0,IF(I1142+G1143&lt;=Summary!$E$20,'Loan Sch - Extra pay - With Off'!I1142+G1143,Summary!$E$20))</f>
        <v>0</v>
      </c>
      <c r="G1143" s="4">
        <f>IF(E1143&lt;=0,0,E1143*Summary!$B$7/Summary!$B$10)</f>
        <v>0</v>
      </c>
      <c r="H1143" s="5">
        <f t="shared" si="109"/>
        <v>0</v>
      </c>
      <c r="I1143" s="5">
        <f t="shared" si="110"/>
        <v>0</v>
      </c>
    </row>
    <row r="1144" spans="1:9" x14ac:dyDescent="0.25">
      <c r="A1144">
        <v>1140</v>
      </c>
      <c r="B1144">
        <f t="shared" si="105"/>
        <v>0</v>
      </c>
      <c r="C1144" s="5">
        <f t="shared" si="108"/>
        <v>0</v>
      </c>
      <c r="D1144" s="5">
        <f t="shared" si="107"/>
        <v>0</v>
      </c>
      <c r="E1144" s="4">
        <f t="shared" si="106"/>
        <v>0</v>
      </c>
      <c r="F1144" s="5">
        <f>IF(C1144=0,0,IF(I1143+G1144&lt;=Summary!$E$20,'Loan Sch - Extra pay - With Off'!I1143+G1144,Summary!$E$20))</f>
        <v>0</v>
      </c>
      <c r="G1144" s="4">
        <f>IF(E1144&lt;=0,0,E1144*Summary!$B$7/Summary!$B$10)</f>
        <v>0</v>
      </c>
      <c r="H1144" s="5">
        <f t="shared" si="109"/>
        <v>0</v>
      </c>
      <c r="I1144" s="5">
        <f t="shared" si="110"/>
        <v>0</v>
      </c>
    </row>
    <row r="1145" spans="1:9" x14ac:dyDescent="0.25">
      <c r="A1145">
        <v>1141</v>
      </c>
      <c r="B1145">
        <f t="shared" si="105"/>
        <v>0</v>
      </c>
      <c r="C1145" s="5">
        <f t="shared" si="108"/>
        <v>0</v>
      </c>
      <c r="D1145" s="5">
        <f t="shared" si="107"/>
        <v>0</v>
      </c>
      <c r="E1145" s="4">
        <f t="shared" si="106"/>
        <v>0</v>
      </c>
      <c r="F1145" s="5">
        <f>IF(C1145=0,0,IF(I1144+G1145&lt;=Summary!$E$20,'Loan Sch - Extra pay - With Off'!I1144+G1145,Summary!$E$20))</f>
        <v>0</v>
      </c>
      <c r="G1145" s="4">
        <f>IF(E1145&lt;=0,0,E1145*Summary!$B$7/Summary!$B$10)</f>
        <v>0</v>
      </c>
      <c r="H1145" s="5">
        <f t="shared" si="109"/>
        <v>0</v>
      </c>
      <c r="I1145" s="5">
        <f t="shared" si="110"/>
        <v>0</v>
      </c>
    </row>
    <row r="1146" spans="1:9" x14ac:dyDescent="0.25">
      <c r="A1146">
        <v>1142</v>
      </c>
      <c r="B1146">
        <f t="shared" si="105"/>
        <v>0</v>
      </c>
      <c r="C1146" s="5">
        <f t="shared" si="108"/>
        <v>0</v>
      </c>
      <c r="D1146" s="5">
        <f t="shared" si="107"/>
        <v>0</v>
      </c>
      <c r="E1146" s="4">
        <f t="shared" si="106"/>
        <v>0</v>
      </c>
      <c r="F1146" s="5">
        <f>IF(C1146=0,0,IF(I1145+G1146&lt;=Summary!$E$20,'Loan Sch - Extra pay - With Off'!I1145+G1146,Summary!$E$20))</f>
        <v>0</v>
      </c>
      <c r="G1146" s="4">
        <f>IF(E1146&lt;=0,0,E1146*Summary!$B$7/Summary!$B$10)</f>
        <v>0</v>
      </c>
      <c r="H1146" s="5">
        <f t="shared" si="109"/>
        <v>0</v>
      </c>
      <c r="I1146" s="5">
        <f t="shared" si="110"/>
        <v>0</v>
      </c>
    </row>
    <row r="1147" spans="1:9" x14ac:dyDescent="0.25">
      <c r="A1147">
        <v>1143</v>
      </c>
      <c r="B1147">
        <f t="shared" si="105"/>
        <v>0</v>
      </c>
      <c r="C1147" s="5">
        <f t="shared" si="108"/>
        <v>0</v>
      </c>
      <c r="D1147" s="5">
        <f t="shared" si="107"/>
        <v>0</v>
      </c>
      <c r="E1147" s="4">
        <f t="shared" si="106"/>
        <v>0</v>
      </c>
      <c r="F1147" s="5">
        <f>IF(C1147=0,0,IF(I1146+G1147&lt;=Summary!$E$20,'Loan Sch - Extra pay - With Off'!I1146+G1147,Summary!$E$20))</f>
        <v>0</v>
      </c>
      <c r="G1147" s="4">
        <f>IF(E1147&lt;=0,0,E1147*Summary!$B$7/Summary!$B$10)</f>
        <v>0</v>
      </c>
      <c r="H1147" s="5">
        <f t="shared" si="109"/>
        <v>0</v>
      </c>
      <c r="I1147" s="5">
        <f t="shared" si="110"/>
        <v>0</v>
      </c>
    </row>
    <row r="1148" spans="1:9" x14ac:dyDescent="0.25">
      <c r="A1148">
        <v>1144</v>
      </c>
      <c r="B1148">
        <f t="shared" si="105"/>
        <v>0</v>
      </c>
      <c r="C1148" s="5">
        <f t="shared" si="108"/>
        <v>0</v>
      </c>
      <c r="D1148" s="5">
        <f t="shared" si="107"/>
        <v>0</v>
      </c>
      <c r="E1148" s="4">
        <f t="shared" si="106"/>
        <v>0</v>
      </c>
      <c r="F1148" s="5">
        <f>IF(C1148=0,0,IF(I1147+G1148&lt;=Summary!$E$20,'Loan Sch - Extra pay - With Off'!I1147+G1148,Summary!$E$20))</f>
        <v>0</v>
      </c>
      <c r="G1148" s="4">
        <f>IF(E1148&lt;=0,0,E1148*Summary!$B$7/Summary!$B$10)</f>
        <v>0</v>
      </c>
      <c r="H1148" s="5">
        <f t="shared" si="109"/>
        <v>0</v>
      </c>
      <c r="I1148" s="5">
        <f t="shared" si="110"/>
        <v>0</v>
      </c>
    </row>
    <row r="1149" spans="1:9" x14ac:dyDescent="0.25">
      <c r="A1149">
        <v>1145</v>
      </c>
      <c r="B1149">
        <f t="shared" si="105"/>
        <v>0</v>
      </c>
      <c r="C1149" s="5">
        <f t="shared" si="108"/>
        <v>0</v>
      </c>
      <c r="D1149" s="5">
        <f t="shared" si="107"/>
        <v>0</v>
      </c>
      <c r="E1149" s="4">
        <f t="shared" si="106"/>
        <v>0</v>
      </c>
      <c r="F1149" s="5">
        <f>IF(C1149=0,0,IF(I1148+G1149&lt;=Summary!$E$20,'Loan Sch - Extra pay - With Off'!I1148+G1149,Summary!$E$20))</f>
        <v>0</v>
      </c>
      <c r="G1149" s="4">
        <f>IF(E1149&lt;=0,0,E1149*Summary!$B$7/Summary!$B$10)</f>
        <v>0</v>
      </c>
      <c r="H1149" s="5">
        <f t="shared" si="109"/>
        <v>0</v>
      </c>
      <c r="I1149" s="5">
        <f t="shared" si="110"/>
        <v>0</v>
      </c>
    </row>
    <row r="1150" spans="1:9" x14ac:dyDescent="0.25">
      <c r="A1150">
        <v>1146</v>
      </c>
      <c r="B1150">
        <f t="shared" si="105"/>
        <v>0</v>
      </c>
      <c r="C1150" s="5">
        <f t="shared" si="108"/>
        <v>0</v>
      </c>
      <c r="D1150" s="5">
        <f t="shared" si="107"/>
        <v>0</v>
      </c>
      <c r="E1150" s="4">
        <f t="shared" si="106"/>
        <v>0</v>
      </c>
      <c r="F1150" s="5">
        <f>IF(C1150=0,0,IF(I1149+G1150&lt;=Summary!$E$20,'Loan Sch - Extra pay - With Off'!I1149+G1150,Summary!$E$20))</f>
        <v>0</v>
      </c>
      <c r="G1150" s="4">
        <f>IF(E1150&lt;=0,0,E1150*Summary!$B$7/Summary!$B$10)</f>
        <v>0</v>
      </c>
      <c r="H1150" s="5">
        <f t="shared" si="109"/>
        <v>0</v>
      </c>
      <c r="I1150" s="5">
        <f t="shared" si="110"/>
        <v>0</v>
      </c>
    </row>
    <row r="1151" spans="1:9" x14ac:dyDescent="0.25">
      <c r="A1151">
        <v>1147</v>
      </c>
      <c r="B1151">
        <f t="shared" si="105"/>
        <v>0</v>
      </c>
      <c r="C1151" s="5">
        <f t="shared" si="108"/>
        <v>0</v>
      </c>
      <c r="D1151" s="5">
        <f t="shared" si="107"/>
        <v>0</v>
      </c>
      <c r="E1151" s="4">
        <f t="shared" si="106"/>
        <v>0</v>
      </c>
      <c r="F1151" s="5">
        <f>IF(C1151=0,0,IF(I1150+G1151&lt;=Summary!$E$20,'Loan Sch - Extra pay - With Off'!I1150+G1151,Summary!$E$20))</f>
        <v>0</v>
      </c>
      <c r="G1151" s="4">
        <f>IF(E1151&lt;=0,0,E1151*Summary!$B$7/Summary!$B$10)</f>
        <v>0</v>
      </c>
      <c r="H1151" s="5">
        <f t="shared" si="109"/>
        <v>0</v>
      </c>
      <c r="I1151" s="5">
        <f t="shared" si="110"/>
        <v>0</v>
      </c>
    </row>
    <row r="1152" spans="1:9" x14ac:dyDescent="0.25">
      <c r="A1152">
        <v>1148</v>
      </c>
      <c r="B1152">
        <f t="shared" si="105"/>
        <v>0</v>
      </c>
      <c r="C1152" s="5">
        <f t="shared" si="108"/>
        <v>0</v>
      </c>
      <c r="D1152" s="5">
        <f t="shared" si="107"/>
        <v>0</v>
      </c>
      <c r="E1152" s="4">
        <f t="shared" si="106"/>
        <v>0</v>
      </c>
      <c r="F1152" s="5">
        <f>IF(C1152=0,0,IF(I1151+G1152&lt;=Summary!$E$20,'Loan Sch - Extra pay - With Off'!I1151+G1152,Summary!$E$20))</f>
        <v>0</v>
      </c>
      <c r="G1152" s="4">
        <f>IF(E1152&lt;=0,0,E1152*Summary!$B$7/Summary!$B$10)</f>
        <v>0</v>
      </c>
      <c r="H1152" s="5">
        <f t="shared" si="109"/>
        <v>0</v>
      </c>
      <c r="I1152" s="5">
        <f t="shared" si="110"/>
        <v>0</v>
      </c>
    </row>
    <row r="1153" spans="1:9" x14ac:dyDescent="0.25">
      <c r="A1153">
        <v>1149</v>
      </c>
      <c r="B1153">
        <f t="shared" si="105"/>
        <v>0</v>
      </c>
      <c r="C1153" s="5">
        <f t="shared" si="108"/>
        <v>0</v>
      </c>
      <c r="D1153" s="5">
        <f t="shared" si="107"/>
        <v>0</v>
      </c>
      <c r="E1153" s="4">
        <f t="shared" si="106"/>
        <v>0</v>
      </c>
      <c r="F1153" s="5">
        <f>IF(C1153=0,0,IF(I1152+G1153&lt;=Summary!$E$20,'Loan Sch - Extra pay - With Off'!I1152+G1153,Summary!$E$20))</f>
        <v>0</v>
      </c>
      <c r="G1153" s="4">
        <f>IF(E1153&lt;=0,0,E1153*Summary!$B$7/Summary!$B$10)</f>
        <v>0</v>
      </c>
      <c r="H1153" s="5">
        <f t="shared" si="109"/>
        <v>0</v>
      </c>
      <c r="I1153" s="5">
        <f t="shared" si="110"/>
        <v>0</v>
      </c>
    </row>
    <row r="1154" spans="1:9" x14ac:dyDescent="0.25">
      <c r="A1154">
        <v>1150</v>
      </c>
      <c r="B1154">
        <f t="shared" si="105"/>
        <v>0</v>
      </c>
      <c r="C1154" s="5">
        <f t="shared" si="108"/>
        <v>0</v>
      </c>
      <c r="D1154" s="5">
        <f t="shared" si="107"/>
        <v>0</v>
      </c>
      <c r="E1154" s="4">
        <f t="shared" si="106"/>
        <v>0</v>
      </c>
      <c r="F1154" s="5">
        <f>IF(C1154=0,0,IF(I1153+G1154&lt;=Summary!$E$20,'Loan Sch - Extra pay - With Off'!I1153+G1154,Summary!$E$20))</f>
        <v>0</v>
      </c>
      <c r="G1154" s="4">
        <f>IF(E1154&lt;=0,0,E1154*Summary!$B$7/Summary!$B$10)</f>
        <v>0</v>
      </c>
      <c r="H1154" s="5">
        <f t="shared" si="109"/>
        <v>0</v>
      </c>
      <c r="I1154" s="5">
        <f t="shared" si="110"/>
        <v>0</v>
      </c>
    </row>
    <row r="1155" spans="1:9" x14ac:dyDescent="0.25">
      <c r="A1155">
        <v>1151</v>
      </c>
      <c r="B1155">
        <f t="shared" si="105"/>
        <v>0</v>
      </c>
      <c r="C1155" s="5">
        <f t="shared" si="108"/>
        <v>0</v>
      </c>
      <c r="D1155" s="5">
        <f t="shared" si="107"/>
        <v>0</v>
      </c>
      <c r="E1155" s="4">
        <f t="shared" si="106"/>
        <v>0</v>
      </c>
      <c r="F1155" s="5">
        <f>IF(C1155=0,0,IF(I1154+G1155&lt;=Summary!$E$20,'Loan Sch - Extra pay - With Off'!I1154+G1155,Summary!$E$20))</f>
        <v>0</v>
      </c>
      <c r="G1155" s="4">
        <f>IF(E1155&lt;=0,0,E1155*Summary!$B$7/Summary!$B$10)</f>
        <v>0</v>
      </c>
      <c r="H1155" s="5">
        <f t="shared" si="109"/>
        <v>0</v>
      </c>
      <c r="I1155" s="5">
        <f t="shared" si="110"/>
        <v>0</v>
      </c>
    </row>
    <row r="1156" spans="1:9" x14ac:dyDescent="0.25">
      <c r="A1156">
        <v>1152</v>
      </c>
      <c r="B1156">
        <f t="shared" si="105"/>
        <v>0</v>
      </c>
      <c r="C1156" s="5">
        <f t="shared" si="108"/>
        <v>0</v>
      </c>
      <c r="D1156" s="5">
        <f t="shared" si="107"/>
        <v>0</v>
      </c>
      <c r="E1156" s="4">
        <f t="shared" si="106"/>
        <v>0</v>
      </c>
      <c r="F1156" s="5">
        <f>IF(C1156=0,0,IF(I1155+G1156&lt;=Summary!$E$20,'Loan Sch - Extra pay - With Off'!I1155+G1156,Summary!$E$20))</f>
        <v>0</v>
      </c>
      <c r="G1156" s="4">
        <f>IF(E1156&lt;=0,0,E1156*Summary!$B$7/Summary!$B$10)</f>
        <v>0</v>
      </c>
      <c r="H1156" s="5">
        <f t="shared" si="109"/>
        <v>0</v>
      </c>
      <c r="I1156" s="5">
        <f t="shared" si="110"/>
        <v>0</v>
      </c>
    </row>
    <row r="1157" spans="1:9" x14ac:dyDescent="0.25">
      <c r="A1157">
        <v>1153</v>
      </c>
      <c r="B1157">
        <f t="shared" si="105"/>
        <v>0</v>
      </c>
      <c r="C1157" s="5">
        <f t="shared" si="108"/>
        <v>0</v>
      </c>
      <c r="D1157" s="5">
        <f t="shared" si="107"/>
        <v>0</v>
      </c>
      <c r="E1157" s="4">
        <f t="shared" si="106"/>
        <v>0</v>
      </c>
      <c r="F1157" s="5">
        <f>IF(C1157=0,0,IF(I1156+G1157&lt;=Summary!$E$20,'Loan Sch - Extra pay - With Off'!I1156+G1157,Summary!$E$20))</f>
        <v>0</v>
      </c>
      <c r="G1157" s="4">
        <f>IF(E1157&lt;=0,0,E1157*Summary!$B$7/Summary!$B$10)</f>
        <v>0</v>
      </c>
      <c r="H1157" s="5">
        <f t="shared" si="109"/>
        <v>0</v>
      </c>
      <c r="I1157" s="5">
        <f t="shared" si="110"/>
        <v>0</v>
      </c>
    </row>
    <row r="1158" spans="1:9" x14ac:dyDescent="0.25">
      <c r="A1158">
        <v>1154</v>
      </c>
      <c r="B1158">
        <f t="shared" ref="B1158:B1221" si="111">IF(C1158=0,0,A1158)</f>
        <v>0</v>
      </c>
      <c r="C1158" s="5">
        <f t="shared" si="108"/>
        <v>0</v>
      </c>
      <c r="D1158" s="5">
        <f t="shared" si="107"/>
        <v>0</v>
      </c>
      <c r="E1158" s="4">
        <f t="shared" ref="E1158:E1221" si="112">C1158-D1158</f>
        <v>0</v>
      </c>
      <c r="F1158" s="5">
        <f>IF(C1158=0,0,IF(I1157+G1158&lt;=Summary!$E$20,'Loan Sch - Extra pay - With Off'!I1157+G1158,Summary!$E$20))</f>
        <v>0</v>
      </c>
      <c r="G1158" s="4">
        <f>IF(E1158&lt;=0,0,E1158*Summary!$B$7/Summary!$B$10)</f>
        <v>0</v>
      </c>
      <c r="H1158" s="5">
        <f t="shared" si="109"/>
        <v>0</v>
      </c>
      <c r="I1158" s="5">
        <f t="shared" si="110"/>
        <v>0</v>
      </c>
    </row>
    <row r="1159" spans="1:9" x14ac:dyDescent="0.25">
      <c r="A1159">
        <v>1155</v>
      </c>
      <c r="B1159">
        <f t="shared" si="111"/>
        <v>0</v>
      </c>
      <c r="C1159" s="5">
        <f t="shared" si="108"/>
        <v>0</v>
      </c>
      <c r="D1159" s="5">
        <f t="shared" ref="D1159:D1222" si="113">IF(C1159=0,0,D1158)</f>
        <v>0</v>
      </c>
      <c r="E1159" s="4">
        <f t="shared" si="112"/>
        <v>0</v>
      </c>
      <c r="F1159" s="5">
        <f>IF(C1159=0,0,IF(I1158+G1159&lt;=Summary!$E$20,'Loan Sch - Extra pay - With Off'!I1158+G1159,Summary!$E$20))</f>
        <v>0</v>
      </c>
      <c r="G1159" s="4">
        <f>IF(E1159&lt;=0,0,E1159*Summary!$B$7/Summary!$B$10)</f>
        <v>0</v>
      </c>
      <c r="H1159" s="5">
        <f t="shared" si="109"/>
        <v>0</v>
      </c>
      <c r="I1159" s="5">
        <f t="shared" si="110"/>
        <v>0</v>
      </c>
    </row>
    <row r="1160" spans="1:9" x14ac:dyDescent="0.25">
      <c r="A1160">
        <v>1156</v>
      </c>
      <c r="B1160">
        <f t="shared" si="111"/>
        <v>0</v>
      </c>
      <c r="C1160" s="5">
        <f t="shared" si="108"/>
        <v>0</v>
      </c>
      <c r="D1160" s="5">
        <f t="shared" si="113"/>
        <v>0</v>
      </c>
      <c r="E1160" s="4">
        <f t="shared" si="112"/>
        <v>0</v>
      </c>
      <c r="F1160" s="5">
        <f>IF(C1160=0,0,IF(I1159+G1160&lt;=Summary!$E$20,'Loan Sch - Extra pay - With Off'!I1159+G1160,Summary!$E$20))</f>
        <v>0</v>
      </c>
      <c r="G1160" s="4">
        <f>IF(E1160&lt;=0,0,E1160*Summary!$B$7/Summary!$B$10)</f>
        <v>0</v>
      </c>
      <c r="H1160" s="5">
        <f t="shared" si="109"/>
        <v>0</v>
      </c>
      <c r="I1160" s="5">
        <f t="shared" si="110"/>
        <v>0</v>
      </c>
    </row>
    <row r="1161" spans="1:9" x14ac:dyDescent="0.25">
      <c r="A1161">
        <v>1157</v>
      </c>
      <c r="B1161">
        <f t="shared" si="111"/>
        <v>0</v>
      </c>
      <c r="C1161" s="5">
        <f t="shared" si="108"/>
        <v>0</v>
      </c>
      <c r="D1161" s="5">
        <f t="shared" si="113"/>
        <v>0</v>
      </c>
      <c r="E1161" s="4">
        <f t="shared" si="112"/>
        <v>0</v>
      </c>
      <c r="F1161" s="5">
        <f>IF(C1161=0,0,IF(I1160+G1161&lt;=Summary!$E$20,'Loan Sch - Extra pay - With Off'!I1160+G1161,Summary!$E$20))</f>
        <v>0</v>
      </c>
      <c r="G1161" s="4">
        <f>IF(E1161&lt;=0,0,E1161*Summary!$B$7/Summary!$B$10)</f>
        <v>0</v>
      </c>
      <c r="H1161" s="5">
        <f t="shared" si="109"/>
        <v>0</v>
      </c>
      <c r="I1161" s="5">
        <f t="shared" si="110"/>
        <v>0</v>
      </c>
    </row>
    <row r="1162" spans="1:9" x14ac:dyDescent="0.25">
      <c r="A1162">
        <v>1158</v>
      </c>
      <c r="B1162">
        <f t="shared" si="111"/>
        <v>0</v>
      </c>
      <c r="C1162" s="5">
        <f t="shared" si="108"/>
        <v>0</v>
      </c>
      <c r="D1162" s="5">
        <f t="shared" si="113"/>
        <v>0</v>
      </c>
      <c r="E1162" s="4">
        <f t="shared" si="112"/>
        <v>0</v>
      </c>
      <c r="F1162" s="5">
        <f>IF(C1162=0,0,IF(I1161+G1162&lt;=Summary!$E$20,'Loan Sch - Extra pay - With Off'!I1161+G1162,Summary!$E$20))</f>
        <v>0</v>
      </c>
      <c r="G1162" s="4">
        <f>IF(E1162&lt;=0,0,E1162*Summary!$B$7/Summary!$B$10)</f>
        <v>0</v>
      </c>
      <c r="H1162" s="5">
        <f t="shared" si="109"/>
        <v>0</v>
      </c>
      <c r="I1162" s="5">
        <f t="shared" si="110"/>
        <v>0</v>
      </c>
    </row>
    <row r="1163" spans="1:9" x14ac:dyDescent="0.25">
      <c r="A1163">
        <v>1159</v>
      </c>
      <c r="B1163">
        <f t="shared" si="111"/>
        <v>0</v>
      </c>
      <c r="C1163" s="5">
        <f t="shared" si="108"/>
        <v>0</v>
      </c>
      <c r="D1163" s="5">
        <f t="shared" si="113"/>
        <v>0</v>
      </c>
      <c r="E1163" s="4">
        <f t="shared" si="112"/>
        <v>0</v>
      </c>
      <c r="F1163" s="5">
        <f>IF(C1163=0,0,IF(I1162+G1163&lt;=Summary!$E$20,'Loan Sch - Extra pay - With Off'!I1162+G1163,Summary!$E$20))</f>
        <v>0</v>
      </c>
      <c r="G1163" s="4">
        <f>IF(E1163&lt;=0,0,E1163*Summary!$B$7/Summary!$B$10)</f>
        <v>0</v>
      </c>
      <c r="H1163" s="5">
        <f t="shared" si="109"/>
        <v>0</v>
      </c>
      <c r="I1163" s="5">
        <f t="shared" si="110"/>
        <v>0</v>
      </c>
    </row>
    <row r="1164" spans="1:9" x14ac:dyDescent="0.25">
      <c r="A1164">
        <v>1160</v>
      </c>
      <c r="B1164">
        <f t="shared" si="111"/>
        <v>0</v>
      </c>
      <c r="C1164" s="5">
        <f t="shared" si="108"/>
        <v>0</v>
      </c>
      <c r="D1164" s="5">
        <f t="shared" si="113"/>
        <v>0</v>
      </c>
      <c r="E1164" s="4">
        <f t="shared" si="112"/>
        <v>0</v>
      </c>
      <c r="F1164" s="5">
        <f>IF(C1164=0,0,IF(I1163+G1164&lt;=Summary!$E$20,'Loan Sch - Extra pay - With Off'!I1163+G1164,Summary!$E$20))</f>
        <v>0</v>
      </c>
      <c r="G1164" s="4">
        <f>IF(E1164&lt;=0,0,E1164*Summary!$B$7/Summary!$B$10)</f>
        <v>0</v>
      </c>
      <c r="H1164" s="5">
        <f t="shared" si="109"/>
        <v>0</v>
      </c>
      <c r="I1164" s="5">
        <f t="shared" si="110"/>
        <v>0</v>
      </c>
    </row>
    <row r="1165" spans="1:9" x14ac:dyDescent="0.25">
      <c r="A1165">
        <v>1161</v>
      </c>
      <c r="B1165">
        <f t="shared" si="111"/>
        <v>0</v>
      </c>
      <c r="C1165" s="5">
        <f t="shared" si="108"/>
        <v>0</v>
      </c>
      <c r="D1165" s="5">
        <f t="shared" si="113"/>
        <v>0</v>
      </c>
      <c r="E1165" s="4">
        <f t="shared" si="112"/>
        <v>0</v>
      </c>
      <c r="F1165" s="5">
        <f>IF(C1165=0,0,IF(I1164+G1165&lt;=Summary!$E$20,'Loan Sch - Extra pay - With Off'!I1164+G1165,Summary!$E$20))</f>
        <v>0</v>
      </c>
      <c r="G1165" s="4">
        <f>IF(E1165&lt;=0,0,E1165*Summary!$B$7/Summary!$B$10)</f>
        <v>0</v>
      </c>
      <c r="H1165" s="5">
        <f t="shared" si="109"/>
        <v>0</v>
      </c>
      <c r="I1165" s="5">
        <f t="shared" si="110"/>
        <v>0</v>
      </c>
    </row>
    <row r="1166" spans="1:9" x14ac:dyDescent="0.25">
      <c r="A1166">
        <v>1162</v>
      </c>
      <c r="B1166">
        <f t="shared" si="111"/>
        <v>0</v>
      </c>
      <c r="C1166" s="5">
        <f t="shared" si="108"/>
        <v>0</v>
      </c>
      <c r="D1166" s="5">
        <f t="shared" si="113"/>
        <v>0</v>
      </c>
      <c r="E1166" s="4">
        <f t="shared" si="112"/>
        <v>0</v>
      </c>
      <c r="F1166" s="5">
        <f>IF(C1166=0,0,IF(I1165+G1166&lt;=Summary!$E$20,'Loan Sch - Extra pay - With Off'!I1165+G1166,Summary!$E$20))</f>
        <v>0</v>
      </c>
      <c r="G1166" s="4">
        <f>IF(E1166&lt;=0,0,E1166*Summary!$B$7/Summary!$B$10)</f>
        <v>0</v>
      </c>
      <c r="H1166" s="5">
        <f t="shared" si="109"/>
        <v>0</v>
      </c>
      <c r="I1166" s="5">
        <f t="shared" si="110"/>
        <v>0</v>
      </c>
    </row>
    <row r="1167" spans="1:9" x14ac:dyDescent="0.25">
      <c r="A1167">
        <v>1163</v>
      </c>
      <c r="B1167">
        <f t="shared" si="111"/>
        <v>0</v>
      </c>
      <c r="C1167" s="5">
        <f t="shared" si="108"/>
        <v>0</v>
      </c>
      <c r="D1167" s="5">
        <f t="shared" si="113"/>
        <v>0</v>
      </c>
      <c r="E1167" s="4">
        <f t="shared" si="112"/>
        <v>0</v>
      </c>
      <c r="F1167" s="5">
        <f>IF(C1167=0,0,IF(I1166+G1167&lt;=Summary!$E$20,'Loan Sch - Extra pay - With Off'!I1166+G1167,Summary!$E$20))</f>
        <v>0</v>
      </c>
      <c r="G1167" s="4">
        <f>IF(E1167&lt;=0,0,E1167*Summary!$B$7/Summary!$B$10)</f>
        <v>0</v>
      </c>
      <c r="H1167" s="5">
        <f t="shared" si="109"/>
        <v>0</v>
      </c>
      <c r="I1167" s="5">
        <f t="shared" si="110"/>
        <v>0</v>
      </c>
    </row>
    <row r="1168" spans="1:9" x14ac:dyDescent="0.25">
      <c r="A1168">
        <v>1164</v>
      </c>
      <c r="B1168">
        <f t="shared" si="111"/>
        <v>0</v>
      </c>
      <c r="C1168" s="5">
        <f t="shared" si="108"/>
        <v>0</v>
      </c>
      <c r="D1168" s="5">
        <f t="shared" si="113"/>
        <v>0</v>
      </c>
      <c r="E1168" s="4">
        <f t="shared" si="112"/>
        <v>0</v>
      </c>
      <c r="F1168" s="5">
        <f>IF(C1168=0,0,IF(I1167+G1168&lt;=Summary!$E$20,'Loan Sch - Extra pay - With Off'!I1167+G1168,Summary!$E$20))</f>
        <v>0</v>
      </c>
      <c r="G1168" s="4">
        <f>IF(E1168&lt;=0,0,E1168*Summary!$B$7/Summary!$B$10)</f>
        <v>0</v>
      </c>
      <c r="H1168" s="5">
        <f t="shared" si="109"/>
        <v>0</v>
      </c>
      <c r="I1168" s="5">
        <f t="shared" si="110"/>
        <v>0</v>
      </c>
    </row>
    <row r="1169" spans="1:9" x14ac:dyDescent="0.25">
      <c r="A1169">
        <v>1165</v>
      </c>
      <c r="B1169">
        <f t="shared" si="111"/>
        <v>0</v>
      </c>
      <c r="C1169" s="5">
        <f t="shared" si="108"/>
        <v>0</v>
      </c>
      <c r="D1169" s="5">
        <f t="shared" si="113"/>
        <v>0</v>
      </c>
      <c r="E1169" s="4">
        <f t="shared" si="112"/>
        <v>0</v>
      </c>
      <c r="F1169" s="5">
        <f>IF(C1169=0,0,IF(I1168+G1169&lt;=Summary!$E$20,'Loan Sch - Extra pay - With Off'!I1168+G1169,Summary!$E$20))</f>
        <v>0</v>
      </c>
      <c r="G1169" s="4">
        <f>IF(E1169&lt;=0,0,E1169*Summary!$B$7/Summary!$B$10)</f>
        <v>0</v>
      </c>
      <c r="H1169" s="5">
        <f t="shared" si="109"/>
        <v>0</v>
      </c>
      <c r="I1169" s="5">
        <f t="shared" si="110"/>
        <v>0</v>
      </c>
    </row>
    <row r="1170" spans="1:9" x14ac:dyDescent="0.25">
      <c r="A1170">
        <v>1166</v>
      </c>
      <c r="B1170">
        <f t="shared" si="111"/>
        <v>0</v>
      </c>
      <c r="C1170" s="5">
        <f t="shared" si="108"/>
        <v>0</v>
      </c>
      <c r="D1170" s="5">
        <f t="shared" si="113"/>
        <v>0</v>
      </c>
      <c r="E1170" s="4">
        <f t="shared" si="112"/>
        <v>0</v>
      </c>
      <c r="F1170" s="5">
        <f>IF(C1170=0,0,IF(I1169+G1170&lt;=Summary!$E$20,'Loan Sch - Extra pay - With Off'!I1169+G1170,Summary!$E$20))</f>
        <v>0</v>
      </c>
      <c r="G1170" s="4">
        <f>IF(E1170&lt;=0,0,E1170*Summary!$B$7/Summary!$B$10)</f>
        <v>0</v>
      </c>
      <c r="H1170" s="5">
        <f t="shared" si="109"/>
        <v>0</v>
      </c>
      <c r="I1170" s="5">
        <f t="shared" si="110"/>
        <v>0</v>
      </c>
    </row>
    <row r="1171" spans="1:9" x14ac:dyDescent="0.25">
      <c r="A1171">
        <v>1167</v>
      </c>
      <c r="B1171">
        <f t="shared" si="111"/>
        <v>0</v>
      </c>
      <c r="C1171" s="5">
        <f t="shared" si="108"/>
        <v>0</v>
      </c>
      <c r="D1171" s="5">
        <f t="shared" si="113"/>
        <v>0</v>
      </c>
      <c r="E1171" s="4">
        <f t="shared" si="112"/>
        <v>0</v>
      </c>
      <c r="F1171" s="5">
        <f>IF(C1171=0,0,IF(I1170+G1171&lt;=Summary!$E$20,'Loan Sch - Extra pay - With Off'!I1170+G1171,Summary!$E$20))</f>
        <v>0</v>
      </c>
      <c r="G1171" s="4">
        <f>IF(E1171&lt;=0,0,E1171*Summary!$B$7/Summary!$B$10)</f>
        <v>0</v>
      </c>
      <c r="H1171" s="5">
        <f t="shared" si="109"/>
        <v>0</v>
      </c>
      <c r="I1171" s="5">
        <f t="shared" si="110"/>
        <v>0</v>
      </c>
    </row>
    <row r="1172" spans="1:9" x14ac:dyDescent="0.25">
      <c r="A1172">
        <v>1168</v>
      </c>
      <c r="B1172">
        <f t="shared" si="111"/>
        <v>0</v>
      </c>
      <c r="C1172" s="5">
        <f t="shared" si="108"/>
        <v>0</v>
      </c>
      <c r="D1172" s="5">
        <f t="shared" si="113"/>
        <v>0</v>
      </c>
      <c r="E1172" s="4">
        <f t="shared" si="112"/>
        <v>0</v>
      </c>
      <c r="F1172" s="5">
        <f>IF(C1172=0,0,IF(I1171+G1172&lt;=Summary!$E$20,'Loan Sch - Extra pay - With Off'!I1171+G1172,Summary!$E$20))</f>
        <v>0</v>
      </c>
      <c r="G1172" s="4">
        <f>IF(E1172&lt;=0,0,E1172*Summary!$B$7/Summary!$B$10)</f>
        <v>0</v>
      </c>
      <c r="H1172" s="5">
        <f t="shared" si="109"/>
        <v>0</v>
      </c>
      <c r="I1172" s="5">
        <f t="shared" si="110"/>
        <v>0</v>
      </c>
    </row>
    <row r="1173" spans="1:9" x14ac:dyDescent="0.25">
      <c r="A1173">
        <v>1169</v>
      </c>
      <c r="B1173">
        <f t="shared" si="111"/>
        <v>0</v>
      </c>
      <c r="C1173" s="5">
        <f t="shared" si="108"/>
        <v>0</v>
      </c>
      <c r="D1173" s="5">
        <f t="shared" si="113"/>
        <v>0</v>
      </c>
      <c r="E1173" s="4">
        <f t="shared" si="112"/>
        <v>0</v>
      </c>
      <c r="F1173" s="5">
        <f>IF(C1173=0,0,IF(I1172+G1173&lt;=Summary!$E$20,'Loan Sch - Extra pay - With Off'!I1172+G1173,Summary!$E$20))</f>
        <v>0</v>
      </c>
      <c r="G1173" s="4">
        <f>IF(E1173&lt;=0,0,E1173*Summary!$B$7/Summary!$B$10)</f>
        <v>0</v>
      </c>
      <c r="H1173" s="5">
        <f t="shared" si="109"/>
        <v>0</v>
      </c>
      <c r="I1173" s="5">
        <f t="shared" si="110"/>
        <v>0</v>
      </c>
    </row>
    <row r="1174" spans="1:9" x14ac:dyDescent="0.25">
      <c r="A1174">
        <v>1170</v>
      </c>
      <c r="B1174">
        <f t="shared" si="111"/>
        <v>0</v>
      </c>
      <c r="C1174" s="5">
        <f t="shared" si="108"/>
        <v>0</v>
      </c>
      <c r="D1174" s="5">
        <f t="shared" si="113"/>
        <v>0</v>
      </c>
      <c r="E1174" s="4">
        <f t="shared" si="112"/>
        <v>0</v>
      </c>
      <c r="F1174" s="5">
        <f>IF(C1174=0,0,IF(I1173+G1174&lt;=Summary!$E$20,'Loan Sch - Extra pay - With Off'!I1173+G1174,Summary!$E$20))</f>
        <v>0</v>
      </c>
      <c r="G1174" s="4">
        <f>IF(E1174&lt;=0,0,E1174*Summary!$B$7/Summary!$B$10)</f>
        <v>0</v>
      </c>
      <c r="H1174" s="5">
        <f t="shared" si="109"/>
        <v>0</v>
      </c>
      <c r="I1174" s="5">
        <f t="shared" si="110"/>
        <v>0</v>
      </c>
    </row>
    <row r="1175" spans="1:9" x14ac:dyDescent="0.25">
      <c r="A1175">
        <v>1171</v>
      </c>
      <c r="B1175">
        <f t="shared" si="111"/>
        <v>0</v>
      </c>
      <c r="C1175" s="5">
        <f t="shared" si="108"/>
        <v>0</v>
      </c>
      <c r="D1175" s="5">
        <f t="shared" si="113"/>
        <v>0</v>
      </c>
      <c r="E1175" s="4">
        <f t="shared" si="112"/>
        <v>0</v>
      </c>
      <c r="F1175" s="5">
        <f>IF(C1175=0,0,IF(I1174+G1175&lt;=Summary!$E$20,'Loan Sch - Extra pay - With Off'!I1174+G1175,Summary!$E$20))</f>
        <v>0</v>
      </c>
      <c r="G1175" s="4">
        <f>IF(E1175&lt;=0,0,E1175*Summary!$B$7/Summary!$B$10)</f>
        <v>0</v>
      </c>
      <c r="H1175" s="5">
        <f t="shared" si="109"/>
        <v>0</v>
      </c>
      <c r="I1175" s="5">
        <f t="shared" si="110"/>
        <v>0</v>
      </c>
    </row>
    <row r="1176" spans="1:9" x14ac:dyDescent="0.25">
      <c r="A1176">
        <v>1172</v>
      </c>
      <c r="B1176">
        <f t="shared" si="111"/>
        <v>0</v>
      </c>
      <c r="C1176" s="5">
        <f t="shared" si="108"/>
        <v>0</v>
      </c>
      <c r="D1176" s="5">
        <f t="shared" si="113"/>
        <v>0</v>
      </c>
      <c r="E1176" s="4">
        <f t="shared" si="112"/>
        <v>0</v>
      </c>
      <c r="F1176" s="5">
        <f>IF(C1176=0,0,IF(I1175+G1176&lt;=Summary!$E$20,'Loan Sch - Extra pay - With Off'!I1175+G1176,Summary!$E$20))</f>
        <v>0</v>
      </c>
      <c r="G1176" s="4">
        <f>IF(E1176&lt;=0,0,E1176*Summary!$B$7/Summary!$B$10)</f>
        <v>0</v>
      </c>
      <c r="H1176" s="5">
        <f t="shared" si="109"/>
        <v>0</v>
      </c>
      <c r="I1176" s="5">
        <f t="shared" si="110"/>
        <v>0</v>
      </c>
    </row>
    <row r="1177" spans="1:9" x14ac:dyDescent="0.25">
      <c r="A1177">
        <v>1173</v>
      </c>
      <c r="B1177">
        <f t="shared" si="111"/>
        <v>0</v>
      </c>
      <c r="C1177" s="5">
        <f t="shared" si="108"/>
        <v>0</v>
      </c>
      <c r="D1177" s="5">
        <f t="shared" si="113"/>
        <v>0</v>
      </c>
      <c r="E1177" s="4">
        <f t="shared" si="112"/>
        <v>0</v>
      </c>
      <c r="F1177" s="5">
        <f>IF(C1177=0,0,IF(I1176+G1177&lt;=Summary!$E$20,'Loan Sch - Extra pay - With Off'!I1176+G1177,Summary!$E$20))</f>
        <v>0</v>
      </c>
      <c r="G1177" s="4">
        <f>IF(E1177&lt;=0,0,E1177*Summary!$B$7/Summary!$B$10)</f>
        <v>0</v>
      </c>
      <c r="H1177" s="5">
        <f t="shared" si="109"/>
        <v>0</v>
      </c>
      <c r="I1177" s="5">
        <f t="shared" si="110"/>
        <v>0</v>
      </c>
    </row>
    <row r="1178" spans="1:9" x14ac:dyDescent="0.25">
      <c r="A1178">
        <v>1174</v>
      </c>
      <c r="B1178">
        <f t="shared" si="111"/>
        <v>0</v>
      </c>
      <c r="C1178" s="5">
        <f t="shared" si="108"/>
        <v>0</v>
      </c>
      <c r="D1178" s="5">
        <f t="shared" si="113"/>
        <v>0</v>
      </c>
      <c r="E1178" s="4">
        <f t="shared" si="112"/>
        <v>0</v>
      </c>
      <c r="F1178" s="5">
        <f>IF(C1178=0,0,IF(I1177+G1178&lt;=Summary!$E$20,'Loan Sch - Extra pay - With Off'!I1177+G1178,Summary!$E$20))</f>
        <v>0</v>
      </c>
      <c r="G1178" s="4">
        <f>IF(E1178&lt;=0,0,E1178*Summary!$B$7/Summary!$B$10)</f>
        <v>0</v>
      </c>
      <c r="H1178" s="5">
        <f t="shared" si="109"/>
        <v>0</v>
      </c>
      <c r="I1178" s="5">
        <f t="shared" si="110"/>
        <v>0</v>
      </c>
    </row>
    <row r="1179" spans="1:9" x14ac:dyDescent="0.25">
      <c r="A1179">
        <v>1175</v>
      </c>
      <c r="B1179">
        <f t="shared" si="111"/>
        <v>0</v>
      </c>
      <c r="C1179" s="5">
        <f t="shared" si="108"/>
        <v>0</v>
      </c>
      <c r="D1179" s="5">
        <f t="shared" si="113"/>
        <v>0</v>
      </c>
      <c r="E1179" s="4">
        <f t="shared" si="112"/>
        <v>0</v>
      </c>
      <c r="F1179" s="5">
        <f>IF(C1179=0,0,IF(I1178+G1179&lt;=Summary!$E$20,'Loan Sch - Extra pay - With Off'!I1178+G1179,Summary!$E$20))</f>
        <v>0</v>
      </c>
      <c r="G1179" s="4">
        <f>IF(E1179&lt;=0,0,E1179*Summary!$B$7/Summary!$B$10)</f>
        <v>0</v>
      </c>
      <c r="H1179" s="5">
        <f t="shared" si="109"/>
        <v>0</v>
      </c>
      <c r="I1179" s="5">
        <f t="shared" si="110"/>
        <v>0</v>
      </c>
    </row>
    <row r="1180" spans="1:9" x14ac:dyDescent="0.25">
      <c r="A1180">
        <v>1176</v>
      </c>
      <c r="B1180">
        <f t="shared" si="111"/>
        <v>0</v>
      </c>
      <c r="C1180" s="5">
        <f t="shared" si="108"/>
        <v>0</v>
      </c>
      <c r="D1180" s="5">
        <f t="shared" si="113"/>
        <v>0</v>
      </c>
      <c r="E1180" s="4">
        <f t="shared" si="112"/>
        <v>0</v>
      </c>
      <c r="F1180" s="5">
        <f>IF(C1180=0,0,IF(I1179+G1180&lt;=Summary!$E$20,'Loan Sch - Extra pay - With Off'!I1179+G1180,Summary!$E$20))</f>
        <v>0</v>
      </c>
      <c r="G1180" s="4">
        <f>IF(E1180&lt;=0,0,E1180*Summary!$B$7/Summary!$B$10)</f>
        <v>0</v>
      </c>
      <c r="H1180" s="5">
        <f t="shared" si="109"/>
        <v>0</v>
      </c>
      <c r="I1180" s="5">
        <f t="shared" si="110"/>
        <v>0</v>
      </c>
    </row>
    <row r="1181" spans="1:9" x14ac:dyDescent="0.25">
      <c r="A1181">
        <v>1177</v>
      </c>
      <c r="B1181">
        <f t="shared" si="111"/>
        <v>0</v>
      </c>
      <c r="C1181" s="5">
        <f t="shared" si="108"/>
        <v>0</v>
      </c>
      <c r="D1181" s="5">
        <f t="shared" si="113"/>
        <v>0</v>
      </c>
      <c r="E1181" s="4">
        <f t="shared" si="112"/>
        <v>0</v>
      </c>
      <c r="F1181" s="5">
        <f>IF(C1181=0,0,IF(I1180+G1181&lt;=Summary!$E$20,'Loan Sch - Extra pay - With Off'!I1180+G1181,Summary!$E$20))</f>
        <v>0</v>
      </c>
      <c r="G1181" s="4">
        <f>IF(E1181&lt;=0,0,E1181*Summary!$B$7/Summary!$B$10)</f>
        <v>0</v>
      </c>
      <c r="H1181" s="5">
        <f t="shared" si="109"/>
        <v>0</v>
      </c>
      <c r="I1181" s="5">
        <f t="shared" si="110"/>
        <v>0</v>
      </c>
    </row>
    <row r="1182" spans="1:9" x14ac:dyDescent="0.25">
      <c r="A1182">
        <v>1178</v>
      </c>
      <c r="B1182">
        <f t="shared" si="111"/>
        <v>0</v>
      </c>
      <c r="C1182" s="5">
        <f t="shared" si="108"/>
        <v>0</v>
      </c>
      <c r="D1182" s="5">
        <f t="shared" si="113"/>
        <v>0</v>
      </c>
      <c r="E1182" s="4">
        <f t="shared" si="112"/>
        <v>0</v>
      </c>
      <c r="F1182" s="5">
        <f>IF(C1182=0,0,IF(I1181+G1182&lt;=Summary!$E$20,'Loan Sch - Extra pay - With Off'!I1181+G1182,Summary!$E$20))</f>
        <v>0</v>
      </c>
      <c r="G1182" s="4">
        <f>IF(E1182&lt;=0,0,E1182*Summary!$B$7/Summary!$B$10)</f>
        <v>0</v>
      </c>
      <c r="H1182" s="5">
        <f t="shared" si="109"/>
        <v>0</v>
      </c>
      <c r="I1182" s="5">
        <f t="shared" si="110"/>
        <v>0</v>
      </c>
    </row>
    <row r="1183" spans="1:9" x14ac:dyDescent="0.25">
      <c r="A1183">
        <v>1179</v>
      </c>
      <c r="B1183">
        <f t="shared" si="111"/>
        <v>0</v>
      </c>
      <c r="C1183" s="5">
        <f t="shared" si="108"/>
        <v>0</v>
      </c>
      <c r="D1183" s="5">
        <f t="shared" si="113"/>
        <v>0</v>
      </c>
      <c r="E1183" s="4">
        <f t="shared" si="112"/>
        <v>0</v>
      </c>
      <c r="F1183" s="5">
        <f>IF(C1183=0,0,IF(I1182+G1183&lt;=Summary!$E$20,'Loan Sch - Extra pay - With Off'!I1182+G1183,Summary!$E$20))</f>
        <v>0</v>
      </c>
      <c r="G1183" s="4">
        <f>IF(E1183&lt;=0,0,E1183*Summary!$B$7/Summary!$B$10)</f>
        <v>0</v>
      </c>
      <c r="H1183" s="5">
        <f t="shared" si="109"/>
        <v>0</v>
      </c>
      <c r="I1183" s="5">
        <f t="shared" si="110"/>
        <v>0</v>
      </c>
    </row>
    <row r="1184" spans="1:9" x14ac:dyDescent="0.25">
      <c r="A1184">
        <v>1180</v>
      </c>
      <c r="B1184">
        <f t="shared" si="111"/>
        <v>0</v>
      </c>
      <c r="C1184" s="5">
        <f t="shared" si="108"/>
        <v>0</v>
      </c>
      <c r="D1184" s="5">
        <f t="shared" si="113"/>
        <v>0</v>
      </c>
      <c r="E1184" s="4">
        <f t="shared" si="112"/>
        <v>0</v>
      </c>
      <c r="F1184" s="5">
        <f>IF(C1184=0,0,IF(I1183+G1184&lt;=Summary!$E$20,'Loan Sch - Extra pay - With Off'!I1183+G1184,Summary!$E$20))</f>
        <v>0</v>
      </c>
      <c r="G1184" s="4">
        <f>IF(E1184&lt;=0,0,E1184*Summary!$B$7/Summary!$B$10)</f>
        <v>0</v>
      </c>
      <c r="H1184" s="5">
        <f t="shared" si="109"/>
        <v>0</v>
      </c>
      <c r="I1184" s="5">
        <f t="shared" si="110"/>
        <v>0</v>
      </c>
    </row>
    <row r="1185" spans="1:9" x14ac:dyDescent="0.25">
      <c r="A1185">
        <v>1181</v>
      </c>
      <c r="B1185">
        <f t="shared" si="111"/>
        <v>0</v>
      </c>
      <c r="C1185" s="5">
        <f t="shared" si="108"/>
        <v>0</v>
      </c>
      <c r="D1185" s="5">
        <f t="shared" si="113"/>
        <v>0</v>
      </c>
      <c r="E1185" s="4">
        <f t="shared" si="112"/>
        <v>0</v>
      </c>
      <c r="F1185" s="5">
        <f>IF(C1185=0,0,IF(I1184+G1185&lt;=Summary!$E$20,'Loan Sch - Extra pay - With Off'!I1184+G1185,Summary!$E$20))</f>
        <v>0</v>
      </c>
      <c r="G1185" s="4">
        <f>IF(E1185&lt;=0,0,E1185*Summary!$B$7/Summary!$B$10)</f>
        <v>0</v>
      </c>
      <c r="H1185" s="5">
        <f t="shared" si="109"/>
        <v>0</v>
      </c>
      <c r="I1185" s="5">
        <f t="shared" si="110"/>
        <v>0</v>
      </c>
    </row>
    <row r="1186" spans="1:9" x14ac:dyDescent="0.25">
      <c r="A1186">
        <v>1182</v>
      </c>
      <c r="B1186">
        <f t="shared" si="111"/>
        <v>0</v>
      </c>
      <c r="C1186" s="5">
        <f t="shared" si="108"/>
        <v>0</v>
      </c>
      <c r="D1186" s="5">
        <f t="shared" si="113"/>
        <v>0</v>
      </c>
      <c r="E1186" s="4">
        <f t="shared" si="112"/>
        <v>0</v>
      </c>
      <c r="F1186" s="5">
        <f>IF(C1186=0,0,IF(I1185+G1186&lt;=Summary!$E$20,'Loan Sch - Extra pay - With Off'!I1185+G1186,Summary!$E$20))</f>
        <v>0</v>
      </c>
      <c r="G1186" s="4">
        <f>IF(E1186&lt;=0,0,E1186*Summary!$B$7/Summary!$B$10)</f>
        <v>0</v>
      </c>
      <c r="H1186" s="5">
        <f t="shared" si="109"/>
        <v>0</v>
      </c>
      <c r="I1186" s="5">
        <f t="shared" si="110"/>
        <v>0</v>
      </c>
    </row>
    <row r="1187" spans="1:9" x14ac:dyDescent="0.25">
      <c r="A1187">
        <v>1183</v>
      </c>
      <c r="B1187">
        <f t="shared" si="111"/>
        <v>0</v>
      </c>
      <c r="C1187" s="5">
        <f t="shared" si="108"/>
        <v>0</v>
      </c>
      <c r="D1187" s="5">
        <f t="shared" si="113"/>
        <v>0</v>
      </c>
      <c r="E1187" s="4">
        <f t="shared" si="112"/>
        <v>0</v>
      </c>
      <c r="F1187" s="5">
        <f>IF(C1187=0,0,IF(I1186+G1187&lt;=Summary!$E$20,'Loan Sch - Extra pay - With Off'!I1186+G1187,Summary!$E$20))</f>
        <v>0</v>
      </c>
      <c r="G1187" s="4">
        <f>IF(E1187&lt;=0,0,E1187*Summary!$B$7/Summary!$B$10)</f>
        <v>0</v>
      </c>
      <c r="H1187" s="5">
        <f t="shared" si="109"/>
        <v>0</v>
      </c>
      <c r="I1187" s="5">
        <f t="shared" si="110"/>
        <v>0</v>
      </c>
    </row>
    <row r="1188" spans="1:9" x14ac:dyDescent="0.25">
      <c r="A1188">
        <v>1184</v>
      </c>
      <c r="B1188">
        <f t="shared" si="111"/>
        <v>0</v>
      </c>
      <c r="C1188" s="5">
        <f t="shared" si="108"/>
        <v>0</v>
      </c>
      <c r="D1188" s="5">
        <f t="shared" si="113"/>
        <v>0</v>
      </c>
      <c r="E1188" s="4">
        <f t="shared" si="112"/>
        <v>0</v>
      </c>
      <c r="F1188" s="5">
        <f>IF(C1188=0,0,IF(I1187+G1188&lt;=Summary!$E$20,'Loan Sch - Extra pay - With Off'!I1187+G1188,Summary!$E$20))</f>
        <v>0</v>
      </c>
      <c r="G1188" s="4">
        <f>IF(E1188&lt;=0,0,E1188*Summary!$B$7/Summary!$B$10)</f>
        <v>0</v>
      </c>
      <c r="H1188" s="5">
        <f t="shared" si="109"/>
        <v>0</v>
      </c>
      <c r="I1188" s="5">
        <f t="shared" si="110"/>
        <v>0</v>
      </c>
    </row>
    <row r="1189" spans="1:9" x14ac:dyDescent="0.25">
      <c r="A1189">
        <v>1185</v>
      </c>
      <c r="B1189">
        <f t="shared" si="111"/>
        <v>0</v>
      </c>
      <c r="C1189" s="5">
        <f t="shared" si="108"/>
        <v>0</v>
      </c>
      <c r="D1189" s="5">
        <f t="shared" si="113"/>
        <v>0</v>
      </c>
      <c r="E1189" s="4">
        <f t="shared" si="112"/>
        <v>0</v>
      </c>
      <c r="F1189" s="5">
        <f>IF(C1189=0,0,IF(I1188+G1189&lt;=Summary!$E$20,'Loan Sch - Extra pay - With Off'!I1188+G1189,Summary!$E$20))</f>
        <v>0</v>
      </c>
      <c r="G1189" s="4">
        <f>IF(E1189&lt;=0,0,E1189*Summary!$B$7/Summary!$B$10)</f>
        <v>0</v>
      </c>
      <c r="H1189" s="5">
        <f t="shared" si="109"/>
        <v>0</v>
      </c>
      <c r="I1189" s="5">
        <f t="shared" si="110"/>
        <v>0</v>
      </c>
    </row>
    <row r="1190" spans="1:9" x14ac:dyDescent="0.25">
      <c r="A1190">
        <v>1186</v>
      </c>
      <c r="B1190">
        <f t="shared" si="111"/>
        <v>0</v>
      </c>
      <c r="C1190" s="5">
        <f t="shared" si="108"/>
        <v>0</v>
      </c>
      <c r="D1190" s="5">
        <f t="shared" si="113"/>
        <v>0</v>
      </c>
      <c r="E1190" s="4">
        <f t="shared" si="112"/>
        <v>0</v>
      </c>
      <c r="F1190" s="5">
        <f>IF(C1190=0,0,IF(I1189+G1190&lt;=Summary!$E$20,'Loan Sch - Extra pay - With Off'!I1189+G1190,Summary!$E$20))</f>
        <v>0</v>
      </c>
      <c r="G1190" s="4">
        <f>IF(E1190&lt;=0,0,E1190*Summary!$B$7/Summary!$B$10)</f>
        <v>0</v>
      </c>
      <c r="H1190" s="5">
        <f t="shared" si="109"/>
        <v>0</v>
      </c>
      <c r="I1190" s="5">
        <f t="shared" si="110"/>
        <v>0</v>
      </c>
    </row>
    <row r="1191" spans="1:9" x14ac:dyDescent="0.25">
      <c r="A1191">
        <v>1187</v>
      </c>
      <c r="B1191">
        <f t="shared" si="111"/>
        <v>0</v>
      </c>
      <c r="C1191" s="5">
        <f t="shared" si="108"/>
        <v>0</v>
      </c>
      <c r="D1191" s="5">
        <f t="shared" si="113"/>
        <v>0</v>
      </c>
      <c r="E1191" s="4">
        <f t="shared" si="112"/>
        <v>0</v>
      </c>
      <c r="F1191" s="5">
        <f>IF(C1191=0,0,IF(I1190+G1191&lt;=Summary!$E$20,'Loan Sch - Extra pay - With Off'!I1190+G1191,Summary!$E$20))</f>
        <v>0</v>
      </c>
      <c r="G1191" s="4">
        <f>IF(E1191&lt;=0,0,E1191*Summary!$B$7/Summary!$B$10)</f>
        <v>0</v>
      </c>
      <c r="H1191" s="5">
        <f t="shared" si="109"/>
        <v>0</v>
      </c>
      <c r="I1191" s="5">
        <f t="shared" si="110"/>
        <v>0</v>
      </c>
    </row>
    <row r="1192" spans="1:9" x14ac:dyDescent="0.25">
      <c r="A1192">
        <v>1188</v>
      </c>
      <c r="B1192">
        <f t="shared" si="111"/>
        <v>0</v>
      </c>
      <c r="C1192" s="5">
        <f t="shared" si="108"/>
        <v>0</v>
      </c>
      <c r="D1192" s="5">
        <f t="shared" si="113"/>
        <v>0</v>
      </c>
      <c r="E1192" s="4">
        <f t="shared" si="112"/>
        <v>0</v>
      </c>
      <c r="F1192" s="5">
        <f>IF(C1192=0,0,IF(I1191+G1192&lt;=Summary!$E$20,'Loan Sch - Extra pay - With Off'!I1191+G1192,Summary!$E$20))</f>
        <v>0</v>
      </c>
      <c r="G1192" s="4">
        <f>IF(E1192&lt;=0,0,E1192*Summary!$B$7/Summary!$B$10)</f>
        <v>0</v>
      </c>
      <c r="H1192" s="5">
        <f t="shared" si="109"/>
        <v>0</v>
      </c>
      <c r="I1192" s="5">
        <f t="shared" si="110"/>
        <v>0</v>
      </c>
    </row>
    <row r="1193" spans="1:9" x14ac:dyDescent="0.25">
      <c r="A1193">
        <v>1189</v>
      </c>
      <c r="B1193">
        <f t="shared" si="111"/>
        <v>0</v>
      </c>
      <c r="C1193" s="5">
        <f t="shared" si="108"/>
        <v>0</v>
      </c>
      <c r="D1193" s="5">
        <f t="shared" si="113"/>
        <v>0</v>
      </c>
      <c r="E1193" s="4">
        <f t="shared" si="112"/>
        <v>0</v>
      </c>
      <c r="F1193" s="5">
        <f>IF(C1193=0,0,IF(I1192+G1193&lt;=Summary!$E$20,'Loan Sch - Extra pay - With Off'!I1192+G1193,Summary!$E$20))</f>
        <v>0</v>
      </c>
      <c r="G1193" s="4">
        <f>IF(E1193&lt;=0,0,E1193*Summary!$B$7/Summary!$B$10)</f>
        <v>0</v>
      </c>
      <c r="H1193" s="5">
        <f t="shared" si="109"/>
        <v>0</v>
      </c>
      <c r="I1193" s="5">
        <f t="shared" si="110"/>
        <v>0</v>
      </c>
    </row>
    <row r="1194" spans="1:9" x14ac:dyDescent="0.25">
      <c r="A1194">
        <v>1190</v>
      </c>
      <c r="B1194">
        <f t="shared" si="111"/>
        <v>0</v>
      </c>
      <c r="C1194" s="5">
        <f t="shared" si="108"/>
        <v>0</v>
      </c>
      <c r="D1194" s="5">
        <f t="shared" si="113"/>
        <v>0</v>
      </c>
      <c r="E1194" s="4">
        <f t="shared" si="112"/>
        <v>0</v>
      </c>
      <c r="F1194" s="5">
        <f>IF(C1194=0,0,IF(I1193+G1194&lt;=Summary!$E$20,'Loan Sch - Extra pay - With Off'!I1193+G1194,Summary!$E$20))</f>
        <v>0</v>
      </c>
      <c r="G1194" s="4">
        <f>IF(E1194&lt;=0,0,E1194*Summary!$B$7/Summary!$B$10)</f>
        <v>0</v>
      </c>
      <c r="H1194" s="5">
        <f t="shared" si="109"/>
        <v>0</v>
      </c>
      <c r="I1194" s="5">
        <f t="shared" si="110"/>
        <v>0</v>
      </c>
    </row>
    <row r="1195" spans="1:9" x14ac:dyDescent="0.25">
      <c r="A1195">
        <v>1191</v>
      </c>
      <c r="B1195">
        <f t="shared" si="111"/>
        <v>0</v>
      </c>
      <c r="C1195" s="5">
        <f t="shared" si="108"/>
        <v>0</v>
      </c>
      <c r="D1195" s="5">
        <f t="shared" si="113"/>
        <v>0</v>
      </c>
      <c r="E1195" s="4">
        <f t="shared" si="112"/>
        <v>0</v>
      </c>
      <c r="F1195" s="5">
        <f>IF(C1195=0,0,IF(I1194+G1195&lt;=Summary!$E$20,'Loan Sch - Extra pay - With Off'!I1194+G1195,Summary!$E$20))</f>
        <v>0</v>
      </c>
      <c r="G1195" s="4">
        <f>IF(E1195&lt;=0,0,E1195*Summary!$B$7/Summary!$B$10)</f>
        <v>0</v>
      </c>
      <c r="H1195" s="5">
        <f t="shared" si="109"/>
        <v>0</v>
      </c>
      <c r="I1195" s="5">
        <f t="shared" si="110"/>
        <v>0</v>
      </c>
    </row>
    <row r="1196" spans="1:9" x14ac:dyDescent="0.25">
      <c r="A1196">
        <v>1192</v>
      </c>
      <c r="B1196">
        <f t="shared" si="111"/>
        <v>0</v>
      </c>
      <c r="C1196" s="5">
        <f t="shared" si="108"/>
        <v>0</v>
      </c>
      <c r="D1196" s="5">
        <f t="shared" si="113"/>
        <v>0</v>
      </c>
      <c r="E1196" s="4">
        <f t="shared" si="112"/>
        <v>0</v>
      </c>
      <c r="F1196" s="5">
        <f>IF(C1196=0,0,IF(I1195+G1196&lt;=Summary!$E$20,'Loan Sch - Extra pay - With Off'!I1195+G1196,Summary!$E$20))</f>
        <v>0</v>
      </c>
      <c r="G1196" s="4">
        <f>IF(E1196&lt;=0,0,E1196*Summary!$B$7/Summary!$B$10)</f>
        <v>0</v>
      </c>
      <c r="H1196" s="5">
        <f t="shared" si="109"/>
        <v>0</v>
      </c>
      <c r="I1196" s="5">
        <f t="shared" si="110"/>
        <v>0</v>
      </c>
    </row>
    <row r="1197" spans="1:9" x14ac:dyDescent="0.25">
      <c r="A1197">
        <v>1193</v>
      </c>
      <c r="B1197">
        <f t="shared" si="111"/>
        <v>0</v>
      </c>
      <c r="C1197" s="5">
        <f t="shared" si="108"/>
        <v>0</v>
      </c>
      <c r="D1197" s="5">
        <f t="shared" si="113"/>
        <v>0</v>
      </c>
      <c r="E1197" s="4">
        <f t="shared" si="112"/>
        <v>0</v>
      </c>
      <c r="F1197" s="5">
        <f>IF(C1197=0,0,IF(I1196+G1197&lt;=Summary!$E$20,'Loan Sch - Extra pay - With Off'!I1196+G1197,Summary!$E$20))</f>
        <v>0</v>
      </c>
      <c r="G1197" s="4">
        <f>IF(E1197&lt;=0,0,E1197*Summary!$B$7/Summary!$B$10)</f>
        <v>0</v>
      </c>
      <c r="H1197" s="5">
        <f t="shared" si="109"/>
        <v>0</v>
      </c>
      <c r="I1197" s="5">
        <f t="shared" si="110"/>
        <v>0</v>
      </c>
    </row>
    <row r="1198" spans="1:9" x14ac:dyDescent="0.25">
      <c r="A1198">
        <v>1194</v>
      </c>
      <c r="B1198">
        <f t="shared" si="111"/>
        <v>0</v>
      </c>
      <c r="C1198" s="5">
        <f t="shared" si="108"/>
        <v>0</v>
      </c>
      <c r="D1198" s="5">
        <f t="shared" si="113"/>
        <v>0</v>
      </c>
      <c r="E1198" s="4">
        <f t="shared" si="112"/>
        <v>0</v>
      </c>
      <c r="F1198" s="5">
        <f>IF(C1198=0,0,IF(I1197+G1198&lt;=Summary!$E$20,'Loan Sch - Extra pay - With Off'!I1197+G1198,Summary!$E$20))</f>
        <v>0</v>
      </c>
      <c r="G1198" s="4">
        <f>IF(E1198&lt;=0,0,E1198*Summary!$B$7/Summary!$B$10)</f>
        <v>0</v>
      </c>
      <c r="H1198" s="5">
        <f t="shared" si="109"/>
        <v>0</v>
      </c>
      <c r="I1198" s="5">
        <f t="shared" si="110"/>
        <v>0</v>
      </c>
    </row>
    <row r="1199" spans="1:9" x14ac:dyDescent="0.25">
      <c r="A1199">
        <v>1195</v>
      </c>
      <c r="B1199">
        <f t="shared" si="111"/>
        <v>0</v>
      </c>
      <c r="C1199" s="5">
        <f t="shared" si="108"/>
        <v>0</v>
      </c>
      <c r="D1199" s="5">
        <f t="shared" si="113"/>
        <v>0</v>
      </c>
      <c r="E1199" s="4">
        <f t="shared" si="112"/>
        <v>0</v>
      </c>
      <c r="F1199" s="5">
        <f>IF(C1199=0,0,IF(I1198+G1199&lt;=Summary!$E$20,'Loan Sch - Extra pay - With Off'!I1198+G1199,Summary!$E$20))</f>
        <v>0</v>
      </c>
      <c r="G1199" s="4">
        <f>IF(E1199&lt;=0,0,E1199*Summary!$B$7/Summary!$B$10)</f>
        <v>0</v>
      </c>
      <c r="H1199" s="5">
        <f t="shared" si="109"/>
        <v>0</v>
      </c>
      <c r="I1199" s="5">
        <f t="shared" si="110"/>
        <v>0</v>
      </c>
    </row>
    <row r="1200" spans="1:9" x14ac:dyDescent="0.25">
      <c r="A1200">
        <v>1196</v>
      </c>
      <c r="B1200">
        <f t="shared" si="111"/>
        <v>0</v>
      </c>
      <c r="C1200" s="5">
        <f t="shared" si="108"/>
        <v>0</v>
      </c>
      <c r="D1200" s="5">
        <f t="shared" si="113"/>
        <v>0</v>
      </c>
      <c r="E1200" s="4">
        <f t="shared" si="112"/>
        <v>0</v>
      </c>
      <c r="F1200" s="5">
        <f>IF(C1200=0,0,IF(I1199+G1200&lt;=Summary!$E$20,'Loan Sch - Extra pay - With Off'!I1199+G1200,Summary!$E$20))</f>
        <v>0</v>
      </c>
      <c r="G1200" s="4">
        <f>IF(E1200&lt;=0,0,E1200*Summary!$B$7/Summary!$B$10)</f>
        <v>0</v>
      </c>
      <c r="H1200" s="5">
        <f t="shared" si="109"/>
        <v>0</v>
      </c>
      <c r="I1200" s="5">
        <f t="shared" si="110"/>
        <v>0</v>
      </c>
    </row>
    <row r="1201" spans="1:9" x14ac:dyDescent="0.25">
      <c r="A1201">
        <v>1197</v>
      </c>
      <c r="B1201">
        <f t="shared" si="111"/>
        <v>0</v>
      </c>
      <c r="C1201" s="5">
        <f t="shared" si="108"/>
        <v>0</v>
      </c>
      <c r="D1201" s="5">
        <f t="shared" si="113"/>
        <v>0</v>
      </c>
      <c r="E1201" s="4">
        <f t="shared" si="112"/>
        <v>0</v>
      </c>
      <c r="F1201" s="5">
        <f>IF(C1201=0,0,IF(I1200+G1201&lt;=Summary!$E$20,'Loan Sch - Extra pay - With Off'!I1200+G1201,Summary!$E$20))</f>
        <v>0</v>
      </c>
      <c r="G1201" s="4">
        <f>IF(E1201&lt;=0,0,E1201*Summary!$B$7/Summary!$B$10)</f>
        <v>0</v>
      </c>
      <c r="H1201" s="5">
        <f t="shared" si="109"/>
        <v>0</v>
      </c>
      <c r="I1201" s="5">
        <f t="shared" si="110"/>
        <v>0</v>
      </c>
    </row>
    <row r="1202" spans="1:9" x14ac:dyDescent="0.25">
      <c r="A1202">
        <v>1198</v>
      </c>
      <c r="B1202">
        <f t="shared" si="111"/>
        <v>0</v>
      </c>
      <c r="C1202" s="5">
        <f t="shared" si="108"/>
        <v>0</v>
      </c>
      <c r="D1202" s="5">
        <f t="shared" si="113"/>
        <v>0</v>
      </c>
      <c r="E1202" s="4">
        <f t="shared" si="112"/>
        <v>0</v>
      </c>
      <c r="F1202" s="5">
        <f>IF(C1202=0,0,IF(I1201+G1202&lt;=Summary!$E$20,'Loan Sch - Extra pay - With Off'!I1201+G1202,Summary!$E$20))</f>
        <v>0</v>
      </c>
      <c r="G1202" s="4">
        <f>IF(E1202&lt;=0,0,E1202*Summary!$B$7/Summary!$B$10)</f>
        <v>0</v>
      </c>
      <c r="H1202" s="5">
        <f t="shared" si="109"/>
        <v>0</v>
      </c>
      <c r="I1202" s="5">
        <f t="shared" si="110"/>
        <v>0</v>
      </c>
    </row>
    <row r="1203" spans="1:9" x14ac:dyDescent="0.25">
      <c r="A1203">
        <v>1199</v>
      </c>
      <c r="B1203">
        <f t="shared" si="111"/>
        <v>0</v>
      </c>
      <c r="C1203" s="5">
        <f t="shared" si="108"/>
        <v>0</v>
      </c>
      <c r="D1203" s="5">
        <f t="shared" si="113"/>
        <v>0</v>
      </c>
      <c r="E1203" s="4">
        <f t="shared" si="112"/>
        <v>0</v>
      </c>
      <c r="F1203" s="5">
        <f>IF(C1203=0,0,IF(I1202+G1203&lt;=Summary!$E$20,'Loan Sch - Extra pay - With Off'!I1202+G1203,Summary!$E$20))</f>
        <v>0</v>
      </c>
      <c r="G1203" s="4">
        <f>IF(E1203&lt;=0,0,E1203*Summary!$B$7/Summary!$B$10)</f>
        <v>0</v>
      </c>
      <c r="H1203" s="5">
        <f t="shared" si="109"/>
        <v>0</v>
      </c>
      <c r="I1203" s="5">
        <f t="shared" si="110"/>
        <v>0</v>
      </c>
    </row>
    <row r="1204" spans="1:9" x14ac:dyDescent="0.25">
      <c r="A1204">
        <v>1200</v>
      </c>
      <c r="B1204">
        <f t="shared" si="111"/>
        <v>0</v>
      </c>
      <c r="C1204" s="5">
        <f t="shared" si="108"/>
        <v>0</v>
      </c>
      <c r="D1204" s="5">
        <f t="shared" si="113"/>
        <v>0</v>
      </c>
      <c r="E1204" s="4">
        <f t="shared" si="112"/>
        <v>0</v>
      </c>
      <c r="F1204" s="5">
        <f>IF(C1204=0,0,IF(I1203+G1204&lt;=Summary!$E$20,'Loan Sch - Extra pay - With Off'!I1203+G1204,Summary!$E$20))</f>
        <v>0</v>
      </c>
      <c r="G1204" s="4">
        <f>IF(E1204&lt;=0,0,E1204*Summary!$B$7/Summary!$B$10)</f>
        <v>0</v>
      </c>
      <c r="H1204" s="5">
        <f t="shared" si="109"/>
        <v>0</v>
      </c>
      <c r="I1204" s="5">
        <f t="shared" si="110"/>
        <v>0</v>
      </c>
    </row>
    <row r="1205" spans="1:9" x14ac:dyDescent="0.25">
      <c r="A1205">
        <v>1201</v>
      </c>
      <c r="B1205">
        <f t="shared" si="111"/>
        <v>0</v>
      </c>
      <c r="C1205" s="5">
        <f t="shared" ref="C1205:C1268" si="114">I1204</f>
        <v>0</v>
      </c>
      <c r="D1205" s="5">
        <f t="shared" si="113"/>
        <v>0</v>
      </c>
      <c r="E1205" s="4">
        <f t="shared" si="112"/>
        <v>0</v>
      </c>
      <c r="F1205" s="5">
        <f>IF(C1205=0,0,IF(I1204+G1205&lt;=Summary!$E$20,'Loan Sch - Extra pay - With Off'!I1204+G1205,Summary!$E$20))</f>
        <v>0</v>
      </c>
      <c r="G1205" s="4">
        <f>IF(E1205&lt;=0,0,E1205*Summary!$B$7/Summary!$B$10)</f>
        <v>0</v>
      </c>
      <c r="H1205" s="5">
        <f t="shared" ref="H1205:H1268" si="115">F1205-G1205</f>
        <v>0</v>
      </c>
      <c r="I1205" s="5">
        <f t="shared" ref="I1205:I1268" si="116">IF(ROUND(C1205-H1205,0)=0,0,C1205-H1205)</f>
        <v>0</v>
      </c>
    </row>
    <row r="1206" spans="1:9" x14ac:dyDescent="0.25">
      <c r="A1206">
        <v>1202</v>
      </c>
      <c r="B1206">
        <f t="shared" si="111"/>
        <v>0</v>
      </c>
      <c r="C1206" s="5">
        <f t="shared" si="114"/>
        <v>0</v>
      </c>
      <c r="D1206" s="5">
        <f t="shared" si="113"/>
        <v>0</v>
      </c>
      <c r="E1206" s="4">
        <f t="shared" si="112"/>
        <v>0</v>
      </c>
      <c r="F1206" s="5">
        <f>IF(C1206=0,0,IF(I1205+G1206&lt;=Summary!$E$20,'Loan Sch - Extra pay - With Off'!I1205+G1206,Summary!$E$20))</f>
        <v>0</v>
      </c>
      <c r="G1206" s="4">
        <f>IF(E1206&lt;=0,0,E1206*Summary!$B$7/Summary!$B$10)</f>
        <v>0</v>
      </c>
      <c r="H1206" s="5">
        <f t="shared" si="115"/>
        <v>0</v>
      </c>
      <c r="I1206" s="5">
        <f t="shared" si="116"/>
        <v>0</v>
      </c>
    </row>
    <row r="1207" spans="1:9" x14ac:dyDescent="0.25">
      <c r="A1207">
        <v>1203</v>
      </c>
      <c r="B1207">
        <f t="shared" si="111"/>
        <v>0</v>
      </c>
      <c r="C1207" s="5">
        <f t="shared" si="114"/>
        <v>0</v>
      </c>
      <c r="D1207" s="5">
        <f t="shared" si="113"/>
        <v>0</v>
      </c>
      <c r="E1207" s="4">
        <f t="shared" si="112"/>
        <v>0</v>
      </c>
      <c r="F1207" s="5">
        <f>IF(C1207=0,0,IF(I1206+G1207&lt;=Summary!$E$20,'Loan Sch - Extra pay - With Off'!I1206+G1207,Summary!$E$20))</f>
        <v>0</v>
      </c>
      <c r="G1207" s="4">
        <f>IF(E1207&lt;=0,0,E1207*Summary!$B$7/Summary!$B$10)</f>
        <v>0</v>
      </c>
      <c r="H1207" s="5">
        <f t="shared" si="115"/>
        <v>0</v>
      </c>
      <c r="I1207" s="5">
        <f t="shared" si="116"/>
        <v>0</v>
      </c>
    </row>
    <row r="1208" spans="1:9" x14ac:dyDescent="0.25">
      <c r="A1208">
        <v>1204</v>
      </c>
      <c r="B1208">
        <f t="shared" si="111"/>
        <v>0</v>
      </c>
      <c r="C1208" s="5">
        <f t="shared" si="114"/>
        <v>0</v>
      </c>
      <c r="D1208" s="5">
        <f t="shared" si="113"/>
        <v>0</v>
      </c>
      <c r="E1208" s="4">
        <f t="shared" si="112"/>
        <v>0</v>
      </c>
      <c r="F1208" s="5">
        <f>IF(C1208=0,0,IF(I1207+G1208&lt;=Summary!$E$20,'Loan Sch - Extra pay - With Off'!I1207+G1208,Summary!$E$20))</f>
        <v>0</v>
      </c>
      <c r="G1208" s="4">
        <f>IF(E1208&lt;=0,0,E1208*Summary!$B$7/Summary!$B$10)</f>
        <v>0</v>
      </c>
      <c r="H1208" s="5">
        <f t="shared" si="115"/>
        <v>0</v>
      </c>
      <c r="I1208" s="5">
        <f t="shared" si="116"/>
        <v>0</v>
      </c>
    </row>
    <row r="1209" spans="1:9" x14ac:dyDescent="0.25">
      <c r="A1209">
        <v>1205</v>
      </c>
      <c r="B1209">
        <f t="shared" si="111"/>
        <v>0</v>
      </c>
      <c r="C1209" s="5">
        <f t="shared" si="114"/>
        <v>0</v>
      </c>
      <c r="D1209" s="5">
        <f t="shared" si="113"/>
        <v>0</v>
      </c>
      <c r="E1209" s="4">
        <f t="shared" si="112"/>
        <v>0</v>
      </c>
      <c r="F1209" s="5">
        <f>IF(C1209=0,0,IF(I1208+G1209&lt;=Summary!$E$20,'Loan Sch - Extra pay - With Off'!I1208+G1209,Summary!$E$20))</f>
        <v>0</v>
      </c>
      <c r="G1209" s="4">
        <f>IF(E1209&lt;=0,0,E1209*Summary!$B$7/Summary!$B$10)</f>
        <v>0</v>
      </c>
      <c r="H1209" s="5">
        <f t="shared" si="115"/>
        <v>0</v>
      </c>
      <c r="I1209" s="5">
        <f t="shared" si="116"/>
        <v>0</v>
      </c>
    </row>
    <row r="1210" spans="1:9" x14ac:dyDescent="0.25">
      <c r="A1210">
        <v>1206</v>
      </c>
      <c r="B1210">
        <f t="shared" si="111"/>
        <v>0</v>
      </c>
      <c r="C1210" s="5">
        <f t="shared" si="114"/>
        <v>0</v>
      </c>
      <c r="D1210" s="5">
        <f t="shared" si="113"/>
        <v>0</v>
      </c>
      <c r="E1210" s="4">
        <f t="shared" si="112"/>
        <v>0</v>
      </c>
      <c r="F1210" s="5">
        <f>IF(C1210=0,0,IF(I1209+G1210&lt;=Summary!$E$20,'Loan Sch - Extra pay - With Off'!I1209+G1210,Summary!$E$20))</f>
        <v>0</v>
      </c>
      <c r="G1210" s="4">
        <f>IF(E1210&lt;=0,0,E1210*Summary!$B$7/Summary!$B$10)</f>
        <v>0</v>
      </c>
      <c r="H1210" s="5">
        <f t="shared" si="115"/>
        <v>0</v>
      </c>
      <c r="I1210" s="5">
        <f t="shared" si="116"/>
        <v>0</v>
      </c>
    </row>
    <row r="1211" spans="1:9" x14ac:dyDescent="0.25">
      <c r="A1211">
        <v>1207</v>
      </c>
      <c r="B1211">
        <f t="shared" si="111"/>
        <v>0</v>
      </c>
      <c r="C1211" s="5">
        <f t="shared" si="114"/>
        <v>0</v>
      </c>
      <c r="D1211" s="5">
        <f t="shared" si="113"/>
        <v>0</v>
      </c>
      <c r="E1211" s="4">
        <f t="shared" si="112"/>
        <v>0</v>
      </c>
      <c r="F1211" s="5">
        <f>IF(C1211=0,0,IF(I1210+G1211&lt;=Summary!$E$20,'Loan Sch - Extra pay - With Off'!I1210+G1211,Summary!$E$20))</f>
        <v>0</v>
      </c>
      <c r="G1211" s="4">
        <f>IF(E1211&lt;=0,0,E1211*Summary!$B$7/Summary!$B$10)</f>
        <v>0</v>
      </c>
      <c r="H1211" s="5">
        <f t="shared" si="115"/>
        <v>0</v>
      </c>
      <c r="I1211" s="5">
        <f t="shared" si="116"/>
        <v>0</v>
      </c>
    </row>
    <row r="1212" spans="1:9" x14ac:dyDescent="0.25">
      <c r="A1212">
        <v>1208</v>
      </c>
      <c r="B1212">
        <f t="shared" si="111"/>
        <v>0</v>
      </c>
      <c r="C1212" s="5">
        <f t="shared" si="114"/>
        <v>0</v>
      </c>
      <c r="D1212" s="5">
        <f t="shared" si="113"/>
        <v>0</v>
      </c>
      <c r="E1212" s="4">
        <f t="shared" si="112"/>
        <v>0</v>
      </c>
      <c r="F1212" s="5">
        <f>IF(C1212=0,0,IF(I1211+G1212&lt;=Summary!$E$20,'Loan Sch - Extra pay - With Off'!I1211+G1212,Summary!$E$20))</f>
        <v>0</v>
      </c>
      <c r="G1212" s="4">
        <f>IF(E1212&lt;=0,0,E1212*Summary!$B$7/Summary!$B$10)</f>
        <v>0</v>
      </c>
      <c r="H1212" s="5">
        <f t="shared" si="115"/>
        <v>0</v>
      </c>
      <c r="I1212" s="5">
        <f t="shared" si="116"/>
        <v>0</v>
      </c>
    </row>
    <row r="1213" spans="1:9" x14ac:dyDescent="0.25">
      <c r="A1213">
        <v>1209</v>
      </c>
      <c r="B1213">
        <f t="shared" si="111"/>
        <v>0</v>
      </c>
      <c r="C1213" s="5">
        <f t="shared" si="114"/>
        <v>0</v>
      </c>
      <c r="D1213" s="5">
        <f t="shared" si="113"/>
        <v>0</v>
      </c>
      <c r="E1213" s="4">
        <f t="shared" si="112"/>
        <v>0</v>
      </c>
      <c r="F1213" s="5">
        <f>IF(C1213=0,0,IF(I1212+G1213&lt;=Summary!$E$20,'Loan Sch - Extra pay - With Off'!I1212+G1213,Summary!$E$20))</f>
        <v>0</v>
      </c>
      <c r="G1213" s="4">
        <f>IF(E1213&lt;=0,0,E1213*Summary!$B$7/Summary!$B$10)</f>
        <v>0</v>
      </c>
      <c r="H1213" s="5">
        <f t="shared" si="115"/>
        <v>0</v>
      </c>
      <c r="I1213" s="5">
        <f t="shared" si="116"/>
        <v>0</v>
      </c>
    </row>
    <row r="1214" spans="1:9" x14ac:dyDescent="0.25">
      <c r="A1214">
        <v>1210</v>
      </c>
      <c r="B1214">
        <f t="shared" si="111"/>
        <v>0</v>
      </c>
      <c r="C1214" s="5">
        <f t="shared" si="114"/>
        <v>0</v>
      </c>
      <c r="D1214" s="5">
        <f t="shared" si="113"/>
        <v>0</v>
      </c>
      <c r="E1214" s="4">
        <f t="shared" si="112"/>
        <v>0</v>
      </c>
      <c r="F1214" s="5">
        <f>IF(C1214=0,0,IF(I1213+G1214&lt;=Summary!$E$20,'Loan Sch - Extra pay - With Off'!I1213+G1214,Summary!$E$20))</f>
        <v>0</v>
      </c>
      <c r="G1214" s="4">
        <f>IF(E1214&lt;=0,0,E1214*Summary!$B$7/Summary!$B$10)</f>
        <v>0</v>
      </c>
      <c r="H1214" s="5">
        <f t="shared" si="115"/>
        <v>0</v>
      </c>
      <c r="I1214" s="5">
        <f t="shared" si="116"/>
        <v>0</v>
      </c>
    </row>
    <row r="1215" spans="1:9" x14ac:dyDescent="0.25">
      <c r="A1215">
        <v>1211</v>
      </c>
      <c r="B1215">
        <f t="shared" si="111"/>
        <v>0</v>
      </c>
      <c r="C1215" s="5">
        <f t="shared" si="114"/>
        <v>0</v>
      </c>
      <c r="D1215" s="5">
        <f t="shared" si="113"/>
        <v>0</v>
      </c>
      <c r="E1215" s="4">
        <f t="shared" si="112"/>
        <v>0</v>
      </c>
      <c r="F1215" s="5">
        <f>IF(C1215=0,0,IF(I1214+G1215&lt;=Summary!$E$20,'Loan Sch - Extra pay - With Off'!I1214+G1215,Summary!$E$20))</f>
        <v>0</v>
      </c>
      <c r="G1215" s="4">
        <f>IF(E1215&lt;=0,0,E1215*Summary!$B$7/Summary!$B$10)</f>
        <v>0</v>
      </c>
      <c r="H1215" s="5">
        <f t="shared" si="115"/>
        <v>0</v>
      </c>
      <c r="I1215" s="5">
        <f t="shared" si="116"/>
        <v>0</v>
      </c>
    </row>
    <row r="1216" spans="1:9" x14ac:dyDescent="0.25">
      <c r="A1216">
        <v>1212</v>
      </c>
      <c r="B1216">
        <f t="shared" si="111"/>
        <v>0</v>
      </c>
      <c r="C1216" s="5">
        <f t="shared" si="114"/>
        <v>0</v>
      </c>
      <c r="D1216" s="5">
        <f t="shared" si="113"/>
        <v>0</v>
      </c>
      <c r="E1216" s="4">
        <f t="shared" si="112"/>
        <v>0</v>
      </c>
      <c r="F1216" s="5">
        <f>IF(C1216=0,0,IF(I1215+G1216&lt;=Summary!$E$20,'Loan Sch - Extra pay - With Off'!I1215+G1216,Summary!$E$20))</f>
        <v>0</v>
      </c>
      <c r="G1216" s="4">
        <f>IF(E1216&lt;=0,0,E1216*Summary!$B$7/Summary!$B$10)</f>
        <v>0</v>
      </c>
      <c r="H1216" s="5">
        <f t="shared" si="115"/>
        <v>0</v>
      </c>
      <c r="I1216" s="5">
        <f t="shared" si="116"/>
        <v>0</v>
      </c>
    </row>
    <row r="1217" spans="1:9" x14ac:dyDescent="0.25">
      <c r="A1217">
        <v>1213</v>
      </c>
      <c r="B1217">
        <f t="shared" si="111"/>
        <v>0</v>
      </c>
      <c r="C1217" s="5">
        <f t="shared" si="114"/>
        <v>0</v>
      </c>
      <c r="D1217" s="5">
        <f t="shared" si="113"/>
        <v>0</v>
      </c>
      <c r="E1217" s="4">
        <f t="shared" si="112"/>
        <v>0</v>
      </c>
      <c r="F1217" s="5">
        <f>IF(C1217=0,0,IF(I1216+G1217&lt;=Summary!$E$20,'Loan Sch - Extra pay - With Off'!I1216+G1217,Summary!$E$20))</f>
        <v>0</v>
      </c>
      <c r="G1217" s="4">
        <f>IF(E1217&lt;=0,0,E1217*Summary!$B$7/Summary!$B$10)</f>
        <v>0</v>
      </c>
      <c r="H1217" s="5">
        <f t="shared" si="115"/>
        <v>0</v>
      </c>
      <c r="I1217" s="5">
        <f t="shared" si="116"/>
        <v>0</v>
      </c>
    </row>
    <row r="1218" spans="1:9" x14ac:dyDescent="0.25">
      <c r="A1218">
        <v>1214</v>
      </c>
      <c r="B1218">
        <f t="shared" si="111"/>
        <v>0</v>
      </c>
      <c r="C1218" s="5">
        <f t="shared" si="114"/>
        <v>0</v>
      </c>
      <c r="D1218" s="5">
        <f t="shared" si="113"/>
        <v>0</v>
      </c>
      <c r="E1218" s="4">
        <f t="shared" si="112"/>
        <v>0</v>
      </c>
      <c r="F1218" s="5">
        <f>IF(C1218=0,0,IF(I1217+G1218&lt;=Summary!$E$20,'Loan Sch - Extra pay - With Off'!I1217+G1218,Summary!$E$20))</f>
        <v>0</v>
      </c>
      <c r="G1218" s="4">
        <f>IF(E1218&lt;=0,0,E1218*Summary!$B$7/Summary!$B$10)</f>
        <v>0</v>
      </c>
      <c r="H1218" s="5">
        <f t="shared" si="115"/>
        <v>0</v>
      </c>
      <c r="I1218" s="5">
        <f t="shared" si="116"/>
        <v>0</v>
      </c>
    </row>
    <row r="1219" spans="1:9" x14ac:dyDescent="0.25">
      <c r="A1219">
        <v>1215</v>
      </c>
      <c r="B1219">
        <f t="shared" si="111"/>
        <v>0</v>
      </c>
      <c r="C1219" s="5">
        <f t="shared" si="114"/>
        <v>0</v>
      </c>
      <c r="D1219" s="5">
        <f t="shared" si="113"/>
        <v>0</v>
      </c>
      <c r="E1219" s="4">
        <f t="shared" si="112"/>
        <v>0</v>
      </c>
      <c r="F1219" s="5">
        <f>IF(C1219=0,0,IF(I1218+G1219&lt;=Summary!$E$20,'Loan Sch - Extra pay - With Off'!I1218+G1219,Summary!$E$20))</f>
        <v>0</v>
      </c>
      <c r="G1219" s="4">
        <f>IF(E1219&lt;=0,0,E1219*Summary!$B$7/Summary!$B$10)</f>
        <v>0</v>
      </c>
      <c r="H1219" s="5">
        <f t="shared" si="115"/>
        <v>0</v>
      </c>
      <c r="I1219" s="5">
        <f t="shared" si="116"/>
        <v>0</v>
      </c>
    </row>
    <row r="1220" spans="1:9" x14ac:dyDescent="0.25">
      <c r="A1220">
        <v>1216</v>
      </c>
      <c r="B1220">
        <f t="shared" si="111"/>
        <v>0</v>
      </c>
      <c r="C1220" s="5">
        <f t="shared" si="114"/>
        <v>0</v>
      </c>
      <c r="D1220" s="5">
        <f t="shared" si="113"/>
        <v>0</v>
      </c>
      <c r="E1220" s="4">
        <f t="shared" si="112"/>
        <v>0</v>
      </c>
      <c r="F1220" s="5">
        <f>IF(C1220=0,0,IF(I1219+G1220&lt;=Summary!$E$20,'Loan Sch - Extra pay - With Off'!I1219+G1220,Summary!$E$20))</f>
        <v>0</v>
      </c>
      <c r="G1220" s="4">
        <f>IF(E1220&lt;=0,0,E1220*Summary!$B$7/Summary!$B$10)</f>
        <v>0</v>
      </c>
      <c r="H1220" s="5">
        <f t="shared" si="115"/>
        <v>0</v>
      </c>
      <c r="I1220" s="5">
        <f t="shared" si="116"/>
        <v>0</v>
      </c>
    </row>
    <row r="1221" spans="1:9" x14ac:dyDescent="0.25">
      <c r="A1221">
        <v>1217</v>
      </c>
      <c r="B1221">
        <f t="shared" si="111"/>
        <v>0</v>
      </c>
      <c r="C1221" s="5">
        <f t="shared" si="114"/>
        <v>0</v>
      </c>
      <c r="D1221" s="5">
        <f t="shared" si="113"/>
        <v>0</v>
      </c>
      <c r="E1221" s="4">
        <f t="shared" si="112"/>
        <v>0</v>
      </c>
      <c r="F1221" s="5">
        <f>IF(C1221=0,0,IF(I1220+G1221&lt;=Summary!$E$20,'Loan Sch - Extra pay - With Off'!I1220+G1221,Summary!$E$20))</f>
        <v>0</v>
      </c>
      <c r="G1221" s="4">
        <f>IF(E1221&lt;=0,0,E1221*Summary!$B$7/Summary!$B$10)</f>
        <v>0</v>
      </c>
      <c r="H1221" s="5">
        <f t="shared" si="115"/>
        <v>0</v>
      </c>
      <c r="I1221" s="5">
        <f t="shared" si="116"/>
        <v>0</v>
      </c>
    </row>
    <row r="1222" spans="1:9" x14ac:dyDescent="0.25">
      <c r="A1222">
        <v>1218</v>
      </c>
      <c r="B1222">
        <f t="shared" ref="B1222:B1285" si="117">IF(C1222=0,0,A1222)</f>
        <v>0</v>
      </c>
      <c r="C1222" s="5">
        <f t="shared" si="114"/>
        <v>0</v>
      </c>
      <c r="D1222" s="5">
        <f t="shared" si="113"/>
        <v>0</v>
      </c>
      <c r="E1222" s="4">
        <f t="shared" ref="E1222:E1285" si="118">C1222-D1222</f>
        <v>0</v>
      </c>
      <c r="F1222" s="5">
        <f>IF(C1222=0,0,IF(I1221+G1222&lt;=Summary!$E$20,'Loan Sch - Extra pay - With Off'!I1221+G1222,Summary!$E$20))</f>
        <v>0</v>
      </c>
      <c r="G1222" s="4">
        <f>IF(E1222&lt;=0,0,E1222*Summary!$B$7/Summary!$B$10)</f>
        <v>0</v>
      </c>
      <c r="H1222" s="5">
        <f t="shared" si="115"/>
        <v>0</v>
      </c>
      <c r="I1222" s="5">
        <f t="shared" si="116"/>
        <v>0</v>
      </c>
    </row>
    <row r="1223" spans="1:9" x14ac:dyDescent="0.25">
      <c r="A1223">
        <v>1219</v>
      </c>
      <c r="B1223">
        <f t="shared" si="117"/>
        <v>0</v>
      </c>
      <c r="C1223" s="5">
        <f t="shared" si="114"/>
        <v>0</v>
      </c>
      <c r="D1223" s="5">
        <f t="shared" ref="D1223:D1286" si="119">IF(C1223=0,0,D1222)</f>
        <v>0</v>
      </c>
      <c r="E1223" s="4">
        <f t="shared" si="118"/>
        <v>0</v>
      </c>
      <c r="F1223" s="5">
        <f>IF(C1223=0,0,IF(I1222+G1223&lt;=Summary!$E$20,'Loan Sch - Extra pay - With Off'!I1222+G1223,Summary!$E$20))</f>
        <v>0</v>
      </c>
      <c r="G1223" s="4">
        <f>IF(E1223&lt;=0,0,E1223*Summary!$B$7/Summary!$B$10)</f>
        <v>0</v>
      </c>
      <c r="H1223" s="5">
        <f t="shared" si="115"/>
        <v>0</v>
      </c>
      <c r="I1223" s="5">
        <f t="shared" si="116"/>
        <v>0</v>
      </c>
    </row>
    <row r="1224" spans="1:9" x14ac:dyDescent="0.25">
      <c r="A1224">
        <v>1220</v>
      </c>
      <c r="B1224">
        <f t="shared" si="117"/>
        <v>0</v>
      </c>
      <c r="C1224" s="5">
        <f t="shared" si="114"/>
        <v>0</v>
      </c>
      <c r="D1224" s="5">
        <f t="shared" si="119"/>
        <v>0</v>
      </c>
      <c r="E1224" s="4">
        <f t="shared" si="118"/>
        <v>0</v>
      </c>
      <c r="F1224" s="5">
        <f>IF(C1224=0,0,IF(I1223+G1224&lt;=Summary!$E$20,'Loan Sch - Extra pay - With Off'!I1223+G1224,Summary!$E$20))</f>
        <v>0</v>
      </c>
      <c r="G1224" s="4">
        <f>IF(E1224&lt;=0,0,E1224*Summary!$B$7/Summary!$B$10)</f>
        <v>0</v>
      </c>
      <c r="H1224" s="5">
        <f t="shared" si="115"/>
        <v>0</v>
      </c>
      <c r="I1224" s="5">
        <f t="shared" si="116"/>
        <v>0</v>
      </c>
    </row>
    <row r="1225" spans="1:9" x14ac:dyDescent="0.25">
      <c r="A1225">
        <v>1221</v>
      </c>
      <c r="B1225">
        <f t="shared" si="117"/>
        <v>0</v>
      </c>
      <c r="C1225" s="5">
        <f t="shared" si="114"/>
        <v>0</v>
      </c>
      <c r="D1225" s="5">
        <f t="shared" si="119"/>
        <v>0</v>
      </c>
      <c r="E1225" s="4">
        <f t="shared" si="118"/>
        <v>0</v>
      </c>
      <c r="F1225" s="5">
        <f>IF(C1225=0,0,IF(I1224+G1225&lt;=Summary!$E$20,'Loan Sch - Extra pay - With Off'!I1224+G1225,Summary!$E$20))</f>
        <v>0</v>
      </c>
      <c r="G1225" s="4">
        <f>IF(E1225&lt;=0,0,E1225*Summary!$B$7/Summary!$B$10)</f>
        <v>0</v>
      </c>
      <c r="H1225" s="5">
        <f t="shared" si="115"/>
        <v>0</v>
      </c>
      <c r="I1225" s="5">
        <f t="shared" si="116"/>
        <v>0</v>
      </c>
    </row>
    <row r="1226" spans="1:9" x14ac:dyDescent="0.25">
      <c r="A1226">
        <v>1222</v>
      </c>
      <c r="B1226">
        <f t="shared" si="117"/>
        <v>0</v>
      </c>
      <c r="C1226" s="5">
        <f t="shared" si="114"/>
        <v>0</v>
      </c>
      <c r="D1226" s="5">
        <f t="shared" si="119"/>
        <v>0</v>
      </c>
      <c r="E1226" s="4">
        <f t="shared" si="118"/>
        <v>0</v>
      </c>
      <c r="F1226" s="5">
        <f>IF(C1226=0,0,IF(I1225+G1226&lt;=Summary!$E$20,'Loan Sch - Extra pay - With Off'!I1225+G1226,Summary!$E$20))</f>
        <v>0</v>
      </c>
      <c r="G1226" s="4">
        <f>IF(E1226&lt;=0,0,E1226*Summary!$B$7/Summary!$B$10)</f>
        <v>0</v>
      </c>
      <c r="H1226" s="5">
        <f t="shared" si="115"/>
        <v>0</v>
      </c>
      <c r="I1226" s="5">
        <f t="shared" si="116"/>
        <v>0</v>
      </c>
    </row>
    <row r="1227" spans="1:9" x14ac:dyDescent="0.25">
      <c r="A1227">
        <v>1223</v>
      </c>
      <c r="B1227">
        <f t="shared" si="117"/>
        <v>0</v>
      </c>
      <c r="C1227" s="5">
        <f t="shared" si="114"/>
        <v>0</v>
      </c>
      <c r="D1227" s="5">
        <f t="shared" si="119"/>
        <v>0</v>
      </c>
      <c r="E1227" s="4">
        <f t="shared" si="118"/>
        <v>0</v>
      </c>
      <c r="F1227" s="5">
        <f>IF(C1227=0,0,IF(I1226+G1227&lt;=Summary!$E$20,'Loan Sch - Extra pay - With Off'!I1226+G1227,Summary!$E$20))</f>
        <v>0</v>
      </c>
      <c r="G1227" s="4">
        <f>IF(E1227&lt;=0,0,E1227*Summary!$B$7/Summary!$B$10)</f>
        <v>0</v>
      </c>
      <c r="H1227" s="5">
        <f t="shared" si="115"/>
        <v>0</v>
      </c>
      <c r="I1227" s="5">
        <f t="shared" si="116"/>
        <v>0</v>
      </c>
    </row>
    <row r="1228" spans="1:9" x14ac:dyDescent="0.25">
      <c r="A1228">
        <v>1224</v>
      </c>
      <c r="B1228">
        <f t="shared" si="117"/>
        <v>0</v>
      </c>
      <c r="C1228" s="5">
        <f t="shared" si="114"/>
        <v>0</v>
      </c>
      <c r="D1228" s="5">
        <f t="shared" si="119"/>
        <v>0</v>
      </c>
      <c r="E1228" s="4">
        <f t="shared" si="118"/>
        <v>0</v>
      </c>
      <c r="F1228" s="5">
        <f>IF(C1228=0,0,IF(I1227+G1228&lt;=Summary!$E$20,'Loan Sch - Extra pay - With Off'!I1227+G1228,Summary!$E$20))</f>
        <v>0</v>
      </c>
      <c r="G1228" s="4">
        <f>IF(E1228&lt;=0,0,E1228*Summary!$B$7/Summary!$B$10)</f>
        <v>0</v>
      </c>
      <c r="H1228" s="5">
        <f t="shared" si="115"/>
        <v>0</v>
      </c>
      <c r="I1228" s="5">
        <f t="shared" si="116"/>
        <v>0</v>
      </c>
    </row>
    <row r="1229" spans="1:9" x14ac:dyDescent="0.25">
      <c r="A1229">
        <v>1225</v>
      </c>
      <c r="B1229">
        <f t="shared" si="117"/>
        <v>0</v>
      </c>
      <c r="C1229" s="5">
        <f t="shared" si="114"/>
        <v>0</v>
      </c>
      <c r="D1229" s="5">
        <f t="shared" si="119"/>
        <v>0</v>
      </c>
      <c r="E1229" s="4">
        <f t="shared" si="118"/>
        <v>0</v>
      </c>
      <c r="F1229" s="5">
        <f>IF(C1229=0,0,IF(I1228+G1229&lt;=Summary!$E$20,'Loan Sch - Extra pay - With Off'!I1228+G1229,Summary!$E$20))</f>
        <v>0</v>
      </c>
      <c r="G1229" s="4">
        <f>IF(E1229&lt;=0,0,E1229*Summary!$B$7/Summary!$B$10)</f>
        <v>0</v>
      </c>
      <c r="H1229" s="5">
        <f t="shared" si="115"/>
        <v>0</v>
      </c>
      <c r="I1229" s="5">
        <f t="shared" si="116"/>
        <v>0</v>
      </c>
    </row>
    <row r="1230" spans="1:9" x14ac:dyDescent="0.25">
      <c r="A1230">
        <v>1226</v>
      </c>
      <c r="B1230">
        <f t="shared" si="117"/>
        <v>0</v>
      </c>
      <c r="C1230" s="5">
        <f t="shared" si="114"/>
        <v>0</v>
      </c>
      <c r="D1230" s="5">
        <f t="shared" si="119"/>
        <v>0</v>
      </c>
      <c r="E1230" s="4">
        <f t="shared" si="118"/>
        <v>0</v>
      </c>
      <c r="F1230" s="5">
        <f>IF(C1230=0,0,IF(I1229+G1230&lt;=Summary!$E$20,'Loan Sch - Extra pay - With Off'!I1229+G1230,Summary!$E$20))</f>
        <v>0</v>
      </c>
      <c r="G1230" s="4">
        <f>IF(E1230&lt;=0,0,E1230*Summary!$B$7/Summary!$B$10)</f>
        <v>0</v>
      </c>
      <c r="H1230" s="5">
        <f t="shared" si="115"/>
        <v>0</v>
      </c>
      <c r="I1230" s="5">
        <f t="shared" si="116"/>
        <v>0</v>
      </c>
    </row>
    <row r="1231" spans="1:9" x14ac:dyDescent="0.25">
      <c r="A1231">
        <v>1227</v>
      </c>
      <c r="B1231">
        <f t="shared" si="117"/>
        <v>0</v>
      </c>
      <c r="C1231" s="5">
        <f t="shared" si="114"/>
        <v>0</v>
      </c>
      <c r="D1231" s="5">
        <f t="shared" si="119"/>
        <v>0</v>
      </c>
      <c r="E1231" s="4">
        <f t="shared" si="118"/>
        <v>0</v>
      </c>
      <c r="F1231" s="5">
        <f>IF(C1231=0,0,IF(I1230+G1231&lt;=Summary!$E$20,'Loan Sch - Extra pay - With Off'!I1230+G1231,Summary!$E$20))</f>
        <v>0</v>
      </c>
      <c r="G1231" s="4">
        <f>IF(E1231&lt;=0,0,E1231*Summary!$B$7/Summary!$B$10)</f>
        <v>0</v>
      </c>
      <c r="H1231" s="5">
        <f t="shared" si="115"/>
        <v>0</v>
      </c>
      <c r="I1231" s="5">
        <f t="shared" si="116"/>
        <v>0</v>
      </c>
    </row>
    <row r="1232" spans="1:9" x14ac:dyDescent="0.25">
      <c r="A1232">
        <v>1228</v>
      </c>
      <c r="B1232">
        <f t="shared" si="117"/>
        <v>0</v>
      </c>
      <c r="C1232" s="5">
        <f t="shared" si="114"/>
        <v>0</v>
      </c>
      <c r="D1232" s="5">
        <f t="shared" si="119"/>
        <v>0</v>
      </c>
      <c r="E1232" s="4">
        <f t="shared" si="118"/>
        <v>0</v>
      </c>
      <c r="F1232" s="5">
        <f>IF(C1232=0,0,IF(I1231+G1232&lt;=Summary!$E$20,'Loan Sch - Extra pay - With Off'!I1231+G1232,Summary!$E$20))</f>
        <v>0</v>
      </c>
      <c r="G1232" s="4">
        <f>IF(E1232&lt;=0,0,E1232*Summary!$B$7/Summary!$B$10)</f>
        <v>0</v>
      </c>
      <c r="H1232" s="5">
        <f t="shared" si="115"/>
        <v>0</v>
      </c>
      <c r="I1232" s="5">
        <f t="shared" si="116"/>
        <v>0</v>
      </c>
    </row>
    <row r="1233" spans="1:9" x14ac:dyDescent="0.25">
      <c r="A1233">
        <v>1229</v>
      </c>
      <c r="B1233">
        <f t="shared" si="117"/>
        <v>0</v>
      </c>
      <c r="C1233" s="5">
        <f t="shared" si="114"/>
        <v>0</v>
      </c>
      <c r="D1233" s="5">
        <f t="shared" si="119"/>
        <v>0</v>
      </c>
      <c r="E1233" s="4">
        <f t="shared" si="118"/>
        <v>0</v>
      </c>
      <c r="F1233" s="5">
        <f>IF(C1233=0,0,IF(I1232+G1233&lt;=Summary!$E$20,'Loan Sch - Extra pay - With Off'!I1232+G1233,Summary!$E$20))</f>
        <v>0</v>
      </c>
      <c r="G1233" s="4">
        <f>IF(E1233&lt;=0,0,E1233*Summary!$B$7/Summary!$B$10)</f>
        <v>0</v>
      </c>
      <c r="H1233" s="5">
        <f t="shared" si="115"/>
        <v>0</v>
      </c>
      <c r="I1233" s="5">
        <f t="shared" si="116"/>
        <v>0</v>
      </c>
    </row>
    <row r="1234" spans="1:9" x14ac:dyDescent="0.25">
      <c r="A1234">
        <v>1230</v>
      </c>
      <c r="B1234">
        <f t="shared" si="117"/>
        <v>0</v>
      </c>
      <c r="C1234" s="5">
        <f t="shared" si="114"/>
        <v>0</v>
      </c>
      <c r="D1234" s="5">
        <f t="shared" si="119"/>
        <v>0</v>
      </c>
      <c r="E1234" s="4">
        <f t="shared" si="118"/>
        <v>0</v>
      </c>
      <c r="F1234" s="5">
        <f>IF(C1234=0,0,IF(I1233+G1234&lt;=Summary!$E$20,'Loan Sch - Extra pay - With Off'!I1233+G1234,Summary!$E$20))</f>
        <v>0</v>
      </c>
      <c r="G1234" s="4">
        <f>IF(E1234&lt;=0,0,E1234*Summary!$B$7/Summary!$B$10)</f>
        <v>0</v>
      </c>
      <c r="H1234" s="5">
        <f t="shared" si="115"/>
        <v>0</v>
      </c>
      <c r="I1234" s="5">
        <f t="shared" si="116"/>
        <v>0</v>
      </c>
    </row>
    <row r="1235" spans="1:9" x14ac:dyDescent="0.25">
      <c r="A1235">
        <v>1231</v>
      </c>
      <c r="B1235">
        <f t="shared" si="117"/>
        <v>0</v>
      </c>
      <c r="C1235" s="5">
        <f t="shared" si="114"/>
        <v>0</v>
      </c>
      <c r="D1235" s="5">
        <f t="shared" si="119"/>
        <v>0</v>
      </c>
      <c r="E1235" s="4">
        <f t="shared" si="118"/>
        <v>0</v>
      </c>
      <c r="F1235" s="5">
        <f>IF(C1235=0,0,IF(I1234+G1235&lt;=Summary!$E$20,'Loan Sch - Extra pay - With Off'!I1234+G1235,Summary!$E$20))</f>
        <v>0</v>
      </c>
      <c r="G1235" s="4">
        <f>IF(E1235&lt;=0,0,E1235*Summary!$B$7/Summary!$B$10)</f>
        <v>0</v>
      </c>
      <c r="H1235" s="5">
        <f t="shared" si="115"/>
        <v>0</v>
      </c>
      <c r="I1235" s="5">
        <f t="shared" si="116"/>
        <v>0</v>
      </c>
    </row>
    <row r="1236" spans="1:9" x14ac:dyDescent="0.25">
      <c r="A1236">
        <v>1232</v>
      </c>
      <c r="B1236">
        <f t="shared" si="117"/>
        <v>0</v>
      </c>
      <c r="C1236" s="5">
        <f t="shared" si="114"/>
        <v>0</v>
      </c>
      <c r="D1236" s="5">
        <f t="shared" si="119"/>
        <v>0</v>
      </c>
      <c r="E1236" s="4">
        <f t="shared" si="118"/>
        <v>0</v>
      </c>
      <c r="F1236" s="5">
        <f>IF(C1236=0,0,IF(I1235+G1236&lt;=Summary!$E$20,'Loan Sch - Extra pay - With Off'!I1235+G1236,Summary!$E$20))</f>
        <v>0</v>
      </c>
      <c r="G1236" s="4">
        <f>IF(E1236&lt;=0,0,E1236*Summary!$B$7/Summary!$B$10)</f>
        <v>0</v>
      </c>
      <c r="H1236" s="5">
        <f t="shared" si="115"/>
        <v>0</v>
      </c>
      <c r="I1236" s="5">
        <f t="shared" si="116"/>
        <v>0</v>
      </c>
    </row>
    <row r="1237" spans="1:9" x14ac:dyDescent="0.25">
      <c r="A1237">
        <v>1233</v>
      </c>
      <c r="B1237">
        <f t="shared" si="117"/>
        <v>0</v>
      </c>
      <c r="C1237" s="5">
        <f t="shared" si="114"/>
        <v>0</v>
      </c>
      <c r="D1237" s="5">
        <f t="shared" si="119"/>
        <v>0</v>
      </c>
      <c r="E1237" s="4">
        <f t="shared" si="118"/>
        <v>0</v>
      </c>
      <c r="F1237" s="5">
        <f>IF(C1237=0,0,IF(I1236+G1237&lt;=Summary!$E$20,'Loan Sch - Extra pay - With Off'!I1236+G1237,Summary!$E$20))</f>
        <v>0</v>
      </c>
      <c r="G1237" s="4">
        <f>IF(E1237&lt;=0,0,E1237*Summary!$B$7/Summary!$B$10)</f>
        <v>0</v>
      </c>
      <c r="H1237" s="5">
        <f t="shared" si="115"/>
        <v>0</v>
      </c>
      <c r="I1237" s="5">
        <f t="shared" si="116"/>
        <v>0</v>
      </c>
    </row>
    <row r="1238" spans="1:9" x14ac:dyDescent="0.25">
      <c r="A1238">
        <v>1234</v>
      </c>
      <c r="B1238">
        <f t="shared" si="117"/>
        <v>0</v>
      </c>
      <c r="C1238" s="5">
        <f t="shared" si="114"/>
        <v>0</v>
      </c>
      <c r="D1238" s="5">
        <f t="shared" si="119"/>
        <v>0</v>
      </c>
      <c r="E1238" s="4">
        <f t="shared" si="118"/>
        <v>0</v>
      </c>
      <c r="F1238" s="5">
        <f>IF(C1238=0,0,IF(I1237+G1238&lt;=Summary!$E$20,'Loan Sch - Extra pay - With Off'!I1237+G1238,Summary!$E$20))</f>
        <v>0</v>
      </c>
      <c r="G1238" s="4">
        <f>IF(E1238&lt;=0,0,E1238*Summary!$B$7/Summary!$B$10)</f>
        <v>0</v>
      </c>
      <c r="H1238" s="5">
        <f t="shared" si="115"/>
        <v>0</v>
      </c>
      <c r="I1238" s="5">
        <f t="shared" si="116"/>
        <v>0</v>
      </c>
    </row>
    <row r="1239" spans="1:9" x14ac:dyDescent="0.25">
      <c r="A1239">
        <v>1235</v>
      </c>
      <c r="B1239">
        <f t="shared" si="117"/>
        <v>0</v>
      </c>
      <c r="C1239" s="5">
        <f t="shared" si="114"/>
        <v>0</v>
      </c>
      <c r="D1239" s="5">
        <f t="shared" si="119"/>
        <v>0</v>
      </c>
      <c r="E1239" s="4">
        <f t="shared" si="118"/>
        <v>0</v>
      </c>
      <c r="F1239" s="5">
        <f>IF(C1239=0,0,IF(I1238+G1239&lt;=Summary!$E$20,'Loan Sch - Extra pay - With Off'!I1238+G1239,Summary!$E$20))</f>
        <v>0</v>
      </c>
      <c r="G1239" s="4">
        <f>IF(E1239&lt;=0,0,E1239*Summary!$B$7/Summary!$B$10)</f>
        <v>0</v>
      </c>
      <c r="H1239" s="5">
        <f t="shared" si="115"/>
        <v>0</v>
      </c>
      <c r="I1239" s="5">
        <f t="shared" si="116"/>
        <v>0</v>
      </c>
    </row>
    <row r="1240" spans="1:9" x14ac:dyDescent="0.25">
      <c r="A1240">
        <v>1236</v>
      </c>
      <c r="B1240">
        <f t="shared" si="117"/>
        <v>0</v>
      </c>
      <c r="C1240" s="5">
        <f t="shared" si="114"/>
        <v>0</v>
      </c>
      <c r="D1240" s="5">
        <f t="shared" si="119"/>
        <v>0</v>
      </c>
      <c r="E1240" s="4">
        <f t="shared" si="118"/>
        <v>0</v>
      </c>
      <c r="F1240" s="5">
        <f>IF(C1240=0,0,IF(I1239+G1240&lt;=Summary!$E$20,'Loan Sch - Extra pay - With Off'!I1239+G1240,Summary!$E$20))</f>
        <v>0</v>
      </c>
      <c r="G1240" s="4">
        <f>IF(E1240&lt;=0,0,E1240*Summary!$B$7/Summary!$B$10)</f>
        <v>0</v>
      </c>
      <c r="H1240" s="5">
        <f t="shared" si="115"/>
        <v>0</v>
      </c>
      <c r="I1240" s="5">
        <f t="shared" si="116"/>
        <v>0</v>
      </c>
    </row>
    <row r="1241" spans="1:9" x14ac:dyDescent="0.25">
      <c r="A1241">
        <v>1237</v>
      </c>
      <c r="B1241">
        <f t="shared" si="117"/>
        <v>0</v>
      </c>
      <c r="C1241" s="5">
        <f t="shared" si="114"/>
        <v>0</v>
      </c>
      <c r="D1241" s="5">
        <f t="shared" si="119"/>
        <v>0</v>
      </c>
      <c r="E1241" s="4">
        <f t="shared" si="118"/>
        <v>0</v>
      </c>
      <c r="F1241" s="5">
        <f>IF(C1241=0,0,IF(I1240+G1241&lt;=Summary!$E$20,'Loan Sch - Extra pay - With Off'!I1240+G1241,Summary!$E$20))</f>
        <v>0</v>
      </c>
      <c r="G1241" s="4">
        <f>IF(E1241&lt;=0,0,E1241*Summary!$B$7/Summary!$B$10)</f>
        <v>0</v>
      </c>
      <c r="H1241" s="5">
        <f t="shared" si="115"/>
        <v>0</v>
      </c>
      <c r="I1241" s="5">
        <f t="shared" si="116"/>
        <v>0</v>
      </c>
    </row>
    <row r="1242" spans="1:9" x14ac:dyDescent="0.25">
      <c r="A1242">
        <v>1238</v>
      </c>
      <c r="B1242">
        <f t="shared" si="117"/>
        <v>0</v>
      </c>
      <c r="C1242" s="5">
        <f t="shared" si="114"/>
        <v>0</v>
      </c>
      <c r="D1242" s="5">
        <f t="shared" si="119"/>
        <v>0</v>
      </c>
      <c r="E1242" s="4">
        <f t="shared" si="118"/>
        <v>0</v>
      </c>
      <c r="F1242" s="5">
        <f>IF(C1242=0,0,IF(I1241+G1242&lt;=Summary!$E$20,'Loan Sch - Extra pay - With Off'!I1241+G1242,Summary!$E$20))</f>
        <v>0</v>
      </c>
      <c r="G1242" s="4">
        <f>IF(E1242&lt;=0,0,E1242*Summary!$B$7/Summary!$B$10)</f>
        <v>0</v>
      </c>
      <c r="H1242" s="5">
        <f t="shared" si="115"/>
        <v>0</v>
      </c>
      <c r="I1242" s="5">
        <f t="shared" si="116"/>
        <v>0</v>
      </c>
    </row>
    <row r="1243" spans="1:9" x14ac:dyDescent="0.25">
      <c r="A1243">
        <v>1239</v>
      </c>
      <c r="B1243">
        <f t="shared" si="117"/>
        <v>0</v>
      </c>
      <c r="C1243" s="5">
        <f t="shared" si="114"/>
        <v>0</v>
      </c>
      <c r="D1243" s="5">
        <f t="shared" si="119"/>
        <v>0</v>
      </c>
      <c r="E1243" s="4">
        <f t="shared" si="118"/>
        <v>0</v>
      </c>
      <c r="F1243" s="5">
        <f>IF(C1243=0,0,IF(I1242+G1243&lt;=Summary!$E$20,'Loan Sch - Extra pay - With Off'!I1242+G1243,Summary!$E$20))</f>
        <v>0</v>
      </c>
      <c r="G1243" s="4">
        <f>IF(E1243&lt;=0,0,E1243*Summary!$B$7/Summary!$B$10)</f>
        <v>0</v>
      </c>
      <c r="H1243" s="5">
        <f t="shared" si="115"/>
        <v>0</v>
      </c>
      <c r="I1243" s="5">
        <f t="shared" si="116"/>
        <v>0</v>
      </c>
    </row>
    <row r="1244" spans="1:9" x14ac:dyDescent="0.25">
      <c r="A1244">
        <v>1240</v>
      </c>
      <c r="B1244">
        <f t="shared" si="117"/>
        <v>0</v>
      </c>
      <c r="C1244" s="5">
        <f t="shared" si="114"/>
        <v>0</v>
      </c>
      <c r="D1244" s="5">
        <f t="shared" si="119"/>
        <v>0</v>
      </c>
      <c r="E1244" s="4">
        <f t="shared" si="118"/>
        <v>0</v>
      </c>
      <c r="F1244" s="5">
        <f>IF(C1244=0,0,IF(I1243+G1244&lt;=Summary!$E$20,'Loan Sch - Extra pay - With Off'!I1243+G1244,Summary!$E$20))</f>
        <v>0</v>
      </c>
      <c r="G1244" s="4">
        <f>IF(E1244&lt;=0,0,E1244*Summary!$B$7/Summary!$B$10)</f>
        <v>0</v>
      </c>
      <c r="H1244" s="5">
        <f t="shared" si="115"/>
        <v>0</v>
      </c>
      <c r="I1244" s="5">
        <f t="shared" si="116"/>
        <v>0</v>
      </c>
    </row>
    <row r="1245" spans="1:9" x14ac:dyDescent="0.25">
      <c r="A1245">
        <v>1241</v>
      </c>
      <c r="B1245">
        <f t="shared" si="117"/>
        <v>0</v>
      </c>
      <c r="C1245" s="5">
        <f t="shared" si="114"/>
        <v>0</v>
      </c>
      <c r="D1245" s="5">
        <f t="shared" si="119"/>
        <v>0</v>
      </c>
      <c r="E1245" s="4">
        <f t="shared" si="118"/>
        <v>0</v>
      </c>
      <c r="F1245" s="5">
        <f>IF(C1245=0,0,IF(I1244+G1245&lt;=Summary!$E$20,'Loan Sch - Extra pay - With Off'!I1244+G1245,Summary!$E$20))</f>
        <v>0</v>
      </c>
      <c r="G1245" s="4">
        <f>IF(E1245&lt;=0,0,E1245*Summary!$B$7/Summary!$B$10)</f>
        <v>0</v>
      </c>
      <c r="H1245" s="5">
        <f t="shared" si="115"/>
        <v>0</v>
      </c>
      <c r="I1245" s="5">
        <f t="shared" si="116"/>
        <v>0</v>
      </c>
    </row>
    <row r="1246" spans="1:9" x14ac:dyDescent="0.25">
      <c r="A1246">
        <v>1242</v>
      </c>
      <c r="B1246">
        <f t="shared" si="117"/>
        <v>0</v>
      </c>
      <c r="C1246" s="5">
        <f t="shared" si="114"/>
        <v>0</v>
      </c>
      <c r="D1246" s="5">
        <f t="shared" si="119"/>
        <v>0</v>
      </c>
      <c r="E1246" s="4">
        <f t="shared" si="118"/>
        <v>0</v>
      </c>
      <c r="F1246" s="5">
        <f>IF(C1246=0,0,IF(I1245+G1246&lt;=Summary!$E$20,'Loan Sch - Extra pay - With Off'!I1245+G1246,Summary!$E$20))</f>
        <v>0</v>
      </c>
      <c r="G1246" s="4">
        <f>IF(E1246&lt;=0,0,E1246*Summary!$B$7/Summary!$B$10)</f>
        <v>0</v>
      </c>
      <c r="H1246" s="5">
        <f t="shared" si="115"/>
        <v>0</v>
      </c>
      <c r="I1246" s="5">
        <f t="shared" si="116"/>
        <v>0</v>
      </c>
    </row>
    <row r="1247" spans="1:9" x14ac:dyDescent="0.25">
      <c r="A1247">
        <v>1243</v>
      </c>
      <c r="B1247">
        <f t="shared" si="117"/>
        <v>0</v>
      </c>
      <c r="C1247" s="5">
        <f t="shared" si="114"/>
        <v>0</v>
      </c>
      <c r="D1247" s="5">
        <f t="shared" si="119"/>
        <v>0</v>
      </c>
      <c r="E1247" s="4">
        <f t="shared" si="118"/>
        <v>0</v>
      </c>
      <c r="F1247" s="5">
        <f>IF(C1247=0,0,IF(I1246+G1247&lt;=Summary!$E$20,'Loan Sch - Extra pay - With Off'!I1246+G1247,Summary!$E$20))</f>
        <v>0</v>
      </c>
      <c r="G1247" s="4">
        <f>IF(E1247&lt;=0,0,E1247*Summary!$B$7/Summary!$B$10)</f>
        <v>0</v>
      </c>
      <c r="H1247" s="5">
        <f t="shared" si="115"/>
        <v>0</v>
      </c>
      <c r="I1247" s="5">
        <f t="shared" si="116"/>
        <v>0</v>
      </c>
    </row>
    <row r="1248" spans="1:9" x14ac:dyDescent="0.25">
      <c r="A1248">
        <v>1244</v>
      </c>
      <c r="B1248">
        <f t="shared" si="117"/>
        <v>0</v>
      </c>
      <c r="C1248" s="5">
        <f t="shared" si="114"/>
        <v>0</v>
      </c>
      <c r="D1248" s="5">
        <f t="shared" si="119"/>
        <v>0</v>
      </c>
      <c r="E1248" s="4">
        <f t="shared" si="118"/>
        <v>0</v>
      </c>
      <c r="F1248" s="5">
        <f>IF(C1248=0,0,IF(I1247+G1248&lt;=Summary!$E$20,'Loan Sch - Extra pay - With Off'!I1247+G1248,Summary!$E$20))</f>
        <v>0</v>
      </c>
      <c r="G1248" s="4">
        <f>IF(E1248&lt;=0,0,E1248*Summary!$B$7/Summary!$B$10)</f>
        <v>0</v>
      </c>
      <c r="H1248" s="5">
        <f t="shared" si="115"/>
        <v>0</v>
      </c>
      <c r="I1248" s="5">
        <f t="shared" si="116"/>
        <v>0</v>
      </c>
    </row>
    <row r="1249" spans="1:9" x14ac:dyDescent="0.25">
      <c r="A1249">
        <v>1245</v>
      </c>
      <c r="B1249">
        <f t="shared" si="117"/>
        <v>0</v>
      </c>
      <c r="C1249" s="5">
        <f t="shared" si="114"/>
        <v>0</v>
      </c>
      <c r="D1249" s="5">
        <f t="shared" si="119"/>
        <v>0</v>
      </c>
      <c r="E1249" s="4">
        <f t="shared" si="118"/>
        <v>0</v>
      </c>
      <c r="F1249" s="5">
        <f>IF(C1249=0,0,IF(I1248+G1249&lt;=Summary!$E$20,'Loan Sch - Extra pay - With Off'!I1248+G1249,Summary!$E$20))</f>
        <v>0</v>
      </c>
      <c r="G1249" s="4">
        <f>IF(E1249&lt;=0,0,E1249*Summary!$B$7/Summary!$B$10)</f>
        <v>0</v>
      </c>
      <c r="H1249" s="5">
        <f t="shared" si="115"/>
        <v>0</v>
      </c>
      <c r="I1249" s="5">
        <f t="shared" si="116"/>
        <v>0</v>
      </c>
    </row>
    <row r="1250" spans="1:9" x14ac:dyDescent="0.25">
      <c r="A1250">
        <v>1246</v>
      </c>
      <c r="B1250">
        <f t="shared" si="117"/>
        <v>0</v>
      </c>
      <c r="C1250" s="5">
        <f t="shared" si="114"/>
        <v>0</v>
      </c>
      <c r="D1250" s="5">
        <f t="shared" si="119"/>
        <v>0</v>
      </c>
      <c r="E1250" s="4">
        <f t="shared" si="118"/>
        <v>0</v>
      </c>
      <c r="F1250" s="5">
        <f>IF(C1250=0,0,IF(I1249+G1250&lt;=Summary!$E$20,'Loan Sch - Extra pay - With Off'!I1249+G1250,Summary!$E$20))</f>
        <v>0</v>
      </c>
      <c r="G1250" s="4">
        <f>IF(E1250&lt;=0,0,E1250*Summary!$B$7/Summary!$B$10)</f>
        <v>0</v>
      </c>
      <c r="H1250" s="5">
        <f t="shared" si="115"/>
        <v>0</v>
      </c>
      <c r="I1250" s="5">
        <f t="shared" si="116"/>
        <v>0</v>
      </c>
    </row>
    <row r="1251" spans="1:9" x14ac:dyDescent="0.25">
      <c r="A1251">
        <v>1247</v>
      </c>
      <c r="B1251">
        <f t="shared" si="117"/>
        <v>0</v>
      </c>
      <c r="C1251" s="5">
        <f t="shared" si="114"/>
        <v>0</v>
      </c>
      <c r="D1251" s="5">
        <f t="shared" si="119"/>
        <v>0</v>
      </c>
      <c r="E1251" s="4">
        <f t="shared" si="118"/>
        <v>0</v>
      </c>
      <c r="F1251" s="5">
        <f>IF(C1251=0,0,IF(I1250+G1251&lt;=Summary!$E$20,'Loan Sch - Extra pay - With Off'!I1250+G1251,Summary!$E$20))</f>
        <v>0</v>
      </c>
      <c r="G1251" s="4">
        <f>IF(E1251&lt;=0,0,E1251*Summary!$B$7/Summary!$B$10)</f>
        <v>0</v>
      </c>
      <c r="H1251" s="5">
        <f t="shared" si="115"/>
        <v>0</v>
      </c>
      <c r="I1251" s="5">
        <f t="shared" si="116"/>
        <v>0</v>
      </c>
    </row>
    <row r="1252" spans="1:9" x14ac:dyDescent="0.25">
      <c r="A1252">
        <v>1248</v>
      </c>
      <c r="B1252">
        <f t="shared" si="117"/>
        <v>0</v>
      </c>
      <c r="C1252" s="5">
        <f t="shared" si="114"/>
        <v>0</v>
      </c>
      <c r="D1252" s="5">
        <f t="shared" si="119"/>
        <v>0</v>
      </c>
      <c r="E1252" s="4">
        <f t="shared" si="118"/>
        <v>0</v>
      </c>
      <c r="F1252" s="5">
        <f>IF(C1252=0,0,IF(I1251+G1252&lt;=Summary!$E$20,'Loan Sch - Extra pay - With Off'!I1251+G1252,Summary!$E$20))</f>
        <v>0</v>
      </c>
      <c r="G1252" s="4">
        <f>IF(E1252&lt;=0,0,E1252*Summary!$B$7/Summary!$B$10)</f>
        <v>0</v>
      </c>
      <c r="H1252" s="5">
        <f t="shared" si="115"/>
        <v>0</v>
      </c>
      <c r="I1252" s="5">
        <f t="shared" si="116"/>
        <v>0</v>
      </c>
    </row>
    <row r="1253" spans="1:9" x14ac:dyDescent="0.25">
      <c r="A1253">
        <v>1249</v>
      </c>
      <c r="B1253">
        <f t="shared" si="117"/>
        <v>0</v>
      </c>
      <c r="C1253" s="5">
        <f t="shared" si="114"/>
        <v>0</v>
      </c>
      <c r="D1253" s="5">
        <f t="shared" si="119"/>
        <v>0</v>
      </c>
      <c r="E1253" s="4">
        <f t="shared" si="118"/>
        <v>0</v>
      </c>
      <c r="F1253" s="5">
        <f>IF(C1253=0,0,IF(I1252+G1253&lt;=Summary!$E$20,'Loan Sch - Extra pay - With Off'!I1252+G1253,Summary!$E$20))</f>
        <v>0</v>
      </c>
      <c r="G1253" s="4">
        <f>IF(E1253&lt;=0,0,E1253*Summary!$B$7/Summary!$B$10)</f>
        <v>0</v>
      </c>
      <c r="H1253" s="5">
        <f t="shared" si="115"/>
        <v>0</v>
      </c>
      <c r="I1253" s="5">
        <f t="shared" si="116"/>
        <v>0</v>
      </c>
    </row>
    <row r="1254" spans="1:9" x14ac:dyDescent="0.25">
      <c r="A1254">
        <v>1250</v>
      </c>
      <c r="B1254">
        <f t="shared" si="117"/>
        <v>0</v>
      </c>
      <c r="C1254" s="5">
        <f t="shared" si="114"/>
        <v>0</v>
      </c>
      <c r="D1254" s="5">
        <f t="shared" si="119"/>
        <v>0</v>
      </c>
      <c r="E1254" s="4">
        <f t="shared" si="118"/>
        <v>0</v>
      </c>
      <c r="F1254" s="5">
        <f>IF(C1254=0,0,IF(I1253+G1254&lt;=Summary!$E$20,'Loan Sch - Extra pay - With Off'!I1253+G1254,Summary!$E$20))</f>
        <v>0</v>
      </c>
      <c r="G1254" s="4">
        <f>IF(E1254&lt;=0,0,E1254*Summary!$B$7/Summary!$B$10)</f>
        <v>0</v>
      </c>
      <c r="H1254" s="5">
        <f t="shared" si="115"/>
        <v>0</v>
      </c>
      <c r="I1254" s="5">
        <f t="shared" si="116"/>
        <v>0</v>
      </c>
    </row>
    <row r="1255" spans="1:9" x14ac:dyDescent="0.25">
      <c r="A1255">
        <v>1251</v>
      </c>
      <c r="B1255">
        <f t="shared" si="117"/>
        <v>0</v>
      </c>
      <c r="C1255" s="5">
        <f t="shared" si="114"/>
        <v>0</v>
      </c>
      <c r="D1255" s="5">
        <f t="shared" si="119"/>
        <v>0</v>
      </c>
      <c r="E1255" s="4">
        <f t="shared" si="118"/>
        <v>0</v>
      </c>
      <c r="F1255" s="5">
        <f>IF(C1255=0,0,IF(I1254+G1255&lt;=Summary!$E$20,'Loan Sch - Extra pay - With Off'!I1254+G1255,Summary!$E$20))</f>
        <v>0</v>
      </c>
      <c r="G1255" s="4">
        <f>IF(E1255&lt;=0,0,E1255*Summary!$B$7/Summary!$B$10)</f>
        <v>0</v>
      </c>
      <c r="H1255" s="5">
        <f t="shared" si="115"/>
        <v>0</v>
      </c>
      <c r="I1255" s="5">
        <f t="shared" si="116"/>
        <v>0</v>
      </c>
    </row>
    <row r="1256" spans="1:9" x14ac:dyDescent="0.25">
      <c r="A1256">
        <v>1252</v>
      </c>
      <c r="B1256">
        <f t="shared" si="117"/>
        <v>0</v>
      </c>
      <c r="C1256" s="5">
        <f t="shared" si="114"/>
        <v>0</v>
      </c>
      <c r="D1256" s="5">
        <f t="shared" si="119"/>
        <v>0</v>
      </c>
      <c r="E1256" s="4">
        <f t="shared" si="118"/>
        <v>0</v>
      </c>
      <c r="F1256" s="5">
        <f>IF(C1256=0,0,IF(I1255+G1256&lt;=Summary!$E$20,'Loan Sch - Extra pay - With Off'!I1255+G1256,Summary!$E$20))</f>
        <v>0</v>
      </c>
      <c r="G1256" s="4">
        <f>IF(E1256&lt;=0,0,E1256*Summary!$B$7/Summary!$B$10)</f>
        <v>0</v>
      </c>
      <c r="H1256" s="5">
        <f t="shared" si="115"/>
        <v>0</v>
      </c>
      <c r="I1256" s="5">
        <f t="shared" si="116"/>
        <v>0</v>
      </c>
    </row>
    <row r="1257" spans="1:9" x14ac:dyDescent="0.25">
      <c r="A1257">
        <v>1253</v>
      </c>
      <c r="B1257">
        <f t="shared" si="117"/>
        <v>0</v>
      </c>
      <c r="C1257" s="5">
        <f t="shared" si="114"/>
        <v>0</v>
      </c>
      <c r="D1257" s="5">
        <f t="shared" si="119"/>
        <v>0</v>
      </c>
      <c r="E1257" s="4">
        <f t="shared" si="118"/>
        <v>0</v>
      </c>
      <c r="F1257" s="5">
        <f>IF(C1257=0,0,IF(I1256+G1257&lt;=Summary!$E$20,'Loan Sch - Extra pay - With Off'!I1256+G1257,Summary!$E$20))</f>
        <v>0</v>
      </c>
      <c r="G1257" s="4">
        <f>IF(E1257&lt;=0,0,E1257*Summary!$B$7/Summary!$B$10)</f>
        <v>0</v>
      </c>
      <c r="H1257" s="5">
        <f t="shared" si="115"/>
        <v>0</v>
      </c>
      <c r="I1257" s="5">
        <f t="shared" si="116"/>
        <v>0</v>
      </c>
    </row>
    <row r="1258" spans="1:9" x14ac:dyDescent="0.25">
      <c r="A1258">
        <v>1254</v>
      </c>
      <c r="B1258">
        <f t="shared" si="117"/>
        <v>0</v>
      </c>
      <c r="C1258" s="5">
        <f t="shared" si="114"/>
        <v>0</v>
      </c>
      <c r="D1258" s="5">
        <f t="shared" si="119"/>
        <v>0</v>
      </c>
      <c r="E1258" s="4">
        <f t="shared" si="118"/>
        <v>0</v>
      </c>
      <c r="F1258" s="5">
        <f>IF(C1258=0,0,IF(I1257+G1258&lt;=Summary!$E$20,'Loan Sch - Extra pay - With Off'!I1257+G1258,Summary!$E$20))</f>
        <v>0</v>
      </c>
      <c r="G1258" s="4">
        <f>IF(E1258&lt;=0,0,E1258*Summary!$B$7/Summary!$B$10)</f>
        <v>0</v>
      </c>
      <c r="H1258" s="5">
        <f t="shared" si="115"/>
        <v>0</v>
      </c>
      <c r="I1258" s="5">
        <f t="shared" si="116"/>
        <v>0</v>
      </c>
    </row>
    <row r="1259" spans="1:9" x14ac:dyDescent="0.25">
      <c r="A1259">
        <v>1255</v>
      </c>
      <c r="B1259">
        <f t="shared" si="117"/>
        <v>0</v>
      </c>
      <c r="C1259" s="5">
        <f t="shared" si="114"/>
        <v>0</v>
      </c>
      <c r="D1259" s="5">
        <f t="shared" si="119"/>
        <v>0</v>
      </c>
      <c r="E1259" s="4">
        <f t="shared" si="118"/>
        <v>0</v>
      </c>
      <c r="F1259" s="5">
        <f>IF(C1259=0,0,IF(I1258+G1259&lt;=Summary!$E$20,'Loan Sch - Extra pay - With Off'!I1258+G1259,Summary!$E$20))</f>
        <v>0</v>
      </c>
      <c r="G1259" s="4">
        <f>IF(E1259&lt;=0,0,E1259*Summary!$B$7/Summary!$B$10)</f>
        <v>0</v>
      </c>
      <c r="H1259" s="5">
        <f t="shared" si="115"/>
        <v>0</v>
      </c>
      <c r="I1259" s="5">
        <f t="shared" si="116"/>
        <v>0</v>
      </c>
    </row>
    <row r="1260" spans="1:9" x14ac:dyDescent="0.25">
      <c r="A1260">
        <v>1256</v>
      </c>
      <c r="B1260">
        <f t="shared" si="117"/>
        <v>0</v>
      </c>
      <c r="C1260" s="5">
        <f t="shared" si="114"/>
        <v>0</v>
      </c>
      <c r="D1260" s="5">
        <f t="shared" si="119"/>
        <v>0</v>
      </c>
      <c r="E1260" s="4">
        <f t="shared" si="118"/>
        <v>0</v>
      </c>
      <c r="F1260" s="5">
        <f>IF(C1260=0,0,IF(I1259+G1260&lt;=Summary!$E$20,'Loan Sch - Extra pay - With Off'!I1259+G1260,Summary!$E$20))</f>
        <v>0</v>
      </c>
      <c r="G1260" s="4">
        <f>IF(E1260&lt;=0,0,E1260*Summary!$B$7/Summary!$B$10)</f>
        <v>0</v>
      </c>
      <c r="H1260" s="5">
        <f t="shared" si="115"/>
        <v>0</v>
      </c>
      <c r="I1260" s="5">
        <f t="shared" si="116"/>
        <v>0</v>
      </c>
    </row>
    <row r="1261" spans="1:9" x14ac:dyDescent="0.25">
      <c r="A1261">
        <v>1257</v>
      </c>
      <c r="B1261">
        <f t="shared" si="117"/>
        <v>0</v>
      </c>
      <c r="C1261" s="5">
        <f t="shared" si="114"/>
        <v>0</v>
      </c>
      <c r="D1261" s="5">
        <f t="shared" si="119"/>
        <v>0</v>
      </c>
      <c r="E1261" s="4">
        <f t="shared" si="118"/>
        <v>0</v>
      </c>
      <c r="F1261" s="5">
        <f>IF(C1261=0,0,IF(I1260+G1261&lt;=Summary!$E$20,'Loan Sch - Extra pay - With Off'!I1260+G1261,Summary!$E$20))</f>
        <v>0</v>
      </c>
      <c r="G1261" s="4">
        <f>IF(E1261&lt;=0,0,E1261*Summary!$B$7/Summary!$B$10)</f>
        <v>0</v>
      </c>
      <c r="H1261" s="5">
        <f t="shared" si="115"/>
        <v>0</v>
      </c>
      <c r="I1261" s="5">
        <f t="shared" si="116"/>
        <v>0</v>
      </c>
    </row>
    <row r="1262" spans="1:9" x14ac:dyDescent="0.25">
      <c r="A1262">
        <v>1258</v>
      </c>
      <c r="B1262">
        <f t="shared" si="117"/>
        <v>0</v>
      </c>
      <c r="C1262" s="5">
        <f t="shared" si="114"/>
        <v>0</v>
      </c>
      <c r="D1262" s="5">
        <f t="shared" si="119"/>
        <v>0</v>
      </c>
      <c r="E1262" s="4">
        <f t="shared" si="118"/>
        <v>0</v>
      </c>
      <c r="F1262" s="5">
        <f>IF(C1262=0,0,IF(I1261+G1262&lt;=Summary!$E$20,'Loan Sch - Extra pay - With Off'!I1261+G1262,Summary!$E$20))</f>
        <v>0</v>
      </c>
      <c r="G1262" s="4">
        <f>IF(E1262&lt;=0,0,E1262*Summary!$B$7/Summary!$B$10)</f>
        <v>0</v>
      </c>
      <c r="H1262" s="5">
        <f t="shared" si="115"/>
        <v>0</v>
      </c>
      <c r="I1262" s="5">
        <f t="shared" si="116"/>
        <v>0</v>
      </c>
    </row>
    <row r="1263" spans="1:9" x14ac:dyDescent="0.25">
      <c r="A1263">
        <v>1259</v>
      </c>
      <c r="B1263">
        <f t="shared" si="117"/>
        <v>0</v>
      </c>
      <c r="C1263" s="5">
        <f t="shared" si="114"/>
        <v>0</v>
      </c>
      <c r="D1263" s="5">
        <f t="shared" si="119"/>
        <v>0</v>
      </c>
      <c r="E1263" s="4">
        <f t="shared" si="118"/>
        <v>0</v>
      </c>
      <c r="F1263" s="5">
        <f>IF(C1263=0,0,IF(I1262+G1263&lt;=Summary!$E$20,'Loan Sch - Extra pay - With Off'!I1262+G1263,Summary!$E$20))</f>
        <v>0</v>
      </c>
      <c r="G1263" s="4">
        <f>IF(E1263&lt;=0,0,E1263*Summary!$B$7/Summary!$B$10)</f>
        <v>0</v>
      </c>
      <c r="H1263" s="5">
        <f t="shared" si="115"/>
        <v>0</v>
      </c>
      <c r="I1263" s="5">
        <f t="shared" si="116"/>
        <v>0</v>
      </c>
    </row>
    <row r="1264" spans="1:9" x14ac:dyDescent="0.25">
      <c r="A1264">
        <v>1260</v>
      </c>
      <c r="B1264">
        <f t="shared" si="117"/>
        <v>0</v>
      </c>
      <c r="C1264" s="5">
        <f t="shared" si="114"/>
        <v>0</v>
      </c>
      <c r="D1264" s="5">
        <f t="shared" si="119"/>
        <v>0</v>
      </c>
      <c r="E1264" s="4">
        <f t="shared" si="118"/>
        <v>0</v>
      </c>
      <c r="F1264" s="5">
        <f>IF(C1264=0,0,IF(I1263+G1264&lt;=Summary!$E$20,'Loan Sch - Extra pay - With Off'!I1263+G1264,Summary!$E$20))</f>
        <v>0</v>
      </c>
      <c r="G1264" s="4">
        <f>IF(E1264&lt;=0,0,E1264*Summary!$B$7/Summary!$B$10)</f>
        <v>0</v>
      </c>
      <c r="H1264" s="5">
        <f t="shared" si="115"/>
        <v>0</v>
      </c>
      <c r="I1264" s="5">
        <f t="shared" si="116"/>
        <v>0</v>
      </c>
    </row>
    <row r="1265" spans="1:9" x14ac:dyDescent="0.25">
      <c r="A1265">
        <v>1261</v>
      </c>
      <c r="B1265">
        <f t="shared" si="117"/>
        <v>0</v>
      </c>
      <c r="C1265" s="5">
        <f t="shared" si="114"/>
        <v>0</v>
      </c>
      <c r="D1265" s="5">
        <f t="shared" si="119"/>
        <v>0</v>
      </c>
      <c r="E1265" s="4">
        <f t="shared" si="118"/>
        <v>0</v>
      </c>
      <c r="F1265" s="5">
        <f>IF(C1265=0,0,IF(I1264+G1265&lt;=Summary!$E$20,'Loan Sch - Extra pay - With Off'!I1264+G1265,Summary!$E$20))</f>
        <v>0</v>
      </c>
      <c r="G1265" s="4">
        <f>IF(E1265&lt;=0,0,E1265*Summary!$B$7/Summary!$B$10)</f>
        <v>0</v>
      </c>
      <c r="H1265" s="5">
        <f t="shared" si="115"/>
        <v>0</v>
      </c>
      <c r="I1265" s="5">
        <f t="shared" si="116"/>
        <v>0</v>
      </c>
    </row>
    <row r="1266" spans="1:9" x14ac:dyDescent="0.25">
      <c r="A1266">
        <v>1262</v>
      </c>
      <c r="B1266">
        <f t="shared" si="117"/>
        <v>0</v>
      </c>
      <c r="C1266" s="5">
        <f t="shared" si="114"/>
        <v>0</v>
      </c>
      <c r="D1266" s="5">
        <f t="shared" si="119"/>
        <v>0</v>
      </c>
      <c r="E1266" s="4">
        <f t="shared" si="118"/>
        <v>0</v>
      </c>
      <c r="F1266" s="5">
        <f>IF(C1266=0,0,IF(I1265+G1266&lt;=Summary!$E$20,'Loan Sch - Extra pay - With Off'!I1265+G1266,Summary!$E$20))</f>
        <v>0</v>
      </c>
      <c r="G1266" s="4">
        <f>IF(E1266&lt;=0,0,E1266*Summary!$B$7/Summary!$B$10)</f>
        <v>0</v>
      </c>
      <c r="H1266" s="5">
        <f t="shared" si="115"/>
        <v>0</v>
      </c>
      <c r="I1266" s="5">
        <f t="shared" si="116"/>
        <v>0</v>
      </c>
    </row>
    <row r="1267" spans="1:9" x14ac:dyDescent="0.25">
      <c r="A1267">
        <v>1263</v>
      </c>
      <c r="B1267">
        <f t="shared" si="117"/>
        <v>0</v>
      </c>
      <c r="C1267" s="5">
        <f t="shared" si="114"/>
        <v>0</v>
      </c>
      <c r="D1267" s="5">
        <f t="shared" si="119"/>
        <v>0</v>
      </c>
      <c r="E1267" s="4">
        <f t="shared" si="118"/>
        <v>0</v>
      </c>
      <c r="F1267" s="5">
        <f>IF(C1267=0,0,IF(I1266+G1267&lt;=Summary!$E$20,'Loan Sch - Extra pay - With Off'!I1266+G1267,Summary!$E$20))</f>
        <v>0</v>
      </c>
      <c r="G1267" s="4">
        <f>IF(E1267&lt;=0,0,E1267*Summary!$B$7/Summary!$B$10)</f>
        <v>0</v>
      </c>
      <c r="H1267" s="5">
        <f t="shared" si="115"/>
        <v>0</v>
      </c>
      <c r="I1267" s="5">
        <f t="shared" si="116"/>
        <v>0</v>
      </c>
    </row>
    <row r="1268" spans="1:9" x14ac:dyDescent="0.25">
      <c r="A1268">
        <v>1264</v>
      </c>
      <c r="B1268">
        <f t="shared" si="117"/>
        <v>0</v>
      </c>
      <c r="C1268" s="5">
        <f t="shared" si="114"/>
        <v>0</v>
      </c>
      <c r="D1268" s="5">
        <f t="shared" si="119"/>
        <v>0</v>
      </c>
      <c r="E1268" s="4">
        <f t="shared" si="118"/>
        <v>0</v>
      </c>
      <c r="F1268" s="5">
        <f>IF(C1268=0,0,IF(I1267+G1268&lt;=Summary!$E$20,'Loan Sch - Extra pay - With Off'!I1267+G1268,Summary!$E$20))</f>
        <v>0</v>
      </c>
      <c r="G1268" s="4">
        <f>IF(E1268&lt;=0,0,E1268*Summary!$B$7/Summary!$B$10)</f>
        <v>0</v>
      </c>
      <c r="H1268" s="5">
        <f t="shared" si="115"/>
        <v>0</v>
      </c>
      <c r="I1268" s="5">
        <f t="shared" si="116"/>
        <v>0</v>
      </c>
    </row>
    <row r="1269" spans="1:9" x14ac:dyDescent="0.25">
      <c r="A1269">
        <v>1265</v>
      </c>
      <c r="B1269">
        <f t="shared" si="117"/>
        <v>0</v>
      </c>
      <c r="C1269" s="5">
        <f t="shared" ref="C1269:C1332" si="120">I1268</f>
        <v>0</v>
      </c>
      <c r="D1269" s="5">
        <f t="shared" si="119"/>
        <v>0</v>
      </c>
      <c r="E1269" s="4">
        <f t="shared" si="118"/>
        <v>0</v>
      </c>
      <c r="F1269" s="5">
        <f>IF(C1269=0,0,IF(I1268+G1269&lt;=Summary!$E$20,'Loan Sch - Extra pay - With Off'!I1268+G1269,Summary!$E$20))</f>
        <v>0</v>
      </c>
      <c r="G1269" s="4">
        <f>IF(E1269&lt;=0,0,E1269*Summary!$B$7/Summary!$B$10)</f>
        <v>0</v>
      </c>
      <c r="H1269" s="5">
        <f t="shared" ref="H1269:H1332" si="121">F1269-G1269</f>
        <v>0</v>
      </c>
      <c r="I1269" s="5">
        <f t="shared" ref="I1269:I1332" si="122">IF(ROUND(C1269-H1269,0)=0,0,C1269-H1269)</f>
        <v>0</v>
      </c>
    </row>
    <row r="1270" spans="1:9" x14ac:dyDescent="0.25">
      <c r="A1270">
        <v>1266</v>
      </c>
      <c r="B1270">
        <f t="shared" si="117"/>
        <v>0</v>
      </c>
      <c r="C1270" s="5">
        <f t="shared" si="120"/>
        <v>0</v>
      </c>
      <c r="D1270" s="5">
        <f t="shared" si="119"/>
        <v>0</v>
      </c>
      <c r="E1270" s="4">
        <f t="shared" si="118"/>
        <v>0</v>
      </c>
      <c r="F1270" s="5">
        <f>IF(C1270=0,0,IF(I1269+G1270&lt;=Summary!$E$20,'Loan Sch - Extra pay - With Off'!I1269+G1270,Summary!$E$20))</f>
        <v>0</v>
      </c>
      <c r="G1270" s="4">
        <f>IF(E1270&lt;=0,0,E1270*Summary!$B$7/Summary!$B$10)</f>
        <v>0</v>
      </c>
      <c r="H1270" s="5">
        <f t="shared" si="121"/>
        <v>0</v>
      </c>
      <c r="I1270" s="5">
        <f t="shared" si="122"/>
        <v>0</v>
      </c>
    </row>
    <row r="1271" spans="1:9" x14ac:dyDescent="0.25">
      <c r="A1271">
        <v>1267</v>
      </c>
      <c r="B1271">
        <f t="shared" si="117"/>
        <v>0</v>
      </c>
      <c r="C1271" s="5">
        <f t="shared" si="120"/>
        <v>0</v>
      </c>
      <c r="D1271" s="5">
        <f t="shared" si="119"/>
        <v>0</v>
      </c>
      <c r="E1271" s="4">
        <f t="shared" si="118"/>
        <v>0</v>
      </c>
      <c r="F1271" s="5">
        <f>IF(C1271=0,0,IF(I1270+G1271&lt;=Summary!$E$20,'Loan Sch - Extra pay - With Off'!I1270+G1271,Summary!$E$20))</f>
        <v>0</v>
      </c>
      <c r="G1271" s="4">
        <f>IF(E1271&lt;=0,0,E1271*Summary!$B$7/Summary!$B$10)</f>
        <v>0</v>
      </c>
      <c r="H1271" s="5">
        <f t="shared" si="121"/>
        <v>0</v>
      </c>
      <c r="I1271" s="5">
        <f t="shared" si="122"/>
        <v>0</v>
      </c>
    </row>
    <row r="1272" spans="1:9" x14ac:dyDescent="0.25">
      <c r="A1272">
        <v>1268</v>
      </c>
      <c r="B1272">
        <f t="shared" si="117"/>
        <v>0</v>
      </c>
      <c r="C1272" s="5">
        <f t="shared" si="120"/>
        <v>0</v>
      </c>
      <c r="D1272" s="5">
        <f t="shared" si="119"/>
        <v>0</v>
      </c>
      <c r="E1272" s="4">
        <f t="shared" si="118"/>
        <v>0</v>
      </c>
      <c r="F1272" s="5">
        <f>IF(C1272=0,0,IF(I1271+G1272&lt;=Summary!$E$20,'Loan Sch - Extra pay - With Off'!I1271+G1272,Summary!$E$20))</f>
        <v>0</v>
      </c>
      <c r="G1272" s="4">
        <f>IF(E1272&lt;=0,0,E1272*Summary!$B$7/Summary!$B$10)</f>
        <v>0</v>
      </c>
      <c r="H1272" s="5">
        <f t="shared" si="121"/>
        <v>0</v>
      </c>
      <c r="I1272" s="5">
        <f t="shared" si="122"/>
        <v>0</v>
      </c>
    </row>
    <row r="1273" spans="1:9" x14ac:dyDescent="0.25">
      <c r="A1273">
        <v>1269</v>
      </c>
      <c r="B1273">
        <f t="shared" si="117"/>
        <v>0</v>
      </c>
      <c r="C1273" s="5">
        <f t="shared" si="120"/>
        <v>0</v>
      </c>
      <c r="D1273" s="5">
        <f t="shared" si="119"/>
        <v>0</v>
      </c>
      <c r="E1273" s="4">
        <f t="shared" si="118"/>
        <v>0</v>
      </c>
      <c r="F1273" s="5">
        <f>IF(C1273=0,0,IF(I1272+G1273&lt;=Summary!$E$20,'Loan Sch - Extra pay - With Off'!I1272+G1273,Summary!$E$20))</f>
        <v>0</v>
      </c>
      <c r="G1273" s="4">
        <f>IF(E1273&lt;=0,0,E1273*Summary!$B$7/Summary!$B$10)</f>
        <v>0</v>
      </c>
      <c r="H1273" s="5">
        <f t="shared" si="121"/>
        <v>0</v>
      </c>
      <c r="I1273" s="5">
        <f t="shared" si="122"/>
        <v>0</v>
      </c>
    </row>
    <row r="1274" spans="1:9" x14ac:dyDescent="0.25">
      <c r="A1274">
        <v>1270</v>
      </c>
      <c r="B1274">
        <f t="shared" si="117"/>
        <v>0</v>
      </c>
      <c r="C1274" s="5">
        <f t="shared" si="120"/>
        <v>0</v>
      </c>
      <c r="D1274" s="5">
        <f t="shared" si="119"/>
        <v>0</v>
      </c>
      <c r="E1274" s="4">
        <f t="shared" si="118"/>
        <v>0</v>
      </c>
      <c r="F1274" s="5">
        <f>IF(C1274=0,0,IF(I1273+G1274&lt;=Summary!$E$20,'Loan Sch - Extra pay - With Off'!I1273+G1274,Summary!$E$20))</f>
        <v>0</v>
      </c>
      <c r="G1274" s="4">
        <f>IF(E1274&lt;=0,0,E1274*Summary!$B$7/Summary!$B$10)</f>
        <v>0</v>
      </c>
      <c r="H1274" s="5">
        <f t="shared" si="121"/>
        <v>0</v>
      </c>
      <c r="I1274" s="5">
        <f t="shared" si="122"/>
        <v>0</v>
      </c>
    </row>
    <row r="1275" spans="1:9" x14ac:dyDescent="0.25">
      <c r="A1275">
        <v>1271</v>
      </c>
      <c r="B1275">
        <f t="shared" si="117"/>
        <v>0</v>
      </c>
      <c r="C1275" s="5">
        <f t="shared" si="120"/>
        <v>0</v>
      </c>
      <c r="D1275" s="5">
        <f t="shared" si="119"/>
        <v>0</v>
      </c>
      <c r="E1275" s="4">
        <f t="shared" si="118"/>
        <v>0</v>
      </c>
      <c r="F1275" s="5">
        <f>IF(C1275=0,0,IF(I1274+G1275&lt;=Summary!$E$20,'Loan Sch - Extra pay - With Off'!I1274+G1275,Summary!$E$20))</f>
        <v>0</v>
      </c>
      <c r="G1275" s="4">
        <f>IF(E1275&lt;=0,0,E1275*Summary!$B$7/Summary!$B$10)</f>
        <v>0</v>
      </c>
      <c r="H1275" s="5">
        <f t="shared" si="121"/>
        <v>0</v>
      </c>
      <c r="I1275" s="5">
        <f t="shared" si="122"/>
        <v>0</v>
      </c>
    </row>
    <row r="1276" spans="1:9" x14ac:dyDescent="0.25">
      <c r="A1276">
        <v>1272</v>
      </c>
      <c r="B1276">
        <f t="shared" si="117"/>
        <v>0</v>
      </c>
      <c r="C1276" s="5">
        <f t="shared" si="120"/>
        <v>0</v>
      </c>
      <c r="D1276" s="5">
        <f t="shared" si="119"/>
        <v>0</v>
      </c>
      <c r="E1276" s="4">
        <f t="shared" si="118"/>
        <v>0</v>
      </c>
      <c r="F1276" s="5">
        <f>IF(C1276=0,0,IF(I1275+G1276&lt;=Summary!$E$20,'Loan Sch - Extra pay - With Off'!I1275+G1276,Summary!$E$20))</f>
        <v>0</v>
      </c>
      <c r="G1276" s="4">
        <f>IF(E1276&lt;=0,0,E1276*Summary!$B$7/Summary!$B$10)</f>
        <v>0</v>
      </c>
      <c r="H1276" s="5">
        <f t="shared" si="121"/>
        <v>0</v>
      </c>
      <c r="I1276" s="5">
        <f t="shared" si="122"/>
        <v>0</v>
      </c>
    </row>
    <row r="1277" spans="1:9" x14ac:dyDescent="0.25">
      <c r="A1277">
        <v>1273</v>
      </c>
      <c r="B1277">
        <f t="shared" si="117"/>
        <v>0</v>
      </c>
      <c r="C1277" s="5">
        <f t="shared" si="120"/>
        <v>0</v>
      </c>
      <c r="D1277" s="5">
        <f t="shared" si="119"/>
        <v>0</v>
      </c>
      <c r="E1277" s="4">
        <f t="shared" si="118"/>
        <v>0</v>
      </c>
      <c r="F1277" s="5">
        <f>IF(C1277=0,0,IF(I1276+G1277&lt;=Summary!$E$20,'Loan Sch - Extra pay - With Off'!I1276+G1277,Summary!$E$20))</f>
        <v>0</v>
      </c>
      <c r="G1277" s="4">
        <f>IF(E1277&lt;=0,0,E1277*Summary!$B$7/Summary!$B$10)</f>
        <v>0</v>
      </c>
      <c r="H1277" s="5">
        <f t="shared" si="121"/>
        <v>0</v>
      </c>
      <c r="I1277" s="5">
        <f t="shared" si="122"/>
        <v>0</v>
      </c>
    </row>
    <row r="1278" spans="1:9" x14ac:dyDescent="0.25">
      <c r="A1278">
        <v>1274</v>
      </c>
      <c r="B1278">
        <f t="shared" si="117"/>
        <v>0</v>
      </c>
      <c r="C1278" s="5">
        <f t="shared" si="120"/>
        <v>0</v>
      </c>
      <c r="D1278" s="5">
        <f t="shared" si="119"/>
        <v>0</v>
      </c>
      <c r="E1278" s="4">
        <f t="shared" si="118"/>
        <v>0</v>
      </c>
      <c r="F1278" s="5">
        <f>IF(C1278=0,0,IF(I1277+G1278&lt;=Summary!$E$20,'Loan Sch - Extra pay - With Off'!I1277+G1278,Summary!$E$20))</f>
        <v>0</v>
      </c>
      <c r="G1278" s="4">
        <f>IF(E1278&lt;=0,0,E1278*Summary!$B$7/Summary!$B$10)</f>
        <v>0</v>
      </c>
      <c r="H1278" s="5">
        <f t="shared" si="121"/>
        <v>0</v>
      </c>
      <c r="I1278" s="5">
        <f t="shared" si="122"/>
        <v>0</v>
      </c>
    </row>
    <row r="1279" spans="1:9" x14ac:dyDescent="0.25">
      <c r="A1279">
        <v>1275</v>
      </c>
      <c r="B1279">
        <f t="shared" si="117"/>
        <v>0</v>
      </c>
      <c r="C1279" s="5">
        <f t="shared" si="120"/>
        <v>0</v>
      </c>
      <c r="D1279" s="5">
        <f t="shared" si="119"/>
        <v>0</v>
      </c>
      <c r="E1279" s="4">
        <f t="shared" si="118"/>
        <v>0</v>
      </c>
      <c r="F1279" s="5">
        <f>IF(C1279=0,0,IF(I1278+G1279&lt;=Summary!$E$20,'Loan Sch - Extra pay - With Off'!I1278+G1279,Summary!$E$20))</f>
        <v>0</v>
      </c>
      <c r="G1279" s="4">
        <f>IF(E1279&lt;=0,0,E1279*Summary!$B$7/Summary!$B$10)</f>
        <v>0</v>
      </c>
      <c r="H1279" s="5">
        <f t="shared" si="121"/>
        <v>0</v>
      </c>
      <c r="I1279" s="5">
        <f t="shared" si="122"/>
        <v>0</v>
      </c>
    </row>
    <row r="1280" spans="1:9" x14ac:dyDescent="0.25">
      <c r="A1280">
        <v>1276</v>
      </c>
      <c r="B1280">
        <f t="shared" si="117"/>
        <v>0</v>
      </c>
      <c r="C1280" s="5">
        <f t="shared" si="120"/>
        <v>0</v>
      </c>
      <c r="D1280" s="5">
        <f t="shared" si="119"/>
        <v>0</v>
      </c>
      <c r="E1280" s="4">
        <f t="shared" si="118"/>
        <v>0</v>
      </c>
      <c r="F1280" s="5">
        <f>IF(C1280=0,0,IF(I1279+G1280&lt;=Summary!$E$20,'Loan Sch - Extra pay - With Off'!I1279+G1280,Summary!$E$20))</f>
        <v>0</v>
      </c>
      <c r="G1280" s="4">
        <f>IF(E1280&lt;=0,0,E1280*Summary!$B$7/Summary!$B$10)</f>
        <v>0</v>
      </c>
      <c r="H1280" s="5">
        <f t="shared" si="121"/>
        <v>0</v>
      </c>
      <c r="I1280" s="5">
        <f t="shared" si="122"/>
        <v>0</v>
      </c>
    </row>
    <row r="1281" spans="1:9" x14ac:dyDescent="0.25">
      <c r="A1281">
        <v>1277</v>
      </c>
      <c r="B1281">
        <f t="shared" si="117"/>
        <v>0</v>
      </c>
      <c r="C1281" s="5">
        <f t="shared" si="120"/>
        <v>0</v>
      </c>
      <c r="D1281" s="5">
        <f t="shared" si="119"/>
        <v>0</v>
      </c>
      <c r="E1281" s="4">
        <f t="shared" si="118"/>
        <v>0</v>
      </c>
      <c r="F1281" s="5">
        <f>IF(C1281=0,0,IF(I1280+G1281&lt;=Summary!$E$20,'Loan Sch - Extra pay - With Off'!I1280+G1281,Summary!$E$20))</f>
        <v>0</v>
      </c>
      <c r="G1281" s="4">
        <f>IF(E1281&lt;=0,0,E1281*Summary!$B$7/Summary!$B$10)</f>
        <v>0</v>
      </c>
      <c r="H1281" s="5">
        <f t="shared" si="121"/>
        <v>0</v>
      </c>
      <c r="I1281" s="5">
        <f t="shared" si="122"/>
        <v>0</v>
      </c>
    </row>
    <row r="1282" spans="1:9" x14ac:dyDescent="0.25">
      <c r="A1282">
        <v>1278</v>
      </c>
      <c r="B1282">
        <f t="shared" si="117"/>
        <v>0</v>
      </c>
      <c r="C1282" s="5">
        <f t="shared" si="120"/>
        <v>0</v>
      </c>
      <c r="D1282" s="5">
        <f t="shared" si="119"/>
        <v>0</v>
      </c>
      <c r="E1282" s="4">
        <f t="shared" si="118"/>
        <v>0</v>
      </c>
      <c r="F1282" s="5">
        <f>IF(C1282=0,0,IF(I1281+G1282&lt;=Summary!$E$20,'Loan Sch - Extra pay - With Off'!I1281+G1282,Summary!$E$20))</f>
        <v>0</v>
      </c>
      <c r="G1282" s="4">
        <f>IF(E1282&lt;=0,0,E1282*Summary!$B$7/Summary!$B$10)</f>
        <v>0</v>
      </c>
      <c r="H1282" s="5">
        <f t="shared" si="121"/>
        <v>0</v>
      </c>
      <c r="I1282" s="5">
        <f t="shared" si="122"/>
        <v>0</v>
      </c>
    </row>
    <row r="1283" spans="1:9" x14ac:dyDescent="0.25">
      <c r="A1283">
        <v>1279</v>
      </c>
      <c r="B1283">
        <f t="shared" si="117"/>
        <v>0</v>
      </c>
      <c r="C1283" s="5">
        <f t="shared" si="120"/>
        <v>0</v>
      </c>
      <c r="D1283" s="5">
        <f t="shared" si="119"/>
        <v>0</v>
      </c>
      <c r="E1283" s="4">
        <f t="shared" si="118"/>
        <v>0</v>
      </c>
      <c r="F1283" s="5">
        <f>IF(C1283=0,0,IF(I1282+G1283&lt;=Summary!$E$20,'Loan Sch - Extra pay - With Off'!I1282+G1283,Summary!$E$20))</f>
        <v>0</v>
      </c>
      <c r="G1283" s="4">
        <f>IF(E1283&lt;=0,0,E1283*Summary!$B$7/Summary!$B$10)</f>
        <v>0</v>
      </c>
      <c r="H1283" s="5">
        <f t="shared" si="121"/>
        <v>0</v>
      </c>
      <c r="I1283" s="5">
        <f t="shared" si="122"/>
        <v>0</v>
      </c>
    </row>
    <row r="1284" spans="1:9" x14ac:dyDescent="0.25">
      <c r="A1284">
        <v>1280</v>
      </c>
      <c r="B1284">
        <f t="shared" si="117"/>
        <v>0</v>
      </c>
      <c r="C1284" s="5">
        <f t="shared" si="120"/>
        <v>0</v>
      </c>
      <c r="D1284" s="5">
        <f t="shared" si="119"/>
        <v>0</v>
      </c>
      <c r="E1284" s="4">
        <f t="shared" si="118"/>
        <v>0</v>
      </c>
      <c r="F1284" s="5">
        <f>IF(C1284=0,0,IF(I1283+G1284&lt;=Summary!$E$20,'Loan Sch - Extra pay - With Off'!I1283+G1284,Summary!$E$20))</f>
        <v>0</v>
      </c>
      <c r="G1284" s="4">
        <f>IF(E1284&lt;=0,0,E1284*Summary!$B$7/Summary!$B$10)</f>
        <v>0</v>
      </c>
      <c r="H1284" s="5">
        <f t="shared" si="121"/>
        <v>0</v>
      </c>
      <c r="I1284" s="5">
        <f t="shared" si="122"/>
        <v>0</v>
      </c>
    </row>
    <row r="1285" spans="1:9" x14ac:dyDescent="0.25">
      <c r="A1285">
        <v>1281</v>
      </c>
      <c r="B1285">
        <f t="shared" si="117"/>
        <v>0</v>
      </c>
      <c r="C1285" s="5">
        <f t="shared" si="120"/>
        <v>0</v>
      </c>
      <c r="D1285" s="5">
        <f t="shared" si="119"/>
        <v>0</v>
      </c>
      <c r="E1285" s="4">
        <f t="shared" si="118"/>
        <v>0</v>
      </c>
      <c r="F1285" s="5">
        <f>IF(C1285=0,0,IF(I1284+G1285&lt;=Summary!$E$20,'Loan Sch - Extra pay - With Off'!I1284+G1285,Summary!$E$20))</f>
        <v>0</v>
      </c>
      <c r="G1285" s="4">
        <f>IF(E1285&lt;=0,0,E1285*Summary!$B$7/Summary!$B$10)</f>
        <v>0</v>
      </c>
      <c r="H1285" s="5">
        <f t="shared" si="121"/>
        <v>0</v>
      </c>
      <c r="I1285" s="5">
        <f t="shared" si="122"/>
        <v>0</v>
      </c>
    </row>
    <row r="1286" spans="1:9" x14ac:dyDescent="0.25">
      <c r="A1286">
        <v>1282</v>
      </c>
      <c r="B1286">
        <f t="shared" ref="B1286:B1349" si="123">IF(C1286=0,0,A1286)</f>
        <v>0</v>
      </c>
      <c r="C1286" s="5">
        <f t="shared" si="120"/>
        <v>0</v>
      </c>
      <c r="D1286" s="5">
        <f t="shared" si="119"/>
        <v>0</v>
      </c>
      <c r="E1286" s="4">
        <f t="shared" ref="E1286:E1349" si="124">C1286-D1286</f>
        <v>0</v>
      </c>
      <c r="F1286" s="5">
        <f>IF(C1286=0,0,IF(I1285+G1286&lt;=Summary!$E$20,'Loan Sch - Extra pay - With Off'!I1285+G1286,Summary!$E$20))</f>
        <v>0</v>
      </c>
      <c r="G1286" s="4">
        <f>IF(E1286&lt;=0,0,E1286*Summary!$B$7/Summary!$B$10)</f>
        <v>0</v>
      </c>
      <c r="H1286" s="5">
        <f t="shared" si="121"/>
        <v>0</v>
      </c>
      <c r="I1286" s="5">
        <f t="shared" si="122"/>
        <v>0</v>
      </c>
    </row>
    <row r="1287" spans="1:9" x14ac:dyDescent="0.25">
      <c r="A1287">
        <v>1283</v>
      </c>
      <c r="B1287">
        <f t="shared" si="123"/>
        <v>0</v>
      </c>
      <c r="C1287" s="5">
        <f t="shared" si="120"/>
        <v>0</v>
      </c>
      <c r="D1287" s="5">
        <f t="shared" ref="D1287:D1350" si="125">IF(C1287=0,0,D1286)</f>
        <v>0</v>
      </c>
      <c r="E1287" s="4">
        <f t="shared" si="124"/>
        <v>0</v>
      </c>
      <c r="F1287" s="5">
        <f>IF(C1287=0,0,IF(I1286+G1287&lt;=Summary!$E$20,'Loan Sch - Extra pay - With Off'!I1286+G1287,Summary!$E$20))</f>
        <v>0</v>
      </c>
      <c r="G1287" s="4">
        <f>IF(E1287&lt;=0,0,E1287*Summary!$B$7/Summary!$B$10)</f>
        <v>0</v>
      </c>
      <c r="H1287" s="5">
        <f t="shared" si="121"/>
        <v>0</v>
      </c>
      <c r="I1287" s="5">
        <f t="shared" si="122"/>
        <v>0</v>
      </c>
    </row>
    <row r="1288" spans="1:9" x14ac:dyDescent="0.25">
      <c r="A1288">
        <v>1284</v>
      </c>
      <c r="B1288">
        <f t="shared" si="123"/>
        <v>0</v>
      </c>
      <c r="C1288" s="5">
        <f t="shared" si="120"/>
        <v>0</v>
      </c>
      <c r="D1288" s="5">
        <f t="shared" si="125"/>
        <v>0</v>
      </c>
      <c r="E1288" s="4">
        <f t="shared" si="124"/>
        <v>0</v>
      </c>
      <c r="F1288" s="5">
        <f>IF(C1288=0,0,IF(I1287+G1288&lt;=Summary!$E$20,'Loan Sch - Extra pay - With Off'!I1287+G1288,Summary!$E$20))</f>
        <v>0</v>
      </c>
      <c r="G1288" s="4">
        <f>IF(E1288&lt;=0,0,E1288*Summary!$B$7/Summary!$B$10)</f>
        <v>0</v>
      </c>
      <c r="H1288" s="5">
        <f t="shared" si="121"/>
        <v>0</v>
      </c>
      <c r="I1288" s="5">
        <f t="shared" si="122"/>
        <v>0</v>
      </c>
    </row>
    <row r="1289" spans="1:9" x14ac:dyDescent="0.25">
      <c r="A1289">
        <v>1285</v>
      </c>
      <c r="B1289">
        <f t="shared" si="123"/>
        <v>0</v>
      </c>
      <c r="C1289" s="5">
        <f t="shared" si="120"/>
        <v>0</v>
      </c>
      <c r="D1289" s="5">
        <f t="shared" si="125"/>
        <v>0</v>
      </c>
      <c r="E1289" s="4">
        <f t="shared" si="124"/>
        <v>0</v>
      </c>
      <c r="F1289" s="5">
        <f>IF(C1289=0,0,IF(I1288+G1289&lt;=Summary!$E$20,'Loan Sch - Extra pay - With Off'!I1288+G1289,Summary!$E$20))</f>
        <v>0</v>
      </c>
      <c r="G1289" s="4">
        <f>IF(E1289&lt;=0,0,E1289*Summary!$B$7/Summary!$B$10)</f>
        <v>0</v>
      </c>
      <c r="H1289" s="5">
        <f t="shared" si="121"/>
        <v>0</v>
      </c>
      <c r="I1289" s="5">
        <f t="shared" si="122"/>
        <v>0</v>
      </c>
    </row>
    <row r="1290" spans="1:9" x14ac:dyDescent="0.25">
      <c r="A1290">
        <v>1286</v>
      </c>
      <c r="B1290">
        <f t="shared" si="123"/>
        <v>0</v>
      </c>
      <c r="C1290" s="5">
        <f t="shared" si="120"/>
        <v>0</v>
      </c>
      <c r="D1290" s="5">
        <f t="shared" si="125"/>
        <v>0</v>
      </c>
      <c r="E1290" s="4">
        <f t="shared" si="124"/>
        <v>0</v>
      </c>
      <c r="F1290" s="5">
        <f>IF(C1290=0,0,IF(I1289+G1290&lt;=Summary!$E$20,'Loan Sch - Extra pay - With Off'!I1289+G1290,Summary!$E$20))</f>
        <v>0</v>
      </c>
      <c r="G1290" s="4">
        <f>IF(E1290&lt;=0,0,E1290*Summary!$B$7/Summary!$B$10)</f>
        <v>0</v>
      </c>
      <c r="H1290" s="5">
        <f t="shared" si="121"/>
        <v>0</v>
      </c>
      <c r="I1290" s="5">
        <f t="shared" si="122"/>
        <v>0</v>
      </c>
    </row>
    <row r="1291" spans="1:9" x14ac:dyDescent="0.25">
      <c r="A1291">
        <v>1287</v>
      </c>
      <c r="B1291">
        <f t="shared" si="123"/>
        <v>0</v>
      </c>
      <c r="C1291" s="5">
        <f t="shared" si="120"/>
        <v>0</v>
      </c>
      <c r="D1291" s="5">
        <f t="shared" si="125"/>
        <v>0</v>
      </c>
      <c r="E1291" s="4">
        <f t="shared" si="124"/>
        <v>0</v>
      </c>
      <c r="F1291" s="5">
        <f>IF(C1291=0,0,IF(I1290+G1291&lt;=Summary!$E$20,'Loan Sch - Extra pay - With Off'!I1290+G1291,Summary!$E$20))</f>
        <v>0</v>
      </c>
      <c r="G1291" s="4">
        <f>IF(E1291&lt;=0,0,E1291*Summary!$B$7/Summary!$B$10)</f>
        <v>0</v>
      </c>
      <c r="H1291" s="5">
        <f t="shared" si="121"/>
        <v>0</v>
      </c>
      <c r="I1291" s="5">
        <f t="shared" si="122"/>
        <v>0</v>
      </c>
    </row>
    <row r="1292" spans="1:9" x14ac:dyDescent="0.25">
      <c r="A1292">
        <v>1288</v>
      </c>
      <c r="B1292">
        <f t="shared" si="123"/>
        <v>0</v>
      </c>
      <c r="C1292" s="5">
        <f t="shared" si="120"/>
        <v>0</v>
      </c>
      <c r="D1292" s="5">
        <f t="shared" si="125"/>
        <v>0</v>
      </c>
      <c r="E1292" s="4">
        <f t="shared" si="124"/>
        <v>0</v>
      </c>
      <c r="F1292" s="5">
        <f>IF(C1292=0,0,IF(I1291+G1292&lt;=Summary!$E$20,'Loan Sch - Extra pay - With Off'!I1291+G1292,Summary!$E$20))</f>
        <v>0</v>
      </c>
      <c r="G1292" s="4">
        <f>IF(E1292&lt;=0,0,E1292*Summary!$B$7/Summary!$B$10)</f>
        <v>0</v>
      </c>
      <c r="H1292" s="5">
        <f t="shared" si="121"/>
        <v>0</v>
      </c>
      <c r="I1292" s="5">
        <f t="shared" si="122"/>
        <v>0</v>
      </c>
    </row>
    <row r="1293" spans="1:9" x14ac:dyDescent="0.25">
      <c r="A1293">
        <v>1289</v>
      </c>
      <c r="B1293">
        <f t="shared" si="123"/>
        <v>0</v>
      </c>
      <c r="C1293" s="5">
        <f t="shared" si="120"/>
        <v>0</v>
      </c>
      <c r="D1293" s="5">
        <f t="shared" si="125"/>
        <v>0</v>
      </c>
      <c r="E1293" s="4">
        <f t="shared" si="124"/>
        <v>0</v>
      </c>
      <c r="F1293" s="5">
        <f>IF(C1293=0,0,IF(I1292+G1293&lt;=Summary!$E$20,'Loan Sch - Extra pay - With Off'!I1292+G1293,Summary!$E$20))</f>
        <v>0</v>
      </c>
      <c r="G1293" s="4">
        <f>IF(E1293&lt;=0,0,E1293*Summary!$B$7/Summary!$B$10)</f>
        <v>0</v>
      </c>
      <c r="H1293" s="5">
        <f t="shared" si="121"/>
        <v>0</v>
      </c>
      <c r="I1293" s="5">
        <f t="shared" si="122"/>
        <v>0</v>
      </c>
    </row>
    <row r="1294" spans="1:9" x14ac:dyDescent="0.25">
      <c r="A1294">
        <v>1290</v>
      </c>
      <c r="B1294">
        <f t="shared" si="123"/>
        <v>0</v>
      </c>
      <c r="C1294" s="5">
        <f t="shared" si="120"/>
        <v>0</v>
      </c>
      <c r="D1294" s="5">
        <f t="shared" si="125"/>
        <v>0</v>
      </c>
      <c r="E1294" s="4">
        <f t="shared" si="124"/>
        <v>0</v>
      </c>
      <c r="F1294" s="5">
        <f>IF(C1294=0,0,IF(I1293+G1294&lt;=Summary!$E$20,'Loan Sch - Extra pay - With Off'!I1293+G1294,Summary!$E$20))</f>
        <v>0</v>
      </c>
      <c r="G1294" s="4">
        <f>IF(E1294&lt;=0,0,E1294*Summary!$B$7/Summary!$B$10)</f>
        <v>0</v>
      </c>
      <c r="H1294" s="5">
        <f t="shared" si="121"/>
        <v>0</v>
      </c>
      <c r="I1294" s="5">
        <f t="shared" si="122"/>
        <v>0</v>
      </c>
    </row>
    <row r="1295" spans="1:9" x14ac:dyDescent="0.25">
      <c r="A1295">
        <v>1291</v>
      </c>
      <c r="B1295">
        <f t="shared" si="123"/>
        <v>0</v>
      </c>
      <c r="C1295" s="5">
        <f t="shared" si="120"/>
        <v>0</v>
      </c>
      <c r="D1295" s="5">
        <f t="shared" si="125"/>
        <v>0</v>
      </c>
      <c r="E1295" s="4">
        <f t="shared" si="124"/>
        <v>0</v>
      </c>
      <c r="F1295" s="5">
        <f>IF(C1295=0,0,IF(I1294+G1295&lt;=Summary!$E$20,'Loan Sch - Extra pay - With Off'!I1294+G1295,Summary!$E$20))</f>
        <v>0</v>
      </c>
      <c r="G1295" s="4">
        <f>IF(E1295&lt;=0,0,E1295*Summary!$B$7/Summary!$B$10)</f>
        <v>0</v>
      </c>
      <c r="H1295" s="5">
        <f t="shared" si="121"/>
        <v>0</v>
      </c>
      <c r="I1295" s="5">
        <f t="shared" si="122"/>
        <v>0</v>
      </c>
    </row>
    <row r="1296" spans="1:9" x14ac:dyDescent="0.25">
      <c r="A1296">
        <v>1292</v>
      </c>
      <c r="B1296">
        <f t="shared" si="123"/>
        <v>0</v>
      </c>
      <c r="C1296" s="5">
        <f t="shared" si="120"/>
        <v>0</v>
      </c>
      <c r="D1296" s="5">
        <f t="shared" si="125"/>
        <v>0</v>
      </c>
      <c r="E1296" s="4">
        <f t="shared" si="124"/>
        <v>0</v>
      </c>
      <c r="F1296" s="5">
        <f>IF(C1296=0,0,IF(I1295+G1296&lt;=Summary!$E$20,'Loan Sch - Extra pay - With Off'!I1295+G1296,Summary!$E$20))</f>
        <v>0</v>
      </c>
      <c r="G1296" s="4">
        <f>IF(E1296&lt;=0,0,E1296*Summary!$B$7/Summary!$B$10)</f>
        <v>0</v>
      </c>
      <c r="H1296" s="5">
        <f t="shared" si="121"/>
        <v>0</v>
      </c>
      <c r="I1296" s="5">
        <f t="shared" si="122"/>
        <v>0</v>
      </c>
    </row>
    <row r="1297" spans="1:9" x14ac:dyDescent="0.25">
      <c r="A1297">
        <v>1293</v>
      </c>
      <c r="B1297">
        <f t="shared" si="123"/>
        <v>0</v>
      </c>
      <c r="C1297" s="5">
        <f t="shared" si="120"/>
        <v>0</v>
      </c>
      <c r="D1297" s="5">
        <f t="shared" si="125"/>
        <v>0</v>
      </c>
      <c r="E1297" s="4">
        <f t="shared" si="124"/>
        <v>0</v>
      </c>
      <c r="F1297" s="5">
        <f>IF(C1297=0,0,IF(I1296+G1297&lt;=Summary!$E$20,'Loan Sch - Extra pay - With Off'!I1296+G1297,Summary!$E$20))</f>
        <v>0</v>
      </c>
      <c r="G1297" s="4">
        <f>IF(E1297&lt;=0,0,E1297*Summary!$B$7/Summary!$B$10)</f>
        <v>0</v>
      </c>
      <c r="H1297" s="5">
        <f t="shared" si="121"/>
        <v>0</v>
      </c>
      <c r="I1297" s="5">
        <f t="shared" si="122"/>
        <v>0</v>
      </c>
    </row>
    <row r="1298" spans="1:9" x14ac:dyDescent="0.25">
      <c r="A1298">
        <v>1294</v>
      </c>
      <c r="B1298">
        <f t="shared" si="123"/>
        <v>0</v>
      </c>
      <c r="C1298" s="5">
        <f t="shared" si="120"/>
        <v>0</v>
      </c>
      <c r="D1298" s="5">
        <f t="shared" si="125"/>
        <v>0</v>
      </c>
      <c r="E1298" s="4">
        <f t="shared" si="124"/>
        <v>0</v>
      </c>
      <c r="F1298" s="5">
        <f>IF(C1298=0,0,IF(I1297+G1298&lt;=Summary!$E$20,'Loan Sch - Extra pay - With Off'!I1297+G1298,Summary!$E$20))</f>
        <v>0</v>
      </c>
      <c r="G1298" s="4">
        <f>IF(E1298&lt;=0,0,E1298*Summary!$B$7/Summary!$B$10)</f>
        <v>0</v>
      </c>
      <c r="H1298" s="5">
        <f t="shared" si="121"/>
        <v>0</v>
      </c>
      <c r="I1298" s="5">
        <f t="shared" si="122"/>
        <v>0</v>
      </c>
    </row>
    <row r="1299" spans="1:9" x14ac:dyDescent="0.25">
      <c r="A1299">
        <v>1295</v>
      </c>
      <c r="B1299">
        <f t="shared" si="123"/>
        <v>0</v>
      </c>
      <c r="C1299" s="5">
        <f t="shared" si="120"/>
        <v>0</v>
      </c>
      <c r="D1299" s="5">
        <f t="shared" si="125"/>
        <v>0</v>
      </c>
      <c r="E1299" s="4">
        <f t="shared" si="124"/>
        <v>0</v>
      </c>
      <c r="F1299" s="5">
        <f>IF(C1299=0,0,IF(I1298+G1299&lt;=Summary!$E$20,'Loan Sch - Extra pay - With Off'!I1298+G1299,Summary!$E$20))</f>
        <v>0</v>
      </c>
      <c r="G1299" s="4">
        <f>IF(E1299&lt;=0,0,E1299*Summary!$B$7/Summary!$B$10)</f>
        <v>0</v>
      </c>
      <c r="H1299" s="5">
        <f t="shared" si="121"/>
        <v>0</v>
      </c>
      <c r="I1299" s="5">
        <f t="shared" si="122"/>
        <v>0</v>
      </c>
    </row>
    <row r="1300" spans="1:9" x14ac:dyDescent="0.25">
      <c r="A1300">
        <v>1296</v>
      </c>
      <c r="B1300">
        <f t="shared" si="123"/>
        <v>0</v>
      </c>
      <c r="C1300" s="5">
        <f t="shared" si="120"/>
        <v>0</v>
      </c>
      <c r="D1300" s="5">
        <f t="shared" si="125"/>
        <v>0</v>
      </c>
      <c r="E1300" s="4">
        <f t="shared" si="124"/>
        <v>0</v>
      </c>
      <c r="F1300" s="5">
        <f>IF(C1300=0,0,IF(I1299+G1300&lt;=Summary!$E$20,'Loan Sch - Extra pay - With Off'!I1299+G1300,Summary!$E$20))</f>
        <v>0</v>
      </c>
      <c r="G1300" s="4">
        <f>IF(E1300&lt;=0,0,E1300*Summary!$B$7/Summary!$B$10)</f>
        <v>0</v>
      </c>
      <c r="H1300" s="5">
        <f t="shared" si="121"/>
        <v>0</v>
      </c>
      <c r="I1300" s="5">
        <f t="shared" si="122"/>
        <v>0</v>
      </c>
    </row>
    <row r="1301" spans="1:9" x14ac:dyDescent="0.25">
      <c r="A1301">
        <v>1297</v>
      </c>
      <c r="B1301">
        <f t="shared" si="123"/>
        <v>0</v>
      </c>
      <c r="C1301" s="5">
        <f t="shared" si="120"/>
        <v>0</v>
      </c>
      <c r="D1301" s="5">
        <f t="shared" si="125"/>
        <v>0</v>
      </c>
      <c r="E1301" s="4">
        <f t="shared" si="124"/>
        <v>0</v>
      </c>
      <c r="F1301" s="5">
        <f>IF(C1301=0,0,IF(I1300+G1301&lt;=Summary!$E$20,'Loan Sch - Extra pay - With Off'!I1300+G1301,Summary!$E$20))</f>
        <v>0</v>
      </c>
      <c r="G1301" s="4">
        <f>IF(E1301&lt;=0,0,E1301*Summary!$B$7/Summary!$B$10)</f>
        <v>0</v>
      </c>
      <c r="H1301" s="5">
        <f t="shared" si="121"/>
        <v>0</v>
      </c>
      <c r="I1301" s="5">
        <f t="shared" si="122"/>
        <v>0</v>
      </c>
    </row>
    <row r="1302" spans="1:9" x14ac:dyDescent="0.25">
      <c r="A1302">
        <v>1298</v>
      </c>
      <c r="B1302">
        <f t="shared" si="123"/>
        <v>0</v>
      </c>
      <c r="C1302" s="5">
        <f t="shared" si="120"/>
        <v>0</v>
      </c>
      <c r="D1302" s="5">
        <f t="shared" si="125"/>
        <v>0</v>
      </c>
      <c r="E1302" s="4">
        <f t="shared" si="124"/>
        <v>0</v>
      </c>
      <c r="F1302" s="5">
        <f>IF(C1302=0,0,IF(I1301+G1302&lt;=Summary!$E$20,'Loan Sch - Extra pay - With Off'!I1301+G1302,Summary!$E$20))</f>
        <v>0</v>
      </c>
      <c r="G1302" s="4">
        <f>IF(E1302&lt;=0,0,E1302*Summary!$B$7/Summary!$B$10)</f>
        <v>0</v>
      </c>
      <c r="H1302" s="5">
        <f t="shared" si="121"/>
        <v>0</v>
      </c>
      <c r="I1302" s="5">
        <f t="shared" si="122"/>
        <v>0</v>
      </c>
    </row>
    <row r="1303" spans="1:9" x14ac:dyDescent="0.25">
      <c r="A1303">
        <v>1299</v>
      </c>
      <c r="B1303">
        <f t="shared" si="123"/>
        <v>0</v>
      </c>
      <c r="C1303" s="5">
        <f t="shared" si="120"/>
        <v>0</v>
      </c>
      <c r="D1303" s="5">
        <f t="shared" si="125"/>
        <v>0</v>
      </c>
      <c r="E1303" s="4">
        <f t="shared" si="124"/>
        <v>0</v>
      </c>
      <c r="F1303" s="5">
        <f>IF(C1303=0,0,IF(I1302+G1303&lt;=Summary!$E$20,'Loan Sch - Extra pay - With Off'!I1302+G1303,Summary!$E$20))</f>
        <v>0</v>
      </c>
      <c r="G1303" s="4">
        <f>IF(E1303&lt;=0,0,E1303*Summary!$B$7/Summary!$B$10)</f>
        <v>0</v>
      </c>
      <c r="H1303" s="5">
        <f t="shared" si="121"/>
        <v>0</v>
      </c>
      <c r="I1303" s="5">
        <f t="shared" si="122"/>
        <v>0</v>
      </c>
    </row>
    <row r="1304" spans="1:9" x14ac:dyDescent="0.25">
      <c r="A1304">
        <v>1300</v>
      </c>
      <c r="B1304">
        <f t="shared" si="123"/>
        <v>0</v>
      </c>
      <c r="C1304" s="5">
        <f t="shared" si="120"/>
        <v>0</v>
      </c>
      <c r="D1304" s="5">
        <f t="shared" si="125"/>
        <v>0</v>
      </c>
      <c r="E1304" s="4">
        <f t="shared" si="124"/>
        <v>0</v>
      </c>
      <c r="F1304" s="5">
        <f>IF(C1304=0,0,IF(I1303+G1304&lt;=Summary!$E$20,'Loan Sch - Extra pay - With Off'!I1303+G1304,Summary!$E$20))</f>
        <v>0</v>
      </c>
      <c r="G1304" s="4">
        <f>IF(E1304&lt;=0,0,E1304*Summary!$B$7/Summary!$B$10)</f>
        <v>0</v>
      </c>
      <c r="H1304" s="5">
        <f t="shared" si="121"/>
        <v>0</v>
      </c>
      <c r="I1304" s="5">
        <f t="shared" si="122"/>
        <v>0</v>
      </c>
    </row>
    <row r="1305" spans="1:9" x14ac:dyDescent="0.25">
      <c r="A1305">
        <v>1301</v>
      </c>
      <c r="B1305">
        <f t="shared" si="123"/>
        <v>0</v>
      </c>
      <c r="C1305" s="5">
        <f t="shared" si="120"/>
        <v>0</v>
      </c>
      <c r="D1305" s="5">
        <f t="shared" si="125"/>
        <v>0</v>
      </c>
      <c r="E1305" s="4">
        <f t="shared" si="124"/>
        <v>0</v>
      </c>
      <c r="F1305" s="5">
        <f>IF(C1305=0,0,IF(I1304+G1305&lt;=Summary!$E$20,'Loan Sch - Extra pay - With Off'!I1304+G1305,Summary!$E$20))</f>
        <v>0</v>
      </c>
      <c r="G1305" s="4">
        <f>IF(E1305&lt;=0,0,E1305*Summary!$B$7/Summary!$B$10)</f>
        <v>0</v>
      </c>
      <c r="H1305" s="5">
        <f t="shared" si="121"/>
        <v>0</v>
      </c>
      <c r="I1305" s="5">
        <f t="shared" si="122"/>
        <v>0</v>
      </c>
    </row>
    <row r="1306" spans="1:9" x14ac:dyDescent="0.25">
      <c r="A1306">
        <v>1302</v>
      </c>
      <c r="B1306">
        <f t="shared" si="123"/>
        <v>0</v>
      </c>
      <c r="C1306" s="5">
        <f t="shared" si="120"/>
        <v>0</v>
      </c>
      <c r="D1306" s="5">
        <f t="shared" si="125"/>
        <v>0</v>
      </c>
      <c r="E1306" s="4">
        <f t="shared" si="124"/>
        <v>0</v>
      </c>
      <c r="F1306" s="5">
        <f>IF(C1306=0,0,IF(I1305+G1306&lt;=Summary!$E$20,'Loan Sch - Extra pay - With Off'!I1305+G1306,Summary!$E$20))</f>
        <v>0</v>
      </c>
      <c r="G1306" s="4">
        <f>IF(E1306&lt;=0,0,E1306*Summary!$B$7/Summary!$B$10)</f>
        <v>0</v>
      </c>
      <c r="H1306" s="5">
        <f t="shared" si="121"/>
        <v>0</v>
      </c>
      <c r="I1306" s="5">
        <f t="shared" si="122"/>
        <v>0</v>
      </c>
    </row>
    <row r="1307" spans="1:9" x14ac:dyDescent="0.25">
      <c r="A1307">
        <v>1303</v>
      </c>
      <c r="B1307">
        <f t="shared" si="123"/>
        <v>0</v>
      </c>
      <c r="C1307" s="5">
        <f t="shared" si="120"/>
        <v>0</v>
      </c>
      <c r="D1307" s="5">
        <f t="shared" si="125"/>
        <v>0</v>
      </c>
      <c r="E1307" s="4">
        <f t="shared" si="124"/>
        <v>0</v>
      </c>
      <c r="F1307" s="5">
        <f>IF(C1307=0,0,IF(I1306+G1307&lt;=Summary!$E$20,'Loan Sch - Extra pay - With Off'!I1306+G1307,Summary!$E$20))</f>
        <v>0</v>
      </c>
      <c r="G1307" s="4">
        <f>IF(E1307&lt;=0,0,E1307*Summary!$B$7/Summary!$B$10)</f>
        <v>0</v>
      </c>
      <c r="H1307" s="5">
        <f t="shared" si="121"/>
        <v>0</v>
      </c>
      <c r="I1307" s="5">
        <f t="shared" si="122"/>
        <v>0</v>
      </c>
    </row>
    <row r="1308" spans="1:9" x14ac:dyDescent="0.25">
      <c r="A1308">
        <v>1304</v>
      </c>
      <c r="B1308">
        <f t="shared" si="123"/>
        <v>0</v>
      </c>
      <c r="C1308" s="5">
        <f t="shared" si="120"/>
        <v>0</v>
      </c>
      <c r="D1308" s="5">
        <f t="shared" si="125"/>
        <v>0</v>
      </c>
      <c r="E1308" s="4">
        <f t="shared" si="124"/>
        <v>0</v>
      </c>
      <c r="F1308" s="5">
        <f>IF(C1308=0,0,IF(I1307+G1308&lt;=Summary!$E$20,'Loan Sch - Extra pay - With Off'!I1307+G1308,Summary!$E$20))</f>
        <v>0</v>
      </c>
      <c r="G1308" s="4">
        <f>IF(E1308&lt;=0,0,E1308*Summary!$B$7/Summary!$B$10)</f>
        <v>0</v>
      </c>
      <c r="H1308" s="5">
        <f t="shared" si="121"/>
        <v>0</v>
      </c>
      <c r="I1308" s="5">
        <f t="shared" si="122"/>
        <v>0</v>
      </c>
    </row>
    <row r="1309" spans="1:9" x14ac:dyDescent="0.25">
      <c r="A1309">
        <v>1305</v>
      </c>
      <c r="B1309">
        <f t="shared" si="123"/>
        <v>0</v>
      </c>
      <c r="C1309" s="5">
        <f t="shared" si="120"/>
        <v>0</v>
      </c>
      <c r="D1309" s="5">
        <f t="shared" si="125"/>
        <v>0</v>
      </c>
      <c r="E1309" s="4">
        <f t="shared" si="124"/>
        <v>0</v>
      </c>
      <c r="F1309" s="5">
        <f>IF(C1309=0,0,IF(I1308+G1309&lt;=Summary!$E$20,'Loan Sch - Extra pay - With Off'!I1308+G1309,Summary!$E$20))</f>
        <v>0</v>
      </c>
      <c r="G1309" s="4">
        <f>IF(E1309&lt;=0,0,E1309*Summary!$B$7/Summary!$B$10)</f>
        <v>0</v>
      </c>
      <c r="H1309" s="5">
        <f t="shared" si="121"/>
        <v>0</v>
      </c>
      <c r="I1309" s="5">
        <f t="shared" si="122"/>
        <v>0</v>
      </c>
    </row>
    <row r="1310" spans="1:9" x14ac:dyDescent="0.25">
      <c r="A1310">
        <v>1306</v>
      </c>
      <c r="B1310">
        <f t="shared" si="123"/>
        <v>0</v>
      </c>
      <c r="C1310" s="5">
        <f t="shared" si="120"/>
        <v>0</v>
      </c>
      <c r="D1310" s="5">
        <f t="shared" si="125"/>
        <v>0</v>
      </c>
      <c r="E1310" s="4">
        <f t="shared" si="124"/>
        <v>0</v>
      </c>
      <c r="F1310" s="5">
        <f>IF(C1310=0,0,IF(I1309+G1310&lt;=Summary!$E$20,'Loan Sch - Extra pay - With Off'!I1309+G1310,Summary!$E$20))</f>
        <v>0</v>
      </c>
      <c r="G1310" s="4">
        <f>IF(E1310&lt;=0,0,E1310*Summary!$B$7/Summary!$B$10)</f>
        <v>0</v>
      </c>
      <c r="H1310" s="5">
        <f t="shared" si="121"/>
        <v>0</v>
      </c>
      <c r="I1310" s="5">
        <f t="shared" si="122"/>
        <v>0</v>
      </c>
    </row>
    <row r="1311" spans="1:9" x14ac:dyDescent="0.25">
      <c r="A1311">
        <v>1307</v>
      </c>
      <c r="B1311">
        <f t="shared" si="123"/>
        <v>0</v>
      </c>
      <c r="C1311" s="5">
        <f t="shared" si="120"/>
        <v>0</v>
      </c>
      <c r="D1311" s="5">
        <f t="shared" si="125"/>
        <v>0</v>
      </c>
      <c r="E1311" s="4">
        <f t="shared" si="124"/>
        <v>0</v>
      </c>
      <c r="F1311" s="5">
        <f>IF(C1311=0,0,IF(I1310+G1311&lt;=Summary!$E$20,'Loan Sch - Extra pay - With Off'!I1310+G1311,Summary!$E$20))</f>
        <v>0</v>
      </c>
      <c r="G1311" s="4">
        <f>IF(E1311&lt;=0,0,E1311*Summary!$B$7/Summary!$B$10)</f>
        <v>0</v>
      </c>
      <c r="H1311" s="5">
        <f t="shared" si="121"/>
        <v>0</v>
      </c>
      <c r="I1311" s="5">
        <f t="shared" si="122"/>
        <v>0</v>
      </c>
    </row>
    <row r="1312" spans="1:9" x14ac:dyDescent="0.25">
      <c r="A1312">
        <v>1308</v>
      </c>
      <c r="B1312">
        <f t="shared" si="123"/>
        <v>0</v>
      </c>
      <c r="C1312" s="5">
        <f t="shared" si="120"/>
        <v>0</v>
      </c>
      <c r="D1312" s="5">
        <f t="shared" si="125"/>
        <v>0</v>
      </c>
      <c r="E1312" s="4">
        <f t="shared" si="124"/>
        <v>0</v>
      </c>
      <c r="F1312" s="5">
        <f>IF(C1312=0,0,IF(I1311+G1312&lt;=Summary!$E$20,'Loan Sch - Extra pay - With Off'!I1311+G1312,Summary!$E$20))</f>
        <v>0</v>
      </c>
      <c r="G1312" s="4">
        <f>IF(E1312&lt;=0,0,E1312*Summary!$B$7/Summary!$B$10)</f>
        <v>0</v>
      </c>
      <c r="H1312" s="5">
        <f t="shared" si="121"/>
        <v>0</v>
      </c>
      <c r="I1312" s="5">
        <f t="shared" si="122"/>
        <v>0</v>
      </c>
    </row>
    <row r="1313" spans="1:9" x14ac:dyDescent="0.25">
      <c r="A1313">
        <v>1309</v>
      </c>
      <c r="B1313">
        <f t="shared" si="123"/>
        <v>0</v>
      </c>
      <c r="C1313" s="5">
        <f t="shared" si="120"/>
        <v>0</v>
      </c>
      <c r="D1313" s="5">
        <f t="shared" si="125"/>
        <v>0</v>
      </c>
      <c r="E1313" s="4">
        <f t="shared" si="124"/>
        <v>0</v>
      </c>
      <c r="F1313" s="5">
        <f>IF(C1313=0,0,IF(I1312+G1313&lt;=Summary!$E$20,'Loan Sch - Extra pay - With Off'!I1312+G1313,Summary!$E$20))</f>
        <v>0</v>
      </c>
      <c r="G1313" s="4">
        <f>IF(E1313&lt;=0,0,E1313*Summary!$B$7/Summary!$B$10)</f>
        <v>0</v>
      </c>
      <c r="H1313" s="5">
        <f t="shared" si="121"/>
        <v>0</v>
      </c>
      <c r="I1313" s="5">
        <f t="shared" si="122"/>
        <v>0</v>
      </c>
    </row>
    <row r="1314" spans="1:9" x14ac:dyDescent="0.25">
      <c r="A1314">
        <v>1310</v>
      </c>
      <c r="B1314">
        <f t="shared" si="123"/>
        <v>0</v>
      </c>
      <c r="C1314" s="5">
        <f t="shared" si="120"/>
        <v>0</v>
      </c>
      <c r="D1314" s="5">
        <f t="shared" si="125"/>
        <v>0</v>
      </c>
      <c r="E1314" s="4">
        <f t="shared" si="124"/>
        <v>0</v>
      </c>
      <c r="F1314" s="5">
        <f>IF(C1314=0,0,IF(I1313+G1314&lt;=Summary!$E$20,'Loan Sch - Extra pay - With Off'!I1313+G1314,Summary!$E$20))</f>
        <v>0</v>
      </c>
      <c r="G1314" s="4">
        <f>IF(E1314&lt;=0,0,E1314*Summary!$B$7/Summary!$B$10)</f>
        <v>0</v>
      </c>
      <c r="H1314" s="5">
        <f t="shared" si="121"/>
        <v>0</v>
      </c>
      <c r="I1314" s="5">
        <f t="shared" si="122"/>
        <v>0</v>
      </c>
    </row>
    <row r="1315" spans="1:9" x14ac:dyDescent="0.25">
      <c r="A1315">
        <v>1311</v>
      </c>
      <c r="B1315">
        <f t="shared" si="123"/>
        <v>0</v>
      </c>
      <c r="C1315" s="5">
        <f t="shared" si="120"/>
        <v>0</v>
      </c>
      <c r="D1315" s="5">
        <f t="shared" si="125"/>
        <v>0</v>
      </c>
      <c r="E1315" s="4">
        <f t="shared" si="124"/>
        <v>0</v>
      </c>
      <c r="F1315" s="5">
        <f>IF(C1315=0,0,IF(I1314+G1315&lt;=Summary!$E$20,'Loan Sch - Extra pay - With Off'!I1314+G1315,Summary!$E$20))</f>
        <v>0</v>
      </c>
      <c r="G1315" s="4">
        <f>IF(E1315&lt;=0,0,E1315*Summary!$B$7/Summary!$B$10)</f>
        <v>0</v>
      </c>
      <c r="H1315" s="5">
        <f t="shared" si="121"/>
        <v>0</v>
      </c>
      <c r="I1315" s="5">
        <f t="shared" si="122"/>
        <v>0</v>
      </c>
    </row>
    <row r="1316" spans="1:9" x14ac:dyDescent="0.25">
      <c r="A1316">
        <v>1312</v>
      </c>
      <c r="B1316">
        <f t="shared" si="123"/>
        <v>0</v>
      </c>
      <c r="C1316" s="5">
        <f t="shared" si="120"/>
        <v>0</v>
      </c>
      <c r="D1316" s="5">
        <f t="shared" si="125"/>
        <v>0</v>
      </c>
      <c r="E1316" s="4">
        <f t="shared" si="124"/>
        <v>0</v>
      </c>
      <c r="F1316" s="5">
        <f>IF(C1316=0,0,IF(I1315+G1316&lt;=Summary!$E$20,'Loan Sch - Extra pay - With Off'!I1315+G1316,Summary!$E$20))</f>
        <v>0</v>
      </c>
      <c r="G1316" s="4">
        <f>IF(E1316&lt;=0,0,E1316*Summary!$B$7/Summary!$B$10)</f>
        <v>0</v>
      </c>
      <c r="H1316" s="5">
        <f t="shared" si="121"/>
        <v>0</v>
      </c>
      <c r="I1316" s="5">
        <f t="shared" si="122"/>
        <v>0</v>
      </c>
    </row>
    <row r="1317" spans="1:9" x14ac:dyDescent="0.25">
      <c r="A1317">
        <v>1313</v>
      </c>
      <c r="B1317">
        <f t="shared" si="123"/>
        <v>0</v>
      </c>
      <c r="C1317" s="5">
        <f t="shared" si="120"/>
        <v>0</v>
      </c>
      <c r="D1317" s="5">
        <f t="shared" si="125"/>
        <v>0</v>
      </c>
      <c r="E1317" s="4">
        <f t="shared" si="124"/>
        <v>0</v>
      </c>
      <c r="F1317" s="5">
        <f>IF(C1317=0,0,IF(I1316+G1317&lt;=Summary!$E$20,'Loan Sch - Extra pay - With Off'!I1316+G1317,Summary!$E$20))</f>
        <v>0</v>
      </c>
      <c r="G1317" s="4">
        <f>IF(E1317&lt;=0,0,E1317*Summary!$B$7/Summary!$B$10)</f>
        <v>0</v>
      </c>
      <c r="H1317" s="5">
        <f t="shared" si="121"/>
        <v>0</v>
      </c>
      <c r="I1317" s="5">
        <f t="shared" si="122"/>
        <v>0</v>
      </c>
    </row>
    <row r="1318" spans="1:9" x14ac:dyDescent="0.25">
      <c r="A1318">
        <v>1314</v>
      </c>
      <c r="B1318">
        <f t="shared" si="123"/>
        <v>0</v>
      </c>
      <c r="C1318" s="5">
        <f t="shared" si="120"/>
        <v>0</v>
      </c>
      <c r="D1318" s="5">
        <f t="shared" si="125"/>
        <v>0</v>
      </c>
      <c r="E1318" s="4">
        <f t="shared" si="124"/>
        <v>0</v>
      </c>
      <c r="F1318" s="5">
        <f>IF(C1318=0,0,IF(I1317+G1318&lt;=Summary!$E$20,'Loan Sch - Extra pay - With Off'!I1317+G1318,Summary!$E$20))</f>
        <v>0</v>
      </c>
      <c r="G1318" s="4">
        <f>IF(E1318&lt;=0,0,E1318*Summary!$B$7/Summary!$B$10)</f>
        <v>0</v>
      </c>
      <c r="H1318" s="5">
        <f t="shared" si="121"/>
        <v>0</v>
      </c>
      <c r="I1318" s="5">
        <f t="shared" si="122"/>
        <v>0</v>
      </c>
    </row>
    <row r="1319" spans="1:9" x14ac:dyDescent="0.25">
      <c r="A1319">
        <v>1315</v>
      </c>
      <c r="B1319">
        <f t="shared" si="123"/>
        <v>0</v>
      </c>
      <c r="C1319" s="5">
        <f t="shared" si="120"/>
        <v>0</v>
      </c>
      <c r="D1319" s="5">
        <f t="shared" si="125"/>
        <v>0</v>
      </c>
      <c r="E1319" s="4">
        <f t="shared" si="124"/>
        <v>0</v>
      </c>
      <c r="F1319" s="5">
        <f>IF(C1319=0,0,IF(I1318+G1319&lt;=Summary!$E$20,'Loan Sch - Extra pay - With Off'!I1318+G1319,Summary!$E$20))</f>
        <v>0</v>
      </c>
      <c r="G1319" s="4">
        <f>IF(E1319&lt;=0,0,E1319*Summary!$B$7/Summary!$B$10)</f>
        <v>0</v>
      </c>
      <c r="H1319" s="5">
        <f t="shared" si="121"/>
        <v>0</v>
      </c>
      <c r="I1319" s="5">
        <f t="shared" si="122"/>
        <v>0</v>
      </c>
    </row>
    <row r="1320" spans="1:9" x14ac:dyDescent="0.25">
      <c r="A1320">
        <v>1316</v>
      </c>
      <c r="B1320">
        <f t="shared" si="123"/>
        <v>0</v>
      </c>
      <c r="C1320" s="5">
        <f t="shared" si="120"/>
        <v>0</v>
      </c>
      <c r="D1320" s="5">
        <f t="shared" si="125"/>
        <v>0</v>
      </c>
      <c r="E1320" s="4">
        <f t="shared" si="124"/>
        <v>0</v>
      </c>
      <c r="F1320" s="5">
        <f>IF(C1320=0,0,IF(I1319+G1320&lt;=Summary!$E$20,'Loan Sch - Extra pay - With Off'!I1319+G1320,Summary!$E$20))</f>
        <v>0</v>
      </c>
      <c r="G1320" s="4">
        <f>IF(E1320&lt;=0,0,E1320*Summary!$B$7/Summary!$B$10)</f>
        <v>0</v>
      </c>
      <c r="H1320" s="5">
        <f t="shared" si="121"/>
        <v>0</v>
      </c>
      <c r="I1320" s="5">
        <f t="shared" si="122"/>
        <v>0</v>
      </c>
    </row>
    <row r="1321" spans="1:9" x14ac:dyDescent="0.25">
      <c r="A1321">
        <v>1317</v>
      </c>
      <c r="B1321">
        <f t="shared" si="123"/>
        <v>0</v>
      </c>
      <c r="C1321" s="5">
        <f t="shared" si="120"/>
        <v>0</v>
      </c>
      <c r="D1321" s="5">
        <f t="shared" si="125"/>
        <v>0</v>
      </c>
      <c r="E1321" s="4">
        <f t="shared" si="124"/>
        <v>0</v>
      </c>
      <c r="F1321" s="5">
        <f>IF(C1321=0,0,IF(I1320+G1321&lt;=Summary!$E$20,'Loan Sch - Extra pay - With Off'!I1320+G1321,Summary!$E$20))</f>
        <v>0</v>
      </c>
      <c r="G1321" s="4">
        <f>IF(E1321&lt;=0,0,E1321*Summary!$B$7/Summary!$B$10)</f>
        <v>0</v>
      </c>
      <c r="H1321" s="5">
        <f t="shared" si="121"/>
        <v>0</v>
      </c>
      <c r="I1321" s="5">
        <f t="shared" si="122"/>
        <v>0</v>
      </c>
    </row>
    <row r="1322" spans="1:9" x14ac:dyDescent="0.25">
      <c r="A1322">
        <v>1318</v>
      </c>
      <c r="B1322">
        <f t="shared" si="123"/>
        <v>0</v>
      </c>
      <c r="C1322" s="5">
        <f t="shared" si="120"/>
        <v>0</v>
      </c>
      <c r="D1322" s="5">
        <f t="shared" si="125"/>
        <v>0</v>
      </c>
      <c r="E1322" s="4">
        <f t="shared" si="124"/>
        <v>0</v>
      </c>
      <c r="F1322" s="5">
        <f>IF(C1322=0,0,IF(I1321+G1322&lt;=Summary!$E$20,'Loan Sch - Extra pay - With Off'!I1321+G1322,Summary!$E$20))</f>
        <v>0</v>
      </c>
      <c r="G1322" s="4">
        <f>IF(E1322&lt;=0,0,E1322*Summary!$B$7/Summary!$B$10)</f>
        <v>0</v>
      </c>
      <c r="H1322" s="5">
        <f t="shared" si="121"/>
        <v>0</v>
      </c>
      <c r="I1322" s="5">
        <f t="shared" si="122"/>
        <v>0</v>
      </c>
    </row>
    <row r="1323" spans="1:9" x14ac:dyDescent="0.25">
      <c r="A1323">
        <v>1319</v>
      </c>
      <c r="B1323">
        <f t="shared" si="123"/>
        <v>0</v>
      </c>
      <c r="C1323" s="5">
        <f t="shared" si="120"/>
        <v>0</v>
      </c>
      <c r="D1323" s="5">
        <f t="shared" si="125"/>
        <v>0</v>
      </c>
      <c r="E1323" s="4">
        <f t="shared" si="124"/>
        <v>0</v>
      </c>
      <c r="F1323" s="5">
        <f>IF(C1323=0,0,IF(I1322+G1323&lt;=Summary!$E$20,'Loan Sch - Extra pay - With Off'!I1322+G1323,Summary!$E$20))</f>
        <v>0</v>
      </c>
      <c r="G1323" s="4">
        <f>IF(E1323&lt;=0,0,E1323*Summary!$B$7/Summary!$B$10)</f>
        <v>0</v>
      </c>
      <c r="H1323" s="5">
        <f t="shared" si="121"/>
        <v>0</v>
      </c>
      <c r="I1323" s="5">
        <f t="shared" si="122"/>
        <v>0</v>
      </c>
    </row>
    <row r="1324" spans="1:9" x14ac:dyDescent="0.25">
      <c r="A1324">
        <v>1320</v>
      </c>
      <c r="B1324">
        <f t="shared" si="123"/>
        <v>0</v>
      </c>
      <c r="C1324" s="5">
        <f t="shared" si="120"/>
        <v>0</v>
      </c>
      <c r="D1324" s="5">
        <f t="shared" si="125"/>
        <v>0</v>
      </c>
      <c r="E1324" s="4">
        <f t="shared" si="124"/>
        <v>0</v>
      </c>
      <c r="F1324" s="5">
        <f>IF(C1324=0,0,IF(I1323+G1324&lt;=Summary!$E$20,'Loan Sch - Extra pay - With Off'!I1323+G1324,Summary!$E$20))</f>
        <v>0</v>
      </c>
      <c r="G1324" s="4">
        <f>IF(E1324&lt;=0,0,E1324*Summary!$B$7/Summary!$B$10)</f>
        <v>0</v>
      </c>
      <c r="H1324" s="5">
        <f t="shared" si="121"/>
        <v>0</v>
      </c>
      <c r="I1324" s="5">
        <f t="shared" si="122"/>
        <v>0</v>
      </c>
    </row>
    <row r="1325" spans="1:9" x14ac:dyDescent="0.25">
      <c r="A1325">
        <v>1321</v>
      </c>
      <c r="B1325">
        <f t="shared" si="123"/>
        <v>0</v>
      </c>
      <c r="C1325" s="5">
        <f t="shared" si="120"/>
        <v>0</v>
      </c>
      <c r="D1325" s="5">
        <f t="shared" si="125"/>
        <v>0</v>
      </c>
      <c r="E1325" s="4">
        <f t="shared" si="124"/>
        <v>0</v>
      </c>
      <c r="F1325" s="5">
        <f>IF(C1325=0,0,IF(I1324+G1325&lt;=Summary!$E$20,'Loan Sch - Extra pay - With Off'!I1324+G1325,Summary!$E$20))</f>
        <v>0</v>
      </c>
      <c r="G1325" s="4">
        <f>IF(E1325&lt;=0,0,E1325*Summary!$B$7/Summary!$B$10)</f>
        <v>0</v>
      </c>
      <c r="H1325" s="5">
        <f t="shared" si="121"/>
        <v>0</v>
      </c>
      <c r="I1325" s="5">
        <f t="shared" si="122"/>
        <v>0</v>
      </c>
    </row>
    <row r="1326" spans="1:9" x14ac:dyDescent="0.25">
      <c r="A1326">
        <v>1322</v>
      </c>
      <c r="B1326">
        <f t="shared" si="123"/>
        <v>0</v>
      </c>
      <c r="C1326" s="5">
        <f t="shared" si="120"/>
        <v>0</v>
      </c>
      <c r="D1326" s="5">
        <f t="shared" si="125"/>
        <v>0</v>
      </c>
      <c r="E1326" s="4">
        <f t="shared" si="124"/>
        <v>0</v>
      </c>
      <c r="F1326" s="5">
        <f>IF(C1326=0,0,IF(I1325+G1326&lt;=Summary!$E$20,'Loan Sch - Extra pay - With Off'!I1325+G1326,Summary!$E$20))</f>
        <v>0</v>
      </c>
      <c r="G1326" s="4">
        <f>IF(E1326&lt;=0,0,E1326*Summary!$B$7/Summary!$B$10)</f>
        <v>0</v>
      </c>
      <c r="H1326" s="5">
        <f t="shared" si="121"/>
        <v>0</v>
      </c>
      <c r="I1326" s="5">
        <f t="shared" si="122"/>
        <v>0</v>
      </c>
    </row>
    <row r="1327" spans="1:9" x14ac:dyDescent="0.25">
      <c r="A1327">
        <v>1323</v>
      </c>
      <c r="B1327">
        <f t="shared" si="123"/>
        <v>0</v>
      </c>
      <c r="C1327" s="5">
        <f t="shared" si="120"/>
        <v>0</v>
      </c>
      <c r="D1327" s="5">
        <f t="shared" si="125"/>
        <v>0</v>
      </c>
      <c r="E1327" s="4">
        <f t="shared" si="124"/>
        <v>0</v>
      </c>
      <c r="F1327" s="5">
        <f>IF(C1327=0,0,IF(I1326+G1327&lt;=Summary!$E$20,'Loan Sch - Extra pay - With Off'!I1326+G1327,Summary!$E$20))</f>
        <v>0</v>
      </c>
      <c r="G1327" s="4">
        <f>IF(E1327&lt;=0,0,E1327*Summary!$B$7/Summary!$B$10)</f>
        <v>0</v>
      </c>
      <c r="H1327" s="5">
        <f t="shared" si="121"/>
        <v>0</v>
      </c>
      <c r="I1327" s="5">
        <f t="shared" si="122"/>
        <v>0</v>
      </c>
    </row>
    <row r="1328" spans="1:9" x14ac:dyDescent="0.25">
      <c r="A1328">
        <v>1324</v>
      </c>
      <c r="B1328">
        <f t="shared" si="123"/>
        <v>0</v>
      </c>
      <c r="C1328" s="5">
        <f t="shared" si="120"/>
        <v>0</v>
      </c>
      <c r="D1328" s="5">
        <f t="shared" si="125"/>
        <v>0</v>
      </c>
      <c r="E1328" s="4">
        <f t="shared" si="124"/>
        <v>0</v>
      </c>
      <c r="F1328" s="5">
        <f>IF(C1328=0,0,IF(I1327+G1328&lt;=Summary!$E$20,'Loan Sch - Extra pay - With Off'!I1327+G1328,Summary!$E$20))</f>
        <v>0</v>
      </c>
      <c r="G1328" s="4">
        <f>IF(E1328&lt;=0,0,E1328*Summary!$B$7/Summary!$B$10)</f>
        <v>0</v>
      </c>
      <c r="H1328" s="5">
        <f t="shared" si="121"/>
        <v>0</v>
      </c>
      <c r="I1328" s="5">
        <f t="shared" si="122"/>
        <v>0</v>
      </c>
    </row>
    <row r="1329" spans="1:9" x14ac:dyDescent="0.25">
      <c r="A1329">
        <v>1325</v>
      </c>
      <c r="B1329">
        <f t="shared" si="123"/>
        <v>0</v>
      </c>
      <c r="C1329" s="5">
        <f t="shared" si="120"/>
        <v>0</v>
      </c>
      <c r="D1329" s="5">
        <f t="shared" si="125"/>
        <v>0</v>
      </c>
      <c r="E1329" s="4">
        <f t="shared" si="124"/>
        <v>0</v>
      </c>
      <c r="F1329" s="5">
        <f>IF(C1329=0,0,IF(I1328+G1329&lt;=Summary!$E$20,'Loan Sch - Extra pay - With Off'!I1328+G1329,Summary!$E$20))</f>
        <v>0</v>
      </c>
      <c r="G1329" s="4">
        <f>IF(E1329&lt;=0,0,E1329*Summary!$B$7/Summary!$B$10)</f>
        <v>0</v>
      </c>
      <c r="H1329" s="5">
        <f t="shared" si="121"/>
        <v>0</v>
      </c>
      <c r="I1329" s="5">
        <f t="shared" si="122"/>
        <v>0</v>
      </c>
    </row>
    <row r="1330" spans="1:9" x14ac:dyDescent="0.25">
      <c r="A1330">
        <v>1326</v>
      </c>
      <c r="B1330">
        <f t="shared" si="123"/>
        <v>0</v>
      </c>
      <c r="C1330" s="5">
        <f t="shared" si="120"/>
        <v>0</v>
      </c>
      <c r="D1330" s="5">
        <f t="shared" si="125"/>
        <v>0</v>
      </c>
      <c r="E1330" s="4">
        <f t="shared" si="124"/>
        <v>0</v>
      </c>
      <c r="F1330" s="5">
        <f>IF(C1330=0,0,IF(I1329+G1330&lt;=Summary!$E$20,'Loan Sch - Extra pay - With Off'!I1329+G1330,Summary!$E$20))</f>
        <v>0</v>
      </c>
      <c r="G1330" s="4">
        <f>IF(E1330&lt;=0,0,E1330*Summary!$B$7/Summary!$B$10)</f>
        <v>0</v>
      </c>
      <c r="H1330" s="5">
        <f t="shared" si="121"/>
        <v>0</v>
      </c>
      <c r="I1330" s="5">
        <f t="shared" si="122"/>
        <v>0</v>
      </c>
    </row>
    <row r="1331" spans="1:9" x14ac:dyDescent="0.25">
      <c r="A1331">
        <v>1327</v>
      </c>
      <c r="B1331">
        <f t="shared" si="123"/>
        <v>0</v>
      </c>
      <c r="C1331" s="5">
        <f t="shared" si="120"/>
        <v>0</v>
      </c>
      <c r="D1331" s="5">
        <f t="shared" si="125"/>
        <v>0</v>
      </c>
      <c r="E1331" s="4">
        <f t="shared" si="124"/>
        <v>0</v>
      </c>
      <c r="F1331" s="5">
        <f>IF(C1331=0,0,IF(I1330+G1331&lt;=Summary!$E$20,'Loan Sch - Extra pay - With Off'!I1330+G1331,Summary!$E$20))</f>
        <v>0</v>
      </c>
      <c r="G1331" s="4">
        <f>IF(E1331&lt;=0,0,E1331*Summary!$B$7/Summary!$B$10)</f>
        <v>0</v>
      </c>
      <c r="H1331" s="5">
        <f t="shared" si="121"/>
        <v>0</v>
      </c>
      <c r="I1331" s="5">
        <f t="shared" si="122"/>
        <v>0</v>
      </c>
    </row>
    <row r="1332" spans="1:9" x14ac:dyDescent="0.25">
      <c r="A1332">
        <v>1328</v>
      </c>
      <c r="B1332">
        <f t="shared" si="123"/>
        <v>0</v>
      </c>
      <c r="C1332" s="5">
        <f t="shared" si="120"/>
        <v>0</v>
      </c>
      <c r="D1332" s="5">
        <f t="shared" si="125"/>
        <v>0</v>
      </c>
      <c r="E1332" s="4">
        <f t="shared" si="124"/>
        <v>0</v>
      </c>
      <c r="F1332" s="5">
        <f>IF(C1332=0,0,IF(I1331+G1332&lt;=Summary!$E$20,'Loan Sch - Extra pay - With Off'!I1331+G1332,Summary!$E$20))</f>
        <v>0</v>
      </c>
      <c r="G1332" s="4">
        <f>IF(E1332&lt;=0,0,E1332*Summary!$B$7/Summary!$B$10)</f>
        <v>0</v>
      </c>
      <c r="H1332" s="5">
        <f t="shared" si="121"/>
        <v>0</v>
      </c>
      <c r="I1332" s="5">
        <f t="shared" si="122"/>
        <v>0</v>
      </c>
    </row>
    <row r="1333" spans="1:9" x14ac:dyDescent="0.25">
      <c r="A1333">
        <v>1329</v>
      </c>
      <c r="B1333">
        <f t="shared" si="123"/>
        <v>0</v>
      </c>
      <c r="C1333" s="5">
        <f t="shared" ref="C1333:C1396" si="126">I1332</f>
        <v>0</v>
      </c>
      <c r="D1333" s="5">
        <f t="shared" si="125"/>
        <v>0</v>
      </c>
      <c r="E1333" s="4">
        <f t="shared" si="124"/>
        <v>0</v>
      </c>
      <c r="F1333" s="5">
        <f>IF(C1333=0,0,IF(I1332+G1333&lt;=Summary!$E$20,'Loan Sch - Extra pay - With Off'!I1332+G1333,Summary!$E$20))</f>
        <v>0</v>
      </c>
      <c r="G1333" s="4">
        <f>IF(E1333&lt;=0,0,E1333*Summary!$B$7/Summary!$B$10)</f>
        <v>0</v>
      </c>
      <c r="H1333" s="5">
        <f t="shared" ref="H1333:H1396" si="127">F1333-G1333</f>
        <v>0</v>
      </c>
      <c r="I1333" s="5">
        <f t="shared" ref="I1333:I1396" si="128">IF(ROUND(C1333-H1333,0)=0,0,C1333-H1333)</f>
        <v>0</v>
      </c>
    </row>
    <row r="1334" spans="1:9" x14ac:dyDescent="0.25">
      <c r="A1334">
        <v>1330</v>
      </c>
      <c r="B1334">
        <f t="shared" si="123"/>
        <v>0</v>
      </c>
      <c r="C1334" s="5">
        <f t="shared" si="126"/>
        <v>0</v>
      </c>
      <c r="D1334" s="5">
        <f t="shared" si="125"/>
        <v>0</v>
      </c>
      <c r="E1334" s="4">
        <f t="shared" si="124"/>
        <v>0</v>
      </c>
      <c r="F1334" s="5">
        <f>IF(C1334=0,0,IF(I1333+G1334&lt;=Summary!$E$20,'Loan Sch - Extra pay - With Off'!I1333+G1334,Summary!$E$20))</f>
        <v>0</v>
      </c>
      <c r="G1334" s="4">
        <f>IF(E1334&lt;=0,0,E1334*Summary!$B$7/Summary!$B$10)</f>
        <v>0</v>
      </c>
      <c r="H1334" s="5">
        <f t="shared" si="127"/>
        <v>0</v>
      </c>
      <c r="I1334" s="5">
        <f t="shared" si="128"/>
        <v>0</v>
      </c>
    </row>
    <row r="1335" spans="1:9" x14ac:dyDescent="0.25">
      <c r="A1335">
        <v>1331</v>
      </c>
      <c r="B1335">
        <f t="shared" si="123"/>
        <v>0</v>
      </c>
      <c r="C1335" s="5">
        <f t="shared" si="126"/>
        <v>0</v>
      </c>
      <c r="D1335" s="5">
        <f t="shared" si="125"/>
        <v>0</v>
      </c>
      <c r="E1335" s="4">
        <f t="shared" si="124"/>
        <v>0</v>
      </c>
      <c r="F1335" s="5">
        <f>IF(C1335=0,0,IF(I1334+G1335&lt;=Summary!$E$20,'Loan Sch - Extra pay - With Off'!I1334+G1335,Summary!$E$20))</f>
        <v>0</v>
      </c>
      <c r="G1335" s="4">
        <f>IF(E1335&lt;=0,0,E1335*Summary!$B$7/Summary!$B$10)</f>
        <v>0</v>
      </c>
      <c r="H1335" s="5">
        <f t="shared" si="127"/>
        <v>0</v>
      </c>
      <c r="I1335" s="5">
        <f t="shared" si="128"/>
        <v>0</v>
      </c>
    </row>
    <row r="1336" spans="1:9" x14ac:dyDescent="0.25">
      <c r="A1336">
        <v>1332</v>
      </c>
      <c r="B1336">
        <f t="shared" si="123"/>
        <v>0</v>
      </c>
      <c r="C1336" s="5">
        <f t="shared" si="126"/>
        <v>0</v>
      </c>
      <c r="D1336" s="5">
        <f t="shared" si="125"/>
        <v>0</v>
      </c>
      <c r="E1336" s="4">
        <f t="shared" si="124"/>
        <v>0</v>
      </c>
      <c r="F1336" s="5">
        <f>IF(C1336=0,0,IF(I1335+G1336&lt;=Summary!$E$20,'Loan Sch - Extra pay - With Off'!I1335+G1336,Summary!$E$20))</f>
        <v>0</v>
      </c>
      <c r="G1336" s="4">
        <f>IF(E1336&lt;=0,0,E1336*Summary!$B$7/Summary!$B$10)</f>
        <v>0</v>
      </c>
      <c r="H1336" s="5">
        <f t="shared" si="127"/>
        <v>0</v>
      </c>
      <c r="I1336" s="5">
        <f t="shared" si="128"/>
        <v>0</v>
      </c>
    </row>
    <row r="1337" spans="1:9" x14ac:dyDescent="0.25">
      <c r="A1337">
        <v>1333</v>
      </c>
      <c r="B1337">
        <f t="shared" si="123"/>
        <v>0</v>
      </c>
      <c r="C1337" s="5">
        <f t="shared" si="126"/>
        <v>0</v>
      </c>
      <c r="D1337" s="5">
        <f t="shared" si="125"/>
        <v>0</v>
      </c>
      <c r="E1337" s="4">
        <f t="shared" si="124"/>
        <v>0</v>
      </c>
      <c r="F1337" s="5">
        <f>IF(C1337=0,0,IF(I1336+G1337&lt;=Summary!$E$20,'Loan Sch - Extra pay - With Off'!I1336+G1337,Summary!$E$20))</f>
        <v>0</v>
      </c>
      <c r="G1337" s="4">
        <f>IF(E1337&lt;=0,0,E1337*Summary!$B$7/Summary!$B$10)</f>
        <v>0</v>
      </c>
      <c r="H1337" s="5">
        <f t="shared" si="127"/>
        <v>0</v>
      </c>
      <c r="I1337" s="5">
        <f t="shared" si="128"/>
        <v>0</v>
      </c>
    </row>
    <row r="1338" spans="1:9" x14ac:dyDescent="0.25">
      <c r="A1338">
        <v>1334</v>
      </c>
      <c r="B1338">
        <f t="shared" si="123"/>
        <v>0</v>
      </c>
      <c r="C1338" s="5">
        <f t="shared" si="126"/>
        <v>0</v>
      </c>
      <c r="D1338" s="5">
        <f t="shared" si="125"/>
        <v>0</v>
      </c>
      <c r="E1338" s="4">
        <f t="shared" si="124"/>
        <v>0</v>
      </c>
      <c r="F1338" s="5">
        <f>IF(C1338=0,0,IF(I1337+G1338&lt;=Summary!$E$20,'Loan Sch - Extra pay - With Off'!I1337+G1338,Summary!$E$20))</f>
        <v>0</v>
      </c>
      <c r="G1338" s="4">
        <f>IF(E1338&lt;=0,0,E1338*Summary!$B$7/Summary!$B$10)</f>
        <v>0</v>
      </c>
      <c r="H1338" s="5">
        <f t="shared" si="127"/>
        <v>0</v>
      </c>
      <c r="I1338" s="5">
        <f t="shared" si="128"/>
        <v>0</v>
      </c>
    </row>
    <row r="1339" spans="1:9" x14ac:dyDescent="0.25">
      <c r="A1339">
        <v>1335</v>
      </c>
      <c r="B1339">
        <f t="shared" si="123"/>
        <v>0</v>
      </c>
      <c r="C1339" s="5">
        <f t="shared" si="126"/>
        <v>0</v>
      </c>
      <c r="D1339" s="5">
        <f t="shared" si="125"/>
        <v>0</v>
      </c>
      <c r="E1339" s="4">
        <f t="shared" si="124"/>
        <v>0</v>
      </c>
      <c r="F1339" s="5">
        <f>IF(C1339=0,0,IF(I1338+G1339&lt;=Summary!$E$20,'Loan Sch - Extra pay - With Off'!I1338+G1339,Summary!$E$20))</f>
        <v>0</v>
      </c>
      <c r="G1339" s="4">
        <f>IF(E1339&lt;=0,0,E1339*Summary!$B$7/Summary!$B$10)</f>
        <v>0</v>
      </c>
      <c r="H1339" s="5">
        <f t="shared" si="127"/>
        <v>0</v>
      </c>
      <c r="I1339" s="5">
        <f t="shared" si="128"/>
        <v>0</v>
      </c>
    </row>
    <row r="1340" spans="1:9" x14ac:dyDescent="0.25">
      <c r="A1340">
        <v>1336</v>
      </c>
      <c r="B1340">
        <f t="shared" si="123"/>
        <v>0</v>
      </c>
      <c r="C1340" s="5">
        <f t="shared" si="126"/>
        <v>0</v>
      </c>
      <c r="D1340" s="5">
        <f t="shared" si="125"/>
        <v>0</v>
      </c>
      <c r="E1340" s="4">
        <f t="shared" si="124"/>
        <v>0</v>
      </c>
      <c r="F1340" s="5">
        <f>IF(C1340=0,0,IF(I1339+G1340&lt;=Summary!$E$20,'Loan Sch - Extra pay - With Off'!I1339+G1340,Summary!$E$20))</f>
        <v>0</v>
      </c>
      <c r="G1340" s="4">
        <f>IF(E1340&lt;=0,0,E1340*Summary!$B$7/Summary!$B$10)</f>
        <v>0</v>
      </c>
      <c r="H1340" s="5">
        <f t="shared" si="127"/>
        <v>0</v>
      </c>
      <c r="I1340" s="5">
        <f t="shared" si="128"/>
        <v>0</v>
      </c>
    </row>
    <row r="1341" spans="1:9" x14ac:dyDescent="0.25">
      <c r="A1341">
        <v>1337</v>
      </c>
      <c r="B1341">
        <f t="shared" si="123"/>
        <v>0</v>
      </c>
      <c r="C1341" s="5">
        <f t="shared" si="126"/>
        <v>0</v>
      </c>
      <c r="D1341" s="5">
        <f t="shared" si="125"/>
        <v>0</v>
      </c>
      <c r="E1341" s="4">
        <f t="shared" si="124"/>
        <v>0</v>
      </c>
      <c r="F1341" s="5">
        <f>IF(C1341=0,0,IF(I1340+G1341&lt;=Summary!$E$20,'Loan Sch - Extra pay - With Off'!I1340+G1341,Summary!$E$20))</f>
        <v>0</v>
      </c>
      <c r="G1341" s="4">
        <f>IF(E1341&lt;=0,0,E1341*Summary!$B$7/Summary!$B$10)</f>
        <v>0</v>
      </c>
      <c r="H1341" s="5">
        <f t="shared" si="127"/>
        <v>0</v>
      </c>
      <c r="I1341" s="5">
        <f t="shared" si="128"/>
        <v>0</v>
      </c>
    </row>
    <row r="1342" spans="1:9" x14ac:dyDescent="0.25">
      <c r="A1342">
        <v>1338</v>
      </c>
      <c r="B1342">
        <f t="shared" si="123"/>
        <v>0</v>
      </c>
      <c r="C1342" s="5">
        <f t="shared" si="126"/>
        <v>0</v>
      </c>
      <c r="D1342" s="5">
        <f t="shared" si="125"/>
        <v>0</v>
      </c>
      <c r="E1342" s="4">
        <f t="shared" si="124"/>
        <v>0</v>
      </c>
      <c r="F1342" s="5">
        <f>IF(C1342=0,0,IF(I1341+G1342&lt;=Summary!$E$20,'Loan Sch - Extra pay - With Off'!I1341+G1342,Summary!$E$20))</f>
        <v>0</v>
      </c>
      <c r="G1342" s="4">
        <f>IF(E1342&lt;=0,0,E1342*Summary!$B$7/Summary!$B$10)</f>
        <v>0</v>
      </c>
      <c r="H1342" s="5">
        <f t="shared" si="127"/>
        <v>0</v>
      </c>
      <c r="I1342" s="5">
        <f t="shared" si="128"/>
        <v>0</v>
      </c>
    </row>
    <row r="1343" spans="1:9" x14ac:dyDescent="0.25">
      <c r="A1343">
        <v>1339</v>
      </c>
      <c r="B1343">
        <f t="shared" si="123"/>
        <v>0</v>
      </c>
      <c r="C1343" s="5">
        <f t="shared" si="126"/>
        <v>0</v>
      </c>
      <c r="D1343" s="5">
        <f t="shared" si="125"/>
        <v>0</v>
      </c>
      <c r="E1343" s="4">
        <f t="shared" si="124"/>
        <v>0</v>
      </c>
      <c r="F1343" s="5">
        <f>IF(C1343=0,0,IF(I1342+G1343&lt;=Summary!$E$20,'Loan Sch - Extra pay - With Off'!I1342+G1343,Summary!$E$20))</f>
        <v>0</v>
      </c>
      <c r="G1343" s="4">
        <f>IF(E1343&lt;=0,0,E1343*Summary!$B$7/Summary!$B$10)</f>
        <v>0</v>
      </c>
      <c r="H1343" s="5">
        <f t="shared" si="127"/>
        <v>0</v>
      </c>
      <c r="I1343" s="5">
        <f t="shared" si="128"/>
        <v>0</v>
      </c>
    </row>
    <row r="1344" spans="1:9" x14ac:dyDescent="0.25">
      <c r="A1344">
        <v>1340</v>
      </c>
      <c r="B1344">
        <f t="shared" si="123"/>
        <v>0</v>
      </c>
      <c r="C1344" s="5">
        <f t="shared" si="126"/>
        <v>0</v>
      </c>
      <c r="D1344" s="5">
        <f t="shared" si="125"/>
        <v>0</v>
      </c>
      <c r="E1344" s="4">
        <f t="shared" si="124"/>
        <v>0</v>
      </c>
      <c r="F1344" s="5">
        <f>IF(C1344=0,0,IF(I1343+G1344&lt;=Summary!$E$20,'Loan Sch - Extra pay - With Off'!I1343+G1344,Summary!$E$20))</f>
        <v>0</v>
      </c>
      <c r="G1344" s="4">
        <f>IF(E1344&lt;=0,0,E1344*Summary!$B$7/Summary!$B$10)</f>
        <v>0</v>
      </c>
      <c r="H1344" s="5">
        <f t="shared" si="127"/>
        <v>0</v>
      </c>
      <c r="I1344" s="5">
        <f t="shared" si="128"/>
        <v>0</v>
      </c>
    </row>
    <row r="1345" spans="1:9" x14ac:dyDescent="0.25">
      <c r="A1345">
        <v>1341</v>
      </c>
      <c r="B1345">
        <f t="shared" si="123"/>
        <v>0</v>
      </c>
      <c r="C1345" s="5">
        <f t="shared" si="126"/>
        <v>0</v>
      </c>
      <c r="D1345" s="5">
        <f t="shared" si="125"/>
        <v>0</v>
      </c>
      <c r="E1345" s="4">
        <f t="shared" si="124"/>
        <v>0</v>
      </c>
      <c r="F1345" s="5">
        <f>IF(C1345=0,0,IF(I1344+G1345&lt;=Summary!$E$20,'Loan Sch - Extra pay - With Off'!I1344+G1345,Summary!$E$20))</f>
        <v>0</v>
      </c>
      <c r="G1345" s="4">
        <f>IF(E1345&lt;=0,0,E1345*Summary!$B$7/Summary!$B$10)</f>
        <v>0</v>
      </c>
      <c r="H1345" s="5">
        <f t="shared" si="127"/>
        <v>0</v>
      </c>
      <c r="I1345" s="5">
        <f t="shared" si="128"/>
        <v>0</v>
      </c>
    </row>
    <row r="1346" spans="1:9" x14ac:dyDescent="0.25">
      <c r="A1346">
        <v>1342</v>
      </c>
      <c r="B1346">
        <f t="shared" si="123"/>
        <v>0</v>
      </c>
      <c r="C1346" s="5">
        <f t="shared" si="126"/>
        <v>0</v>
      </c>
      <c r="D1346" s="5">
        <f t="shared" si="125"/>
        <v>0</v>
      </c>
      <c r="E1346" s="4">
        <f t="shared" si="124"/>
        <v>0</v>
      </c>
      <c r="F1346" s="5">
        <f>IF(C1346=0,0,IF(I1345+G1346&lt;=Summary!$E$20,'Loan Sch - Extra pay - With Off'!I1345+G1346,Summary!$E$20))</f>
        <v>0</v>
      </c>
      <c r="G1346" s="4">
        <f>IF(E1346&lt;=0,0,E1346*Summary!$B$7/Summary!$B$10)</f>
        <v>0</v>
      </c>
      <c r="H1346" s="5">
        <f t="shared" si="127"/>
        <v>0</v>
      </c>
      <c r="I1346" s="5">
        <f t="shared" si="128"/>
        <v>0</v>
      </c>
    </row>
    <row r="1347" spans="1:9" x14ac:dyDescent="0.25">
      <c r="A1347">
        <v>1343</v>
      </c>
      <c r="B1347">
        <f t="shared" si="123"/>
        <v>0</v>
      </c>
      <c r="C1347" s="5">
        <f t="shared" si="126"/>
        <v>0</v>
      </c>
      <c r="D1347" s="5">
        <f t="shared" si="125"/>
        <v>0</v>
      </c>
      <c r="E1347" s="4">
        <f t="shared" si="124"/>
        <v>0</v>
      </c>
      <c r="F1347" s="5">
        <f>IF(C1347=0,0,IF(I1346+G1347&lt;=Summary!$E$20,'Loan Sch - Extra pay - With Off'!I1346+G1347,Summary!$E$20))</f>
        <v>0</v>
      </c>
      <c r="G1347" s="4">
        <f>IF(E1347&lt;=0,0,E1347*Summary!$B$7/Summary!$B$10)</f>
        <v>0</v>
      </c>
      <c r="H1347" s="5">
        <f t="shared" si="127"/>
        <v>0</v>
      </c>
      <c r="I1347" s="5">
        <f t="shared" si="128"/>
        <v>0</v>
      </c>
    </row>
    <row r="1348" spans="1:9" x14ac:dyDescent="0.25">
      <c r="A1348">
        <v>1344</v>
      </c>
      <c r="B1348">
        <f t="shared" si="123"/>
        <v>0</v>
      </c>
      <c r="C1348" s="5">
        <f t="shared" si="126"/>
        <v>0</v>
      </c>
      <c r="D1348" s="5">
        <f t="shared" si="125"/>
        <v>0</v>
      </c>
      <c r="E1348" s="4">
        <f t="shared" si="124"/>
        <v>0</v>
      </c>
      <c r="F1348" s="5">
        <f>IF(C1348=0,0,IF(I1347+G1348&lt;=Summary!$E$20,'Loan Sch - Extra pay - With Off'!I1347+G1348,Summary!$E$20))</f>
        <v>0</v>
      </c>
      <c r="G1348" s="4">
        <f>IF(E1348&lt;=0,0,E1348*Summary!$B$7/Summary!$B$10)</f>
        <v>0</v>
      </c>
      <c r="H1348" s="5">
        <f t="shared" si="127"/>
        <v>0</v>
      </c>
      <c r="I1348" s="5">
        <f t="shared" si="128"/>
        <v>0</v>
      </c>
    </row>
    <row r="1349" spans="1:9" x14ac:dyDescent="0.25">
      <c r="A1349">
        <v>1345</v>
      </c>
      <c r="B1349">
        <f t="shared" si="123"/>
        <v>0</v>
      </c>
      <c r="C1349" s="5">
        <f t="shared" si="126"/>
        <v>0</v>
      </c>
      <c r="D1349" s="5">
        <f t="shared" si="125"/>
        <v>0</v>
      </c>
      <c r="E1349" s="4">
        <f t="shared" si="124"/>
        <v>0</v>
      </c>
      <c r="F1349" s="5">
        <f>IF(C1349=0,0,IF(I1348+G1349&lt;=Summary!$E$20,'Loan Sch - Extra pay - With Off'!I1348+G1349,Summary!$E$20))</f>
        <v>0</v>
      </c>
      <c r="G1349" s="4">
        <f>IF(E1349&lt;=0,0,E1349*Summary!$B$7/Summary!$B$10)</f>
        <v>0</v>
      </c>
      <c r="H1349" s="5">
        <f t="shared" si="127"/>
        <v>0</v>
      </c>
      <c r="I1349" s="5">
        <f t="shared" si="128"/>
        <v>0</v>
      </c>
    </row>
    <row r="1350" spans="1:9" x14ac:dyDescent="0.25">
      <c r="A1350">
        <v>1346</v>
      </c>
      <c r="B1350">
        <f t="shared" ref="B1350:B1413" si="129">IF(C1350=0,0,A1350)</f>
        <v>0</v>
      </c>
      <c r="C1350" s="5">
        <f t="shared" si="126"/>
        <v>0</v>
      </c>
      <c r="D1350" s="5">
        <f t="shared" si="125"/>
        <v>0</v>
      </c>
      <c r="E1350" s="4">
        <f t="shared" ref="E1350:E1413" si="130">C1350-D1350</f>
        <v>0</v>
      </c>
      <c r="F1350" s="5">
        <f>IF(C1350=0,0,IF(I1349+G1350&lt;=Summary!$E$20,'Loan Sch - Extra pay - With Off'!I1349+G1350,Summary!$E$20))</f>
        <v>0</v>
      </c>
      <c r="G1350" s="4">
        <f>IF(E1350&lt;=0,0,E1350*Summary!$B$7/Summary!$B$10)</f>
        <v>0</v>
      </c>
      <c r="H1350" s="5">
        <f t="shared" si="127"/>
        <v>0</v>
      </c>
      <c r="I1350" s="5">
        <f t="shared" si="128"/>
        <v>0</v>
      </c>
    </row>
    <row r="1351" spans="1:9" x14ac:dyDescent="0.25">
      <c r="A1351">
        <v>1347</v>
      </c>
      <c r="B1351">
        <f t="shared" si="129"/>
        <v>0</v>
      </c>
      <c r="C1351" s="5">
        <f t="shared" si="126"/>
        <v>0</v>
      </c>
      <c r="D1351" s="5">
        <f t="shared" ref="D1351:D1414" si="131">IF(C1351=0,0,D1350)</f>
        <v>0</v>
      </c>
      <c r="E1351" s="4">
        <f t="shared" si="130"/>
        <v>0</v>
      </c>
      <c r="F1351" s="5">
        <f>IF(C1351=0,0,IF(I1350+G1351&lt;=Summary!$E$20,'Loan Sch - Extra pay - With Off'!I1350+G1351,Summary!$E$20))</f>
        <v>0</v>
      </c>
      <c r="G1351" s="4">
        <f>IF(E1351&lt;=0,0,E1351*Summary!$B$7/Summary!$B$10)</f>
        <v>0</v>
      </c>
      <c r="H1351" s="5">
        <f t="shared" si="127"/>
        <v>0</v>
      </c>
      <c r="I1351" s="5">
        <f t="shared" si="128"/>
        <v>0</v>
      </c>
    </row>
    <row r="1352" spans="1:9" x14ac:dyDescent="0.25">
      <c r="A1352">
        <v>1348</v>
      </c>
      <c r="B1352">
        <f t="shared" si="129"/>
        <v>0</v>
      </c>
      <c r="C1352" s="5">
        <f t="shared" si="126"/>
        <v>0</v>
      </c>
      <c r="D1352" s="5">
        <f t="shared" si="131"/>
        <v>0</v>
      </c>
      <c r="E1352" s="4">
        <f t="shared" si="130"/>
        <v>0</v>
      </c>
      <c r="F1352" s="5">
        <f>IF(C1352=0,0,IF(I1351+G1352&lt;=Summary!$E$20,'Loan Sch - Extra pay - With Off'!I1351+G1352,Summary!$E$20))</f>
        <v>0</v>
      </c>
      <c r="G1352" s="4">
        <f>IF(E1352&lt;=0,0,E1352*Summary!$B$7/Summary!$B$10)</f>
        <v>0</v>
      </c>
      <c r="H1352" s="5">
        <f t="shared" si="127"/>
        <v>0</v>
      </c>
      <c r="I1352" s="5">
        <f t="shared" si="128"/>
        <v>0</v>
      </c>
    </row>
    <row r="1353" spans="1:9" x14ac:dyDescent="0.25">
      <c r="A1353">
        <v>1349</v>
      </c>
      <c r="B1353">
        <f t="shared" si="129"/>
        <v>0</v>
      </c>
      <c r="C1353" s="5">
        <f t="shared" si="126"/>
        <v>0</v>
      </c>
      <c r="D1353" s="5">
        <f t="shared" si="131"/>
        <v>0</v>
      </c>
      <c r="E1353" s="4">
        <f t="shared" si="130"/>
        <v>0</v>
      </c>
      <c r="F1353" s="5">
        <f>IF(C1353=0,0,IF(I1352+G1353&lt;=Summary!$E$20,'Loan Sch - Extra pay - With Off'!I1352+G1353,Summary!$E$20))</f>
        <v>0</v>
      </c>
      <c r="G1353" s="4">
        <f>IF(E1353&lt;=0,0,E1353*Summary!$B$7/Summary!$B$10)</f>
        <v>0</v>
      </c>
      <c r="H1353" s="5">
        <f t="shared" si="127"/>
        <v>0</v>
      </c>
      <c r="I1353" s="5">
        <f t="shared" si="128"/>
        <v>0</v>
      </c>
    </row>
    <row r="1354" spans="1:9" x14ac:dyDescent="0.25">
      <c r="A1354">
        <v>1350</v>
      </c>
      <c r="B1354">
        <f t="shared" si="129"/>
        <v>0</v>
      </c>
      <c r="C1354" s="5">
        <f t="shared" si="126"/>
        <v>0</v>
      </c>
      <c r="D1354" s="5">
        <f t="shared" si="131"/>
        <v>0</v>
      </c>
      <c r="E1354" s="4">
        <f t="shared" si="130"/>
        <v>0</v>
      </c>
      <c r="F1354" s="5">
        <f>IF(C1354=0,0,IF(I1353+G1354&lt;=Summary!$E$20,'Loan Sch - Extra pay - With Off'!I1353+G1354,Summary!$E$20))</f>
        <v>0</v>
      </c>
      <c r="G1354" s="4">
        <f>IF(E1354&lt;=0,0,E1354*Summary!$B$7/Summary!$B$10)</f>
        <v>0</v>
      </c>
      <c r="H1354" s="5">
        <f t="shared" si="127"/>
        <v>0</v>
      </c>
      <c r="I1354" s="5">
        <f t="shared" si="128"/>
        <v>0</v>
      </c>
    </row>
    <row r="1355" spans="1:9" x14ac:dyDescent="0.25">
      <c r="A1355">
        <v>1351</v>
      </c>
      <c r="B1355">
        <f t="shared" si="129"/>
        <v>0</v>
      </c>
      <c r="C1355" s="5">
        <f t="shared" si="126"/>
        <v>0</v>
      </c>
      <c r="D1355" s="5">
        <f t="shared" si="131"/>
        <v>0</v>
      </c>
      <c r="E1355" s="4">
        <f t="shared" si="130"/>
        <v>0</v>
      </c>
      <c r="F1355" s="5">
        <f>IF(C1355=0,0,IF(I1354+G1355&lt;=Summary!$E$20,'Loan Sch - Extra pay - With Off'!I1354+G1355,Summary!$E$20))</f>
        <v>0</v>
      </c>
      <c r="G1355" s="4">
        <f>IF(E1355&lt;=0,0,E1355*Summary!$B$7/Summary!$B$10)</f>
        <v>0</v>
      </c>
      <c r="H1355" s="5">
        <f t="shared" si="127"/>
        <v>0</v>
      </c>
      <c r="I1355" s="5">
        <f t="shared" si="128"/>
        <v>0</v>
      </c>
    </row>
    <row r="1356" spans="1:9" x14ac:dyDescent="0.25">
      <c r="A1356">
        <v>1352</v>
      </c>
      <c r="B1356">
        <f t="shared" si="129"/>
        <v>0</v>
      </c>
      <c r="C1356" s="5">
        <f t="shared" si="126"/>
        <v>0</v>
      </c>
      <c r="D1356" s="5">
        <f t="shared" si="131"/>
        <v>0</v>
      </c>
      <c r="E1356" s="4">
        <f t="shared" si="130"/>
        <v>0</v>
      </c>
      <c r="F1356" s="5">
        <f>IF(C1356=0,0,IF(I1355+G1356&lt;=Summary!$E$20,'Loan Sch - Extra pay - With Off'!I1355+G1356,Summary!$E$20))</f>
        <v>0</v>
      </c>
      <c r="G1356" s="4">
        <f>IF(E1356&lt;=0,0,E1356*Summary!$B$7/Summary!$B$10)</f>
        <v>0</v>
      </c>
      <c r="H1356" s="5">
        <f t="shared" si="127"/>
        <v>0</v>
      </c>
      <c r="I1356" s="5">
        <f t="shared" si="128"/>
        <v>0</v>
      </c>
    </row>
    <row r="1357" spans="1:9" x14ac:dyDescent="0.25">
      <c r="A1357">
        <v>1353</v>
      </c>
      <c r="B1357">
        <f t="shared" si="129"/>
        <v>0</v>
      </c>
      <c r="C1357" s="5">
        <f t="shared" si="126"/>
        <v>0</v>
      </c>
      <c r="D1357" s="5">
        <f t="shared" si="131"/>
        <v>0</v>
      </c>
      <c r="E1357" s="4">
        <f t="shared" si="130"/>
        <v>0</v>
      </c>
      <c r="F1357" s="5">
        <f>IF(C1357=0,0,IF(I1356+G1357&lt;=Summary!$E$20,'Loan Sch - Extra pay - With Off'!I1356+G1357,Summary!$E$20))</f>
        <v>0</v>
      </c>
      <c r="G1357" s="4">
        <f>IF(E1357&lt;=0,0,E1357*Summary!$B$7/Summary!$B$10)</f>
        <v>0</v>
      </c>
      <c r="H1357" s="5">
        <f t="shared" si="127"/>
        <v>0</v>
      </c>
      <c r="I1357" s="5">
        <f t="shared" si="128"/>
        <v>0</v>
      </c>
    </row>
    <row r="1358" spans="1:9" x14ac:dyDescent="0.25">
      <c r="A1358">
        <v>1354</v>
      </c>
      <c r="B1358">
        <f t="shared" si="129"/>
        <v>0</v>
      </c>
      <c r="C1358" s="5">
        <f t="shared" si="126"/>
        <v>0</v>
      </c>
      <c r="D1358" s="5">
        <f t="shared" si="131"/>
        <v>0</v>
      </c>
      <c r="E1358" s="4">
        <f t="shared" si="130"/>
        <v>0</v>
      </c>
      <c r="F1358" s="5">
        <f>IF(C1358=0,0,IF(I1357+G1358&lt;=Summary!$E$20,'Loan Sch - Extra pay - With Off'!I1357+G1358,Summary!$E$20))</f>
        <v>0</v>
      </c>
      <c r="G1358" s="4">
        <f>IF(E1358&lt;=0,0,E1358*Summary!$B$7/Summary!$B$10)</f>
        <v>0</v>
      </c>
      <c r="H1358" s="5">
        <f t="shared" si="127"/>
        <v>0</v>
      </c>
      <c r="I1358" s="5">
        <f t="shared" si="128"/>
        <v>0</v>
      </c>
    </row>
    <row r="1359" spans="1:9" x14ac:dyDescent="0.25">
      <c r="A1359">
        <v>1355</v>
      </c>
      <c r="B1359">
        <f t="shared" si="129"/>
        <v>0</v>
      </c>
      <c r="C1359" s="5">
        <f t="shared" si="126"/>
        <v>0</v>
      </c>
      <c r="D1359" s="5">
        <f t="shared" si="131"/>
        <v>0</v>
      </c>
      <c r="E1359" s="4">
        <f t="shared" si="130"/>
        <v>0</v>
      </c>
      <c r="F1359" s="5">
        <f>IF(C1359=0,0,IF(I1358+G1359&lt;=Summary!$E$20,'Loan Sch - Extra pay - With Off'!I1358+G1359,Summary!$E$20))</f>
        <v>0</v>
      </c>
      <c r="G1359" s="4">
        <f>IF(E1359&lt;=0,0,E1359*Summary!$B$7/Summary!$B$10)</f>
        <v>0</v>
      </c>
      <c r="H1359" s="5">
        <f t="shared" si="127"/>
        <v>0</v>
      </c>
      <c r="I1359" s="5">
        <f t="shared" si="128"/>
        <v>0</v>
      </c>
    </row>
    <row r="1360" spans="1:9" x14ac:dyDescent="0.25">
      <c r="A1360">
        <v>1356</v>
      </c>
      <c r="B1360">
        <f t="shared" si="129"/>
        <v>0</v>
      </c>
      <c r="C1360" s="5">
        <f t="shared" si="126"/>
        <v>0</v>
      </c>
      <c r="D1360" s="5">
        <f t="shared" si="131"/>
        <v>0</v>
      </c>
      <c r="E1360" s="4">
        <f t="shared" si="130"/>
        <v>0</v>
      </c>
      <c r="F1360" s="5">
        <f>IF(C1360=0,0,IF(I1359+G1360&lt;=Summary!$E$20,'Loan Sch - Extra pay - With Off'!I1359+G1360,Summary!$E$20))</f>
        <v>0</v>
      </c>
      <c r="G1360" s="4">
        <f>IF(E1360&lt;=0,0,E1360*Summary!$B$7/Summary!$B$10)</f>
        <v>0</v>
      </c>
      <c r="H1360" s="5">
        <f t="shared" si="127"/>
        <v>0</v>
      </c>
      <c r="I1360" s="5">
        <f t="shared" si="128"/>
        <v>0</v>
      </c>
    </row>
    <row r="1361" spans="1:9" x14ac:dyDescent="0.25">
      <c r="A1361">
        <v>1357</v>
      </c>
      <c r="B1361">
        <f t="shared" si="129"/>
        <v>0</v>
      </c>
      <c r="C1361" s="5">
        <f t="shared" si="126"/>
        <v>0</v>
      </c>
      <c r="D1361" s="5">
        <f t="shared" si="131"/>
        <v>0</v>
      </c>
      <c r="E1361" s="4">
        <f t="shared" si="130"/>
        <v>0</v>
      </c>
      <c r="F1361" s="5">
        <f>IF(C1361=0,0,IF(I1360+G1361&lt;=Summary!$E$20,'Loan Sch - Extra pay - With Off'!I1360+G1361,Summary!$E$20))</f>
        <v>0</v>
      </c>
      <c r="G1361" s="4">
        <f>IF(E1361&lt;=0,0,E1361*Summary!$B$7/Summary!$B$10)</f>
        <v>0</v>
      </c>
      <c r="H1361" s="5">
        <f t="shared" si="127"/>
        <v>0</v>
      </c>
      <c r="I1361" s="5">
        <f t="shared" si="128"/>
        <v>0</v>
      </c>
    </row>
    <row r="1362" spans="1:9" x14ac:dyDescent="0.25">
      <c r="A1362">
        <v>1358</v>
      </c>
      <c r="B1362">
        <f t="shared" si="129"/>
        <v>0</v>
      </c>
      <c r="C1362" s="5">
        <f t="shared" si="126"/>
        <v>0</v>
      </c>
      <c r="D1362" s="5">
        <f t="shared" si="131"/>
        <v>0</v>
      </c>
      <c r="E1362" s="4">
        <f t="shared" si="130"/>
        <v>0</v>
      </c>
      <c r="F1362" s="5">
        <f>IF(C1362=0,0,IF(I1361+G1362&lt;=Summary!$E$20,'Loan Sch - Extra pay - With Off'!I1361+G1362,Summary!$E$20))</f>
        <v>0</v>
      </c>
      <c r="G1362" s="4">
        <f>IF(E1362&lt;=0,0,E1362*Summary!$B$7/Summary!$B$10)</f>
        <v>0</v>
      </c>
      <c r="H1362" s="5">
        <f t="shared" si="127"/>
        <v>0</v>
      </c>
      <c r="I1362" s="5">
        <f t="shared" si="128"/>
        <v>0</v>
      </c>
    </row>
    <row r="1363" spans="1:9" x14ac:dyDescent="0.25">
      <c r="A1363">
        <v>1359</v>
      </c>
      <c r="B1363">
        <f t="shared" si="129"/>
        <v>0</v>
      </c>
      <c r="C1363" s="5">
        <f t="shared" si="126"/>
        <v>0</v>
      </c>
      <c r="D1363" s="5">
        <f t="shared" si="131"/>
        <v>0</v>
      </c>
      <c r="E1363" s="4">
        <f t="shared" si="130"/>
        <v>0</v>
      </c>
      <c r="F1363" s="5">
        <f>IF(C1363=0,0,IF(I1362+G1363&lt;=Summary!$E$20,'Loan Sch - Extra pay - With Off'!I1362+G1363,Summary!$E$20))</f>
        <v>0</v>
      </c>
      <c r="G1363" s="4">
        <f>IF(E1363&lt;=0,0,E1363*Summary!$B$7/Summary!$B$10)</f>
        <v>0</v>
      </c>
      <c r="H1363" s="5">
        <f t="shared" si="127"/>
        <v>0</v>
      </c>
      <c r="I1363" s="5">
        <f t="shared" si="128"/>
        <v>0</v>
      </c>
    </row>
    <row r="1364" spans="1:9" x14ac:dyDescent="0.25">
      <c r="A1364">
        <v>1360</v>
      </c>
      <c r="B1364">
        <f t="shared" si="129"/>
        <v>0</v>
      </c>
      <c r="C1364" s="5">
        <f t="shared" si="126"/>
        <v>0</v>
      </c>
      <c r="D1364" s="5">
        <f t="shared" si="131"/>
        <v>0</v>
      </c>
      <c r="E1364" s="4">
        <f t="shared" si="130"/>
        <v>0</v>
      </c>
      <c r="F1364" s="5">
        <f>IF(C1364=0,0,IF(I1363+G1364&lt;=Summary!$E$20,'Loan Sch - Extra pay - With Off'!I1363+G1364,Summary!$E$20))</f>
        <v>0</v>
      </c>
      <c r="G1364" s="4">
        <f>IF(E1364&lt;=0,0,E1364*Summary!$B$7/Summary!$B$10)</f>
        <v>0</v>
      </c>
      <c r="H1364" s="5">
        <f t="shared" si="127"/>
        <v>0</v>
      </c>
      <c r="I1364" s="5">
        <f t="shared" si="128"/>
        <v>0</v>
      </c>
    </row>
    <row r="1365" spans="1:9" x14ac:dyDescent="0.25">
      <c r="A1365">
        <v>1361</v>
      </c>
      <c r="B1365">
        <f t="shared" si="129"/>
        <v>0</v>
      </c>
      <c r="C1365" s="5">
        <f t="shared" si="126"/>
        <v>0</v>
      </c>
      <c r="D1365" s="5">
        <f t="shared" si="131"/>
        <v>0</v>
      </c>
      <c r="E1365" s="4">
        <f t="shared" si="130"/>
        <v>0</v>
      </c>
      <c r="F1365" s="5">
        <f>IF(C1365=0,0,IF(I1364+G1365&lt;=Summary!$E$20,'Loan Sch - Extra pay - With Off'!I1364+G1365,Summary!$E$20))</f>
        <v>0</v>
      </c>
      <c r="G1365" s="4">
        <f>IF(E1365&lt;=0,0,E1365*Summary!$B$7/Summary!$B$10)</f>
        <v>0</v>
      </c>
      <c r="H1365" s="5">
        <f t="shared" si="127"/>
        <v>0</v>
      </c>
      <c r="I1365" s="5">
        <f t="shared" si="128"/>
        <v>0</v>
      </c>
    </row>
    <row r="1366" spans="1:9" x14ac:dyDescent="0.25">
      <c r="A1366">
        <v>1362</v>
      </c>
      <c r="B1366">
        <f t="shared" si="129"/>
        <v>0</v>
      </c>
      <c r="C1366" s="5">
        <f t="shared" si="126"/>
        <v>0</v>
      </c>
      <c r="D1366" s="5">
        <f t="shared" si="131"/>
        <v>0</v>
      </c>
      <c r="E1366" s="4">
        <f t="shared" si="130"/>
        <v>0</v>
      </c>
      <c r="F1366" s="5">
        <f>IF(C1366=0,0,IF(I1365+G1366&lt;=Summary!$E$20,'Loan Sch - Extra pay - With Off'!I1365+G1366,Summary!$E$20))</f>
        <v>0</v>
      </c>
      <c r="G1366" s="4">
        <f>IF(E1366&lt;=0,0,E1366*Summary!$B$7/Summary!$B$10)</f>
        <v>0</v>
      </c>
      <c r="H1366" s="5">
        <f t="shared" si="127"/>
        <v>0</v>
      </c>
      <c r="I1366" s="5">
        <f t="shared" si="128"/>
        <v>0</v>
      </c>
    </row>
    <row r="1367" spans="1:9" x14ac:dyDescent="0.25">
      <c r="A1367">
        <v>1363</v>
      </c>
      <c r="B1367">
        <f t="shared" si="129"/>
        <v>0</v>
      </c>
      <c r="C1367" s="5">
        <f t="shared" si="126"/>
        <v>0</v>
      </c>
      <c r="D1367" s="5">
        <f t="shared" si="131"/>
        <v>0</v>
      </c>
      <c r="E1367" s="4">
        <f t="shared" si="130"/>
        <v>0</v>
      </c>
      <c r="F1367" s="5">
        <f>IF(C1367=0,0,IF(I1366+G1367&lt;=Summary!$E$20,'Loan Sch - Extra pay - With Off'!I1366+G1367,Summary!$E$20))</f>
        <v>0</v>
      </c>
      <c r="G1367" s="4">
        <f>IF(E1367&lt;=0,0,E1367*Summary!$B$7/Summary!$B$10)</f>
        <v>0</v>
      </c>
      <c r="H1367" s="5">
        <f t="shared" si="127"/>
        <v>0</v>
      </c>
      <c r="I1367" s="5">
        <f t="shared" si="128"/>
        <v>0</v>
      </c>
    </row>
    <row r="1368" spans="1:9" x14ac:dyDescent="0.25">
      <c r="A1368">
        <v>1364</v>
      </c>
      <c r="B1368">
        <f t="shared" si="129"/>
        <v>0</v>
      </c>
      <c r="C1368" s="5">
        <f t="shared" si="126"/>
        <v>0</v>
      </c>
      <c r="D1368" s="5">
        <f t="shared" si="131"/>
        <v>0</v>
      </c>
      <c r="E1368" s="4">
        <f t="shared" si="130"/>
        <v>0</v>
      </c>
      <c r="F1368" s="5">
        <f>IF(C1368=0,0,IF(I1367+G1368&lt;=Summary!$E$20,'Loan Sch - Extra pay - With Off'!I1367+G1368,Summary!$E$20))</f>
        <v>0</v>
      </c>
      <c r="G1368" s="4">
        <f>IF(E1368&lt;=0,0,E1368*Summary!$B$7/Summary!$B$10)</f>
        <v>0</v>
      </c>
      <c r="H1368" s="5">
        <f t="shared" si="127"/>
        <v>0</v>
      </c>
      <c r="I1368" s="5">
        <f t="shared" si="128"/>
        <v>0</v>
      </c>
    </row>
    <row r="1369" spans="1:9" x14ac:dyDescent="0.25">
      <c r="A1369">
        <v>1365</v>
      </c>
      <c r="B1369">
        <f t="shared" si="129"/>
        <v>0</v>
      </c>
      <c r="C1369" s="5">
        <f t="shared" si="126"/>
        <v>0</v>
      </c>
      <c r="D1369" s="5">
        <f t="shared" si="131"/>
        <v>0</v>
      </c>
      <c r="E1369" s="4">
        <f t="shared" si="130"/>
        <v>0</v>
      </c>
      <c r="F1369" s="5">
        <f>IF(C1369=0,0,IF(I1368+G1369&lt;=Summary!$E$20,'Loan Sch - Extra pay - With Off'!I1368+G1369,Summary!$E$20))</f>
        <v>0</v>
      </c>
      <c r="G1369" s="4">
        <f>IF(E1369&lt;=0,0,E1369*Summary!$B$7/Summary!$B$10)</f>
        <v>0</v>
      </c>
      <c r="H1369" s="5">
        <f t="shared" si="127"/>
        <v>0</v>
      </c>
      <c r="I1369" s="5">
        <f t="shared" si="128"/>
        <v>0</v>
      </c>
    </row>
    <row r="1370" spans="1:9" x14ac:dyDescent="0.25">
      <c r="A1370">
        <v>1366</v>
      </c>
      <c r="B1370">
        <f t="shared" si="129"/>
        <v>0</v>
      </c>
      <c r="C1370" s="5">
        <f t="shared" si="126"/>
        <v>0</v>
      </c>
      <c r="D1370" s="5">
        <f t="shared" si="131"/>
        <v>0</v>
      </c>
      <c r="E1370" s="4">
        <f t="shared" si="130"/>
        <v>0</v>
      </c>
      <c r="F1370" s="5">
        <f>IF(C1370=0,0,IF(I1369+G1370&lt;=Summary!$E$20,'Loan Sch - Extra pay - With Off'!I1369+G1370,Summary!$E$20))</f>
        <v>0</v>
      </c>
      <c r="G1370" s="4">
        <f>IF(E1370&lt;=0,0,E1370*Summary!$B$7/Summary!$B$10)</f>
        <v>0</v>
      </c>
      <c r="H1370" s="5">
        <f t="shared" si="127"/>
        <v>0</v>
      </c>
      <c r="I1370" s="5">
        <f t="shared" si="128"/>
        <v>0</v>
      </c>
    </row>
    <row r="1371" spans="1:9" x14ac:dyDescent="0.25">
      <c r="A1371">
        <v>1367</v>
      </c>
      <c r="B1371">
        <f t="shared" si="129"/>
        <v>0</v>
      </c>
      <c r="C1371" s="5">
        <f t="shared" si="126"/>
        <v>0</v>
      </c>
      <c r="D1371" s="5">
        <f t="shared" si="131"/>
        <v>0</v>
      </c>
      <c r="E1371" s="4">
        <f t="shared" si="130"/>
        <v>0</v>
      </c>
      <c r="F1371" s="5">
        <f>IF(C1371=0,0,IF(I1370+G1371&lt;=Summary!$E$20,'Loan Sch - Extra pay - With Off'!I1370+G1371,Summary!$E$20))</f>
        <v>0</v>
      </c>
      <c r="G1371" s="4">
        <f>IF(E1371&lt;=0,0,E1371*Summary!$B$7/Summary!$B$10)</f>
        <v>0</v>
      </c>
      <c r="H1371" s="5">
        <f t="shared" si="127"/>
        <v>0</v>
      </c>
      <c r="I1371" s="5">
        <f t="shared" si="128"/>
        <v>0</v>
      </c>
    </row>
    <row r="1372" spans="1:9" x14ac:dyDescent="0.25">
      <c r="A1372">
        <v>1368</v>
      </c>
      <c r="B1372">
        <f t="shared" si="129"/>
        <v>0</v>
      </c>
      <c r="C1372" s="5">
        <f t="shared" si="126"/>
        <v>0</v>
      </c>
      <c r="D1372" s="5">
        <f t="shared" si="131"/>
        <v>0</v>
      </c>
      <c r="E1372" s="4">
        <f t="shared" si="130"/>
        <v>0</v>
      </c>
      <c r="F1372" s="5">
        <f>IF(C1372=0,0,IF(I1371+G1372&lt;=Summary!$E$20,'Loan Sch - Extra pay - With Off'!I1371+G1372,Summary!$E$20))</f>
        <v>0</v>
      </c>
      <c r="G1372" s="4">
        <f>IF(E1372&lt;=0,0,E1372*Summary!$B$7/Summary!$B$10)</f>
        <v>0</v>
      </c>
      <c r="H1372" s="5">
        <f t="shared" si="127"/>
        <v>0</v>
      </c>
      <c r="I1372" s="5">
        <f t="shared" si="128"/>
        <v>0</v>
      </c>
    </row>
    <row r="1373" spans="1:9" x14ac:dyDescent="0.25">
      <c r="A1373">
        <v>1369</v>
      </c>
      <c r="B1373">
        <f t="shared" si="129"/>
        <v>0</v>
      </c>
      <c r="C1373" s="5">
        <f t="shared" si="126"/>
        <v>0</v>
      </c>
      <c r="D1373" s="5">
        <f t="shared" si="131"/>
        <v>0</v>
      </c>
      <c r="E1373" s="4">
        <f t="shared" si="130"/>
        <v>0</v>
      </c>
      <c r="F1373" s="5">
        <f>IF(C1373=0,0,IF(I1372+G1373&lt;=Summary!$E$20,'Loan Sch - Extra pay - With Off'!I1372+G1373,Summary!$E$20))</f>
        <v>0</v>
      </c>
      <c r="G1373" s="4">
        <f>IF(E1373&lt;=0,0,E1373*Summary!$B$7/Summary!$B$10)</f>
        <v>0</v>
      </c>
      <c r="H1373" s="5">
        <f t="shared" si="127"/>
        <v>0</v>
      </c>
      <c r="I1373" s="5">
        <f t="shared" si="128"/>
        <v>0</v>
      </c>
    </row>
    <row r="1374" spans="1:9" x14ac:dyDescent="0.25">
      <c r="A1374">
        <v>1370</v>
      </c>
      <c r="B1374">
        <f t="shared" si="129"/>
        <v>0</v>
      </c>
      <c r="C1374" s="5">
        <f t="shared" si="126"/>
        <v>0</v>
      </c>
      <c r="D1374" s="5">
        <f t="shared" si="131"/>
        <v>0</v>
      </c>
      <c r="E1374" s="4">
        <f t="shared" si="130"/>
        <v>0</v>
      </c>
      <c r="F1374" s="5">
        <f>IF(C1374=0,0,IF(I1373+G1374&lt;=Summary!$E$20,'Loan Sch - Extra pay - With Off'!I1373+G1374,Summary!$E$20))</f>
        <v>0</v>
      </c>
      <c r="G1374" s="4">
        <f>IF(E1374&lt;=0,0,E1374*Summary!$B$7/Summary!$B$10)</f>
        <v>0</v>
      </c>
      <c r="H1374" s="5">
        <f t="shared" si="127"/>
        <v>0</v>
      </c>
      <c r="I1374" s="5">
        <f t="shared" si="128"/>
        <v>0</v>
      </c>
    </row>
    <row r="1375" spans="1:9" x14ac:dyDescent="0.25">
      <c r="A1375">
        <v>1371</v>
      </c>
      <c r="B1375">
        <f t="shared" si="129"/>
        <v>0</v>
      </c>
      <c r="C1375" s="5">
        <f t="shared" si="126"/>
        <v>0</v>
      </c>
      <c r="D1375" s="5">
        <f t="shared" si="131"/>
        <v>0</v>
      </c>
      <c r="E1375" s="4">
        <f t="shared" si="130"/>
        <v>0</v>
      </c>
      <c r="F1375" s="5">
        <f>IF(C1375=0,0,IF(I1374+G1375&lt;=Summary!$E$20,'Loan Sch - Extra pay - With Off'!I1374+G1375,Summary!$E$20))</f>
        <v>0</v>
      </c>
      <c r="G1375" s="4">
        <f>IF(E1375&lt;=0,0,E1375*Summary!$B$7/Summary!$B$10)</f>
        <v>0</v>
      </c>
      <c r="H1375" s="5">
        <f t="shared" si="127"/>
        <v>0</v>
      </c>
      <c r="I1375" s="5">
        <f t="shared" si="128"/>
        <v>0</v>
      </c>
    </row>
    <row r="1376" spans="1:9" x14ac:dyDescent="0.25">
      <c r="A1376">
        <v>1372</v>
      </c>
      <c r="B1376">
        <f t="shared" si="129"/>
        <v>0</v>
      </c>
      <c r="C1376" s="5">
        <f t="shared" si="126"/>
        <v>0</v>
      </c>
      <c r="D1376" s="5">
        <f t="shared" si="131"/>
        <v>0</v>
      </c>
      <c r="E1376" s="4">
        <f t="shared" si="130"/>
        <v>0</v>
      </c>
      <c r="F1376" s="5">
        <f>IF(C1376=0,0,IF(I1375+G1376&lt;=Summary!$E$20,'Loan Sch - Extra pay - With Off'!I1375+G1376,Summary!$E$20))</f>
        <v>0</v>
      </c>
      <c r="G1376" s="4">
        <f>IF(E1376&lt;=0,0,E1376*Summary!$B$7/Summary!$B$10)</f>
        <v>0</v>
      </c>
      <c r="H1376" s="5">
        <f t="shared" si="127"/>
        <v>0</v>
      </c>
      <c r="I1376" s="5">
        <f t="shared" si="128"/>
        <v>0</v>
      </c>
    </row>
    <row r="1377" spans="1:9" x14ac:dyDescent="0.25">
      <c r="A1377">
        <v>1373</v>
      </c>
      <c r="B1377">
        <f t="shared" si="129"/>
        <v>0</v>
      </c>
      <c r="C1377" s="5">
        <f t="shared" si="126"/>
        <v>0</v>
      </c>
      <c r="D1377" s="5">
        <f t="shared" si="131"/>
        <v>0</v>
      </c>
      <c r="E1377" s="4">
        <f t="shared" si="130"/>
        <v>0</v>
      </c>
      <c r="F1377" s="5">
        <f>IF(C1377=0,0,IF(I1376+G1377&lt;=Summary!$E$20,'Loan Sch - Extra pay - With Off'!I1376+G1377,Summary!$E$20))</f>
        <v>0</v>
      </c>
      <c r="G1377" s="4">
        <f>IF(E1377&lt;=0,0,E1377*Summary!$B$7/Summary!$B$10)</f>
        <v>0</v>
      </c>
      <c r="H1377" s="5">
        <f t="shared" si="127"/>
        <v>0</v>
      </c>
      <c r="I1377" s="5">
        <f t="shared" si="128"/>
        <v>0</v>
      </c>
    </row>
    <row r="1378" spans="1:9" x14ac:dyDescent="0.25">
      <c r="A1378">
        <v>1374</v>
      </c>
      <c r="B1378">
        <f t="shared" si="129"/>
        <v>0</v>
      </c>
      <c r="C1378" s="5">
        <f t="shared" si="126"/>
        <v>0</v>
      </c>
      <c r="D1378" s="5">
        <f t="shared" si="131"/>
        <v>0</v>
      </c>
      <c r="E1378" s="4">
        <f t="shared" si="130"/>
        <v>0</v>
      </c>
      <c r="F1378" s="5">
        <f>IF(C1378=0,0,IF(I1377+G1378&lt;=Summary!$E$20,'Loan Sch - Extra pay - With Off'!I1377+G1378,Summary!$E$20))</f>
        <v>0</v>
      </c>
      <c r="G1378" s="4">
        <f>IF(E1378&lt;=0,0,E1378*Summary!$B$7/Summary!$B$10)</f>
        <v>0</v>
      </c>
      <c r="H1378" s="5">
        <f t="shared" si="127"/>
        <v>0</v>
      </c>
      <c r="I1378" s="5">
        <f t="shared" si="128"/>
        <v>0</v>
      </c>
    </row>
    <row r="1379" spans="1:9" x14ac:dyDescent="0.25">
      <c r="A1379">
        <v>1375</v>
      </c>
      <c r="B1379">
        <f t="shared" si="129"/>
        <v>0</v>
      </c>
      <c r="C1379" s="5">
        <f t="shared" si="126"/>
        <v>0</v>
      </c>
      <c r="D1379" s="5">
        <f t="shared" si="131"/>
        <v>0</v>
      </c>
      <c r="E1379" s="4">
        <f t="shared" si="130"/>
        <v>0</v>
      </c>
      <c r="F1379" s="5">
        <f>IF(C1379=0,0,IF(I1378+G1379&lt;=Summary!$E$20,'Loan Sch - Extra pay - With Off'!I1378+G1379,Summary!$E$20))</f>
        <v>0</v>
      </c>
      <c r="G1379" s="4">
        <f>IF(E1379&lt;=0,0,E1379*Summary!$B$7/Summary!$B$10)</f>
        <v>0</v>
      </c>
      <c r="H1379" s="5">
        <f t="shared" si="127"/>
        <v>0</v>
      </c>
      <c r="I1379" s="5">
        <f t="shared" si="128"/>
        <v>0</v>
      </c>
    </row>
    <row r="1380" spans="1:9" x14ac:dyDescent="0.25">
      <c r="A1380">
        <v>1376</v>
      </c>
      <c r="B1380">
        <f t="shared" si="129"/>
        <v>0</v>
      </c>
      <c r="C1380" s="5">
        <f t="shared" si="126"/>
        <v>0</v>
      </c>
      <c r="D1380" s="5">
        <f t="shared" si="131"/>
        <v>0</v>
      </c>
      <c r="E1380" s="4">
        <f t="shared" si="130"/>
        <v>0</v>
      </c>
      <c r="F1380" s="5">
        <f>IF(C1380=0,0,IF(I1379+G1380&lt;=Summary!$E$20,'Loan Sch - Extra pay - With Off'!I1379+G1380,Summary!$E$20))</f>
        <v>0</v>
      </c>
      <c r="G1380" s="4">
        <f>IF(E1380&lt;=0,0,E1380*Summary!$B$7/Summary!$B$10)</f>
        <v>0</v>
      </c>
      <c r="H1380" s="5">
        <f t="shared" si="127"/>
        <v>0</v>
      </c>
      <c r="I1380" s="5">
        <f t="shared" si="128"/>
        <v>0</v>
      </c>
    </row>
    <row r="1381" spans="1:9" x14ac:dyDescent="0.25">
      <c r="A1381">
        <v>1377</v>
      </c>
      <c r="B1381">
        <f t="shared" si="129"/>
        <v>0</v>
      </c>
      <c r="C1381" s="5">
        <f t="shared" si="126"/>
        <v>0</v>
      </c>
      <c r="D1381" s="5">
        <f t="shared" si="131"/>
        <v>0</v>
      </c>
      <c r="E1381" s="4">
        <f t="shared" si="130"/>
        <v>0</v>
      </c>
      <c r="F1381" s="5">
        <f>IF(C1381=0,0,IF(I1380+G1381&lt;=Summary!$E$20,'Loan Sch - Extra pay - With Off'!I1380+G1381,Summary!$E$20))</f>
        <v>0</v>
      </c>
      <c r="G1381" s="4">
        <f>IF(E1381&lt;=0,0,E1381*Summary!$B$7/Summary!$B$10)</f>
        <v>0</v>
      </c>
      <c r="H1381" s="5">
        <f t="shared" si="127"/>
        <v>0</v>
      </c>
      <c r="I1381" s="5">
        <f t="shared" si="128"/>
        <v>0</v>
      </c>
    </row>
    <row r="1382" spans="1:9" x14ac:dyDescent="0.25">
      <c r="A1382">
        <v>1378</v>
      </c>
      <c r="B1382">
        <f t="shared" si="129"/>
        <v>0</v>
      </c>
      <c r="C1382" s="5">
        <f t="shared" si="126"/>
        <v>0</v>
      </c>
      <c r="D1382" s="5">
        <f t="shared" si="131"/>
        <v>0</v>
      </c>
      <c r="E1382" s="4">
        <f t="shared" si="130"/>
        <v>0</v>
      </c>
      <c r="F1382" s="5">
        <f>IF(C1382=0,0,IF(I1381+G1382&lt;=Summary!$E$20,'Loan Sch - Extra pay - With Off'!I1381+G1382,Summary!$E$20))</f>
        <v>0</v>
      </c>
      <c r="G1382" s="4">
        <f>IF(E1382&lt;=0,0,E1382*Summary!$B$7/Summary!$B$10)</f>
        <v>0</v>
      </c>
      <c r="H1382" s="5">
        <f t="shared" si="127"/>
        <v>0</v>
      </c>
      <c r="I1382" s="5">
        <f t="shared" si="128"/>
        <v>0</v>
      </c>
    </row>
    <row r="1383" spans="1:9" x14ac:dyDescent="0.25">
      <c r="A1383">
        <v>1379</v>
      </c>
      <c r="B1383">
        <f t="shared" si="129"/>
        <v>0</v>
      </c>
      <c r="C1383" s="5">
        <f t="shared" si="126"/>
        <v>0</v>
      </c>
      <c r="D1383" s="5">
        <f t="shared" si="131"/>
        <v>0</v>
      </c>
      <c r="E1383" s="4">
        <f t="shared" si="130"/>
        <v>0</v>
      </c>
      <c r="F1383" s="5">
        <f>IF(C1383=0,0,IF(I1382+G1383&lt;=Summary!$E$20,'Loan Sch - Extra pay - With Off'!I1382+G1383,Summary!$E$20))</f>
        <v>0</v>
      </c>
      <c r="G1383" s="4">
        <f>IF(E1383&lt;=0,0,E1383*Summary!$B$7/Summary!$B$10)</f>
        <v>0</v>
      </c>
      <c r="H1383" s="5">
        <f t="shared" si="127"/>
        <v>0</v>
      </c>
      <c r="I1383" s="5">
        <f t="shared" si="128"/>
        <v>0</v>
      </c>
    </row>
    <row r="1384" spans="1:9" x14ac:dyDescent="0.25">
      <c r="A1384">
        <v>1380</v>
      </c>
      <c r="B1384">
        <f t="shared" si="129"/>
        <v>0</v>
      </c>
      <c r="C1384" s="5">
        <f t="shared" si="126"/>
        <v>0</v>
      </c>
      <c r="D1384" s="5">
        <f t="shared" si="131"/>
        <v>0</v>
      </c>
      <c r="E1384" s="4">
        <f t="shared" si="130"/>
        <v>0</v>
      </c>
      <c r="F1384" s="5">
        <f>IF(C1384=0,0,IF(I1383+G1384&lt;=Summary!$E$20,'Loan Sch - Extra pay - With Off'!I1383+G1384,Summary!$E$20))</f>
        <v>0</v>
      </c>
      <c r="G1384" s="4">
        <f>IF(E1384&lt;=0,0,E1384*Summary!$B$7/Summary!$B$10)</f>
        <v>0</v>
      </c>
      <c r="H1384" s="5">
        <f t="shared" si="127"/>
        <v>0</v>
      </c>
      <c r="I1384" s="5">
        <f t="shared" si="128"/>
        <v>0</v>
      </c>
    </row>
    <row r="1385" spans="1:9" x14ac:dyDescent="0.25">
      <c r="A1385">
        <v>1381</v>
      </c>
      <c r="B1385">
        <f t="shared" si="129"/>
        <v>0</v>
      </c>
      <c r="C1385" s="5">
        <f t="shared" si="126"/>
        <v>0</v>
      </c>
      <c r="D1385" s="5">
        <f t="shared" si="131"/>
        <v>0</v>
      </c>
      <c r="E1385" s="4">
        <f t="shared" si="130"/>
        <v>0</v>
      </c>
      <c r="F1385" s="5">
        <f>IF(C1385=0,0,IF(I1384+G1385&lt;=Summary!$E$20,'Loan Sch - Extra pay - With Off'!I1384+G1385,Summary!$E$20))</f>
        <v>0</v>
      </c>
      <c r="G1385" s="4">
        <f>IF(E1385&lt;=0,0,E1385*Summary!$B$7/Summary!$B$10)</f>
        <v>0</v>
      </c>
      <c r="H1385" s="5">
        <f t="shared" si="127"/>
        <v>0</v>
      </c>
      <c r="I1385" s="5">
        <f t="shared" si="128"/>
        <v>0</v>
      </c>
    </row>
    <row r="1386" spans="1:9" x14ac:dyDescent="0.25">
      <c r="A1386">
        <v>1382</v>
      </c>
      <c r="B1386">
        <f t="shared" si="129"/>
        <v>0</v>
      </c>
      <c r="C1386" s="5">
        <f t="shared" si="126"/>
        <v>0</v>
      </c>
      <c r="D1386" s="5">
        <f t="shared" si="131"/>
        <v>0</v>
      </c>
      <c r="E1386" s="4">
        <f t="shared" si="130"/>
        <v>0</v>
      </c>
      <c r="F1386" s="5">
        <f>IF(C1386=0,0,IF(I1385+G1386&lt;=Summary!$E$20,'Loan Sch - Extra pay - With Off'!I1385+G1386,Summary!$E$20))</f>
        <v>0</v>
      </c>
      <c r="G1386" s="4">
        <f>IF(E1386&lt;=0,0,E1386*Summary!$B$7/Summary!$B$10)</f>
        <v>0</v>
      </c>
      <c r="H1386" s="5">
        <f t="shared" si="127"/>
        <v>0</v>
      </c>
      <c r="I1386" s="5">
        <f t="shared" si="128"/>
        <v>0</v>
      </c>
    </row>
    <row r="1387" spans="1:9" x14ac:dyDescent="0.25">
      <c r="A1387">
        <v>1383</v>
      </c>
      <c r="B1387">
        <f t="shared" si="129"/>
        <v>0</v>
      </c>
      <c r="C1387" s="5">
        <f t="shared" si="126"/>
        <v>0</v>
      </c>
      <c r="D1387" s="5">
        <f t="shared" si="131"/>
        <v>0</v>
      </c>
      <c r="E1387" s="4">
        <f t="shared" si="130"/>
        <v>0</v>
      </c>
      <c r="F1387" s="5">
        <f>IF(C1387=0,0,IF(I1386+G1387&lt;=Summary!$E$20,'Loan Sch - Extra pay - With Off'!I1386+G1387,Summary!$E$20))</f>
        <v>0</v>
      </c>
      <c r="G1387" s="4">
        <f>IF(E1387&lt;=0,0,E1387*Summary!$B$7/Summary!$B$10)</f>
        <v>0</v>
      </c>
      <c r="H1387" s="5">
        <f t="shared" si="127"/>
        <v>0</v>
      </c>
      <c r="I1387" s="5">
        <f t="shared" si="128"/>
        <v>0</v>
      </c>
    </row>
    <row r="1388" spans="1:9" x14ac:dyDescent="0.25">
      <c r="A1388">
        <v>1384</v>
      </c>
      <c r="B1388">
        <f t="shared" si="129"/>
        <v>0</v>
      </c>
      <c r="C1388" s="5">
        <f t="shared" si="126"/>
        <v>0</v>
      </c>
      <c r="D1388" s="5">
        <f t="shared" si="131"/>
        <v>0</v>
      </c>
      <c r="E1388" s="4">
        <f t="shared" si="130"/>
        <v>0</v>
      </c>
      <c r="F1388" s="5">
        <f>IF(C1388=0,0,IF(I1387+G1388&lt;=Summary!$E$20,'Loan Sch - Extra pay - With Off'!I1387+G1388,Summary!$E$20))</f>
        <v>0</v>
      </c>
      <c r="G1388" s="4">
        <f>IF(E1388&lt;=0,0,E1388*Summary!$B$7/Summary!$B$10)</f>
        <v>0</v>
      </c>
      <c r="H1388" s="5">
        <f t="shared" si="127"/>
        <v>0</v>
      </c>
      <c r="I1388" s="5">
        <f t="shared" si="128"/>
        <v>0</v>
      </c>
    </row>
    <row r="1389" spans="1:9" x14ac:dyDescent="0.25">
      <c r="A1389">
        <v>1385</v>
      </c>
      <c r="B1389">
        <f t="shared" si="129"/>
        <v>0</v>
      </c>
      <c r="C1389" s="5">
        <f t="shared" si="126"/>
        <v>0</v>
      </c>
      <c r="D1389" s="5">
        <f t="shared" si="131"/>
        <v>0</v>
      </c>
      <c r="E1389" s="4">
        <f t="shared" si="130"/>
        <v>0</v>
      </c>
      <c r="F1389" s="5">
        <f>IF(C1389=0,0,IF(I1388+G1389&lt;=Summary!$E$20,'Loan Sch - Extra pay - With Off'!I1388+G1389,Summary!$E$20))</f>
        <v>0</v>
      </c>
      <c r="G1389" s="4">
        <f>IF(E1389&lt;=0,0,E1389*Summary!$B$7/Summary!$B$10)</f>
        <v>0</v>
      </c>
      <c r="H1389" s="5">
        <f t="shared" si="127"/>
        <v>0</v>
      </c>
      <c r="I1389" s="5">
        <f t="shared" si="128"/>
        <v>0</v>
      </c>
    </row>
    <row r="1390" spans="1:9" x14ac:dyDescent="0.25">
      <c r="A1390">
        <v>1386</v>
      </c>
      <c r="B1390">
        <f t="shared" si="129"/>
        <v>0</v>
      </c>
      <c r="C1390" s="5">
        <f t="shared" si="126"/>
        <v>0</v>
      </c>
      <c r="D1390" s="5">
        <f t="shared" si="131"/>
        <v>0</v>
      </c>
      <c r="E1390" s="4">
        <f t="shared" si="130"/>
        <v>0</v>
      </c>
      <c r="F1390" s="5">
        <f>IF(C1390=0,0,IF(I1389+G1390&lt;=Summary!$E$20,'Loan Sch - Extra pay - With Off'!I1389+G1390,Summary!$E$20))</f>
        <v>0</v>
      </c>
      <c r="G1390" s="4">
        <f>IF(E1390&lt;=0,0,E1390*Summary!$B$7/Summary!$B$10)</f>
        <v>0</v>
      </c>
      <c r="H1390" s="5">
        <f t="shared" si="127"/>
        <v>0</v>
      </c>
      <c r="I1390" s="5">
        <f t="shared" si="128"/>
        <v>0</v>
      </c>
    </row>
    <row r="1391" spans="1:9" x14ac:dyDescent="0.25">
      <c r="A1391">
        <v>1387</v>
      </c>
      <c r="B1391">
        <f t="shared" si="129"/>
        <v>0</v>
      </c>
      <c r="C1391" s="5">
        <f t="shared" si="126"/>
        <v>0</v>
      </c>
      <c r="D1391" s="5">
        <f t="shared" si="131"/>
        <v>0</v>
      </c>
      <c r="E1391" s="4">
        <f t="shared" si="130"/>
        <v>0</v>
      </c>
      <c r="F1391" s="5">
        <f>IF(C1391=0,0,IF(I1390+G1391&lt;=Summary!$E$20,'Loan Sch - Extra pay - With Off'!I1390+G1391,Summary!$E$20))</f>
        <v>0</v>
      </c>
      <c r="G1391" s="4">
        <f>IF(E1391&lt;=0,0,E1391*Summary!$B$7/Summary!$B$10)</f>
        <v>0</v>
      </c>
      <c r="H1391" s="5">
        <f t="shared" si="127"/>
        <v>0</v>
      </c>
      <c r="I1391" s="5">
        <f t="shared" si="128"/>
        <v>0</v>
      </c>
    </row>
    <row r="1392" spans="1:9" x14ac:dyDescent="0.25">
      <c r="A1392">
        <v>1388</v>
      </c>
      <c r="B1392">
        <f t="shared" si="129"/>
        <v>0</v>
      </c>
      <c r="C1392" s="5">
        <f t="shared" si="126"/>
        <v>0</v>
      </c>
      <c r="D1392" s="5">
        <f t="shared" si="131"/>
        <v>0</v>
      </c>
      <c r="E1392" s="4">
        <f t="shared" si="130"/>
        <v>0</v>
      </c>
      <c r="F1392" s="5">
        <f>IF(C1392=0,0,IF(I1391+G1392&lt;=Summary!$E$20,'Loan Sch - Extra pay - With Off'!I1391+G1392,Summary!$E$20))</f>
        <v>0</v>
      </c>
      <c r="G1392" s="4">
        <f>IF(E1392&lt;=0,0,E1392*Summary!$B$7/Summary!$B$10)</f>
        <v>0</v>
      </c>
      <c r="H1392" s="5">
        <f t="shared" si="127"/>
        <v>0</v>
      </c>
      <c r="I1392" s="5">
        <f t="shared" si="128"/>
        <v>0</v>
      </c>
    </row>
    <row r="1393" spans="1:9" x14ac:dyDescent="0.25">
      <c r="A1393">
        <v>1389</v>
      </c>
      <c r="B1393">
        <f t="shared" si="129"/>
        <v>0</v>
      </c>
      <c r="C1393" s="5">
        <f t="shared" si="126"/>
        <v>0</v>
      </c>
      <c r="D1393" s="5">
        <f t="shared" si="131"/>
        <v>0</v>
      </c>
      <c r="E1393" s="4">
        <f t="shared" si="130"/>
        <v>0</v>
      </c>
      <c r="F1393" s="5">
        <f>IF(C1393=0,0,IF(I1392+G1393&lt;=Summary!$E$20,'Loan Sch - Extra pay - With Off'!I1392+G1393,Summary!$E$20))</f>
        <v>0</v>
      </c>
      <c r="G1393" s="4">
        <f>IF(E1393&lt;=0,0,E1393*Summary!$B$7/Summary!$B$10)</f>
        <v>0</v>
      </c>
      <c r="H1393" s="5">
        <f t="shared" si="127"/>
        <v>0</v>
      </c>
      <c r="I1393" s="5">
        <f t="shared" si="128"/>
        <v>0</v>
      </c>
    </row>
    <row r="1394" spans="1:9" x14ac:dyDescent="0.25">
      <c r="A1394">
        <v>1390</v>
      </c>
      <c r="B1394">
        <f t="shared" si="129"/>
        <v>0</v>
      </c>
      <c r="C1394" s="5">
        <f t="shared" si="126"/>
        <v>0</v>
      </c>
      <c r="D1394" s="5">
        <f t="shared" si="131"/>
        <v>0</v>
      </c>
      <c r="E1394" s="4">
        <f t="shared" si="130"/>
        <v>0</v>
      </c>
      <c r="F1394" s="5">
        <f>IF(C1394=0,0,IF(I1393+G1394&lt;=Summary!$E$20,'Loan Sch - Extra pay - With Off'!I1393+G1394,Summary!$E$20))</f>
        <v>0</v>
      </c>
      <c r="G1394" s="4">
        <f>IF(E1394&lt;=0,0,E1394*Summary!$B$7/Summary!$B$10)</f>
        <v>0</v>
      </c>
      <c r="H1394" s="5">
        <f t="shared" si="127"/>
        <v>0</v>
      </c>
      <c r="I1394" s="5">
        <f t="shared" si="128"/>
        <v>0</v>
      </c>
    </row>
    <row r="1395" spans="1:9" x14ac:dyDescent="0.25">
      <c r="A1395">
        <v>1391</v>
      </c>
      <c r="B1395">
        <f t="shared" si="129"/>
        <v>0</v>
      </c>
      <c r="C1395" s="5">
        <f t="shared" si="126"/>
        <v>0</v>
      </c>
      <c r="D1395" s="5">
        <f t="shared" si="131"/>
        <v>0</v>
      </c>
      <c r="E1395" s="4">
        <f t="shared" si="130"/>
        <v>0</v>
      </c>
      <c r="F1395" s="5">
        <f>IF(C1395=0,0,IF(I1394+G1395&lt;=Summary!$E$20,'Loan Sch - Extra pay - With Off'!I1394+G1395,Summary!$E$20))</f>
        <v>0</v>
      </c>
      <c r="G1395" s="4">
        <f>IF(E1395&lt;=0,0,E1395*Summary!$B$7/Summary!$B$10)</f>
        <v>0</v>
      </c>
      <c r="H1395" s="5">
        <f t="shared" si="127"/>
        <v>0</v>
      </c>
      <c r="I1395" s="5">
        <f t="shared" si="128"/>
        <v>0</v>
      </c>
    </row>
    <row r="1396" spans="1:9" x14ac:dyDescent="0.25">
      <c r="A1396">
        <v>1392</v>
      </c>
      <c r="B1396">
        <f t="shared" si="129"/>
        <v>0</v>
      </c>
      <c r="C1396" s="5">
        <f t="shared" si="126"/>
        <v>0</v>
      </c>
      <c r="D1396" s="5">
        <f t="shared" si="131"/>
        <v>0</v>
      </c>
      <c r="E1396" s="4">
        <f t="shared" si="130"/>
        <v>0</v>
      </c>
      <c r="F1396" s="5">
        <f>IF(C1396=0,0,IF(I1395+G1396&lt;=Summary!$E$20,'Loan Sch - Extra pay - With Off'!I1395+G1396,Summary!$E$20))</f>
        <v>0</v>
      </c>
      <c r="G1396" s="4">
        <f>IF(E1396&lt;=0,0,E1396*Summary!$B$7/Summary!$B$10)</f>
        <v>0</v>
      </c>
      <c r="H1396" s="5">
        <f t="shared" si="127"/>
        <v>0</v>
      </c>
      <c r="I1396" s="5">
        <f t="shared" si="128"/>
        <v>0</v>
      </c>
    </row>
    <row r="1397" spans="1:9" x14ac:dyDescent="0.25">
      <c r="A1397">
        <v>1393</v>
      </c>
      <c r="B1397">
        <f t="shared" si="129"/>
        <v>0</v>
      </c>
      <c r="C1397" s="5">
        <f t="shared" ref="C1397:C1460" si="132">I1396</f>
        <v>0</v>
      </c>
      <c r="D1397" s="5">
        <f t="shared" si="131"/>
        <v>0</v>
      </c>
      <c r="E1397" s="4">
        <f t="shared" si="130"/>
        <v>0</v>
      </c>
      <c r="F1397" s="5">
        <f>IF(C1397=0,0,IF(I1396+G1397&lt;=Summary!$E$20,'Loan Sch - Extra pay - With Off'!I1396+G1397,Summary!$E$20))</f>
        <v>0</v>
      </c>
      <c r="G1397" s="4">
        <f>IF(E1397&lt;=0,0,E1397*Summary!$B$7/Summary!$B$10)</f>
        <v>0</v>
      </c>
      <c r="H1397" s="5">
        <f t="shared" ref="H1397:H1460" si="133">F1397-G1397</f>
        <v>0</v>
      </c>
      <c r="I1397" s="5">
        <f t="shared" ref="I1397:I1460" si="134">IF(ROUND(C1397-H1397,0)=0,0,C1397-H1397)</f>
        <v>0</v>
      </c>
    </row>
    <row r="1398" spans="1:9" x14ac:dyDescent="0.25">
      <c r="A1398">
        <v>1394</v>
      </c>
      <c r="B1398">
        <f t="shared" si="129"/>
        <v>0</v>
      </c>
      <c r="C1398" s="5">
        <f t="shared" si="132"/>
        <v>0</v>
      </c>
      <c r="D1398" s="5">
        <f t="shared" si="131"/>
        <v>0</v>
      </c>
      <c r="E1398" s="4">
        <f t="shared" si="130"/>
        <v>0</v>
      </c>
      <c r="F1398" s="5">
        <f>IF(C1398=0,0,IF(I1397+G1398&lt;=Summary!$E$20,'Loan Sch - Extra pay - With Off'!I1397+G1398,Summary!$E$20))</f>
        <v>0</v>
      </c>
      <c r="G1398" s="4">
        <f>IF(E1398&lt;=0,0,E1398*Summary!$B$7/Summary!$B$10)</f>
        <v>0</v>
      </c>
      <c r="H1398" s="5">
        <f t="shared" si="133"/>
        <v>0</v>
      </c>
      <c r="I1398" s="5">
        <f t="shared" si="134"/>
        <v>0</v>
      </c>
    </row>
    <row r="1399" spans="1:9" x14ac:dyDescent="0.25">
      <c r="A1399">
        <v>1395</v>
      </c>
      <c r="B1399">
        <f t="shared" si="129"/>
        <v>0</v>
      </c>
      <c r="C1399" s="5">
        <f t="shared" si="132"/>
        <v>0</v>
      </c>
      <c r="D1399" s="5">
        <f t="shared" si="131"/>
        <v>0</v>
      </c>
      <c r="E1399" s="4">
        <f t="shared" si="130"/>
        <v>0</v>
      </c>
      <c r="F1399" s="5">
        <f>IF(C1399=0,0,IF(I1398+G1399&lt;=Summary!$E$20,'Loan Sch - Extra pay - With Off'!I1398+G1399,Summary!$E$20))</f>
        <v>0</v>
      </c>
      <c r="G1399" s="4">
        <f>IF(E1399&lt;=0,0,E1399*Summary!$B$7/Summary!$B$10)</f>
        <v>0</v>
      </c>
      <c r="H1399" s="5">
        <f t="shared" si="133"/>
        <v>0</v>
      </c>
      <c r="I1399" s="5">
        <f t="shared" si="134"/>
        <v>0</v>
      </c>
    </row>
    <row r="1400" spans="1:9" x14ac:dyDescent="0.25">
      <c r="A1400">
        <v>1396</v>
      </c>
      <c r="B1400">
        <f t="shared" si="129"/>
        <v>0</v>
      </c>
      <c r="C1400" s="5">
        <f t="shared" si="132"/>
        <v>0</v>
      </c>
      <c r="D1400" s="5">
        <f t="shared" si="131"/>
        <v>0</v>
      </c>
      <c r="E1400" s="4">
        <f t="shared" si="130"/>
        <v>0</v>
      </c>
      <c r="F1400" s="5">
        <f>IF(C1400=0,0,IF(I1399+G1400&lt;=Summary!$E$20,'Loan Sch - Extra pay - With Off'!I1399+G1400,Summary!$E$20))</f>
        <v>0</v>
      </c>
      <c r="G1400" s="4">
        <f>IF(E1400&lt;=0,0,E1400*Summary!$B$7/Summary!$B$10)</f>
        <v>0</v>
      </c>
      <c r="H1400" s="5">
        <f t="shared" si="133"/>
        <v>0</v>
      </c>
      <c r="I1400" s="5">
        <f t="shared" si="134"/>
        <v>0</v>
      </c>
    </row>
    <row r="1401" spans="1:9" x14ac:dyDescent="0.25">
      <c r="A1401">
        <v>1397</v>
      </c>
      <c r="B1401">
        <f t="shared" si="129"/>
        <v>0</v>
      </c>
      <c r="C1401" s="5">
        <f t="shared" si="132"/>
        <v>0</v>
      </c>
      <c r="D1401" s="5">
        <f t="shared" si="131"/>
        <v>0</v>
      </c>
      <c r="E1401" s="4">
        <f t="shared" si="130"/>
        <v>0</v>
      </c>
      <c r="F1401" s="5">
        <f>IF(C1401=0,0,IF(I1400+G1401&lt;=Summary!$E$20,'Loan Sch - Extra pay - With Off'!I1400+G1401,Summary!$E$20))</f>
        <v>0</v>
      </c>
      <c r="G1401" s="4">
        <f>IF(E1401&lt;=0,0,E1401*Summary!$B$7/Summary!$B$10)</f>
        <v>0</v>
      </c>
      <c r="H1401" s="5">
        <f t="shared" si="133"/>
        <v>0</v>
      </c>
      <c r="I1401" s="5">
        <f t="shared" si="134"/>
        <v>0</v>
      </c>
    </row>
    <row r="1402" spans="1:9" x14ac:dyDescent="0.25">
      <c r="A1402">
        <v>1398</v>
      </c>
      <c r="B1402">
        <f t="shared" si="129"/>
        <v>0</v>
      </c>
      <c r="C1402" s="5">
        <f t="shared" si="132"/>
        <v>0</v>
      </c>
      <c r="D1402" s="5">
        <f t="shared" si="131"/>
        <v>0</v>
      </c>
      <c r="E1402" s="4">
        <f t="shared" si="130"/>
        <v>0</v>
      </c>
      <c r="F1402" s="5">
        <f>IF(C1402=0,0,IF(I1401+G1402&lt;=Summary!$E$20,'Loan Sch - Extra pay - With Off'!I1401+G1402,Summary!$E$20))</f>
        <v>0</v>
      </c>
      <c r="G1402" s="4">
        <f>IF(E1402&lt;=0,0,E1402*Summary!$B$7/Summary!$B$10)</f>
        <v>0</v>
      </c>
      <c r="H1402" s="5">
        <f t="shared" si="133"/>
        <v>0</v>
      </c>
      <c r="I1402" s="5">
        <f t="shared" si="134"/>
        <v>0</v>
      </c>
    </row>
    <row r="1403" spans="1:9" x14ac:dyDescent="0.25">
      <c r="A1403">
        <v>1399</v>
      </c>
      <c r="B1403">
        <f t="shared" si="129"/>
        <v>0</v>
      </c>
      <c r="C1403" s="5">
        <f t="shared" si="132"/>
        <v>0</v>
      </c>
      <c r="D1403" s="5">
        <f t="shared" si="131"/>
        <v>0</v>
      </c>
      <c r="E1403" s="4">
        <f t="shared" si="130"/>
        <v>0</v>
      </c>
      <c r="F1403" s="5">
        <f>IF(C1403=0,0,IF(I1402+G1403&lt;=Summary!$E$20,'Loan Sch - Extra pay - With Off'!I1402+G1403,Summary!$E$20))</f>
        <v>0</v>
      </c>
      <c r="G1403" s="4">
        <f>IF(E1403&lt;=0,0,E1403*Summary!$B$7/Summary!$B$10)</f>
        <v>0</v>
      </c>
      <c r="H1403" s="5">
        <f t="shared" si="133"/>
        <v>0</v>
      </c>
      <c r="I1403" s="5">
        <f t="shared" si="134"/>
        <v>0</v>
      </c>
    </row>
    <row r="1404" spans="1:9" x14ac:dyDescent="0.25">
      <c r="A1404">
        <v>1400</v>
      </c>
      <c r="B1404">
        <f t="shared" si="129"/>
        <v>0</v>
      </c>
      <c r="C1404" s="5">
        <f t="shared" si="132"/>
        <v>0</v>
      </c>
      <c r="D1404" s="5">
        <f t="shared" si="131"/>
        <v>0</v>
      </c>
      <c r="E1404" s="4">
        <f t="shared" si="130"/>
        <v>0</v>
      </c>
      <c r="F1404" s="5">
        <f>IF(C1404=0,0,IF(I1403+G1404&lt;=Summary!$E$20,'Loan Sch - Extra pay - With Off'!I1403+G1404,Summary!$E$20))</f>
        <v>0</v>
      </c>
      <c r="G1404" s="4">
        <f>IF(E1404&lt;=0,0,E1404*Summary!$B$7/Summary!$B$10)</f>
        <v>0</v>
      </c>
      <c r="H1404" s="5">
        <f t="shared" si="133"/>
        <v>0</v>
      </c>
      <c r="I1404" s="5">
        <f t="shared" si="134"/>
        <v>0</v>
      </c>
    </row>
    <row r="1405" spans="1:9" x14ac:dyDescent="0.25">
      <c r="A1405">
        <v>1401</v>
      </c>
      <c r="B1405">
        <f t="shared" si="129"/>
        <v>0</v>
      </c>
      <c r="C1405" s="5">
        <f t="shared" si="132"/>
        <v>0</v>
      </c>
      <c r="D1405" s="5">
        <f t="shared" si="131"/>
        <v>0</v>
      </c>
      <c r="E1405" s="4">
        <f t="shared" si="130"/>
        <v>0</v>
      </c>
      <c r="F1405" s="5">
        <f>IF(C1405=0,0,IF(I1404+G1405&lt;=Summary!$E$20,'Loan Sch - Extra pay - With Off'!I1404+G1405,Summary!$E$20))</f>
        <v>0</v>
      </c>
      <c r="G1405" s="4">
        <f>IF(E1405&lt;=0,0,E1405*Summary!$B$7/Summary!$B$10)</f>
        <v>0</v>
      </c>
      <c r="H1405" s="5">
        <f t="shared" si="133"/>
        <v>0</v>
      </c>
      <c r="I1405" s="5">
        <f t="shared" si="134"/>
        <v>0</v>
      </c>
    </row>
    <row r="1406" spans="1:9" x14ac:dyDescent="0.25">
      <c r="A1406">
        <v>1402</v>
      </c>
      <c r="B1406">
        <f t="shared" si="129"/>
        <v>0</v>
      </c>
      <c r="C1406" s="5">
        <f t="shared" si="132"/>
        <v>0</v>
      </c>
      <c r="D1406" s="5">
        <f t="shared" si="131"/>
        <v>0</v>
      </c>
      <c r="E1406" s="4">
        <f t="shared" si="130"/>
        <v>0</v>
      </c>
      <c r="F1406" s="5">
        <f>IF(C1406=0,0,IF(I1405+G1406&lt;=Summary!$E$20,'Loan Sch - Extra pay - With Off'!I1405+G1406,Summary!$E$20))</f>
        <v>0</v>
      </c>
      <c r="G1406" s="4">
        <f>IF(E1406&lt;=0,0,E1406*Summary!$B$7/Summary!$B$10)</f>
        <v>0</v>
      </c>
      <c r="H1406" s="5">
        <f t="shared" si="133"/>
        <v>0</v>
      </c>
      <c r="I1406" s="5">
        <f t="shared" si="134"/>
        <v>0</v>
      </c>
    </row>
    <row r="1407" spans="1:9" x14ac:dyDescent="0.25">
      <c r="A1407">
        <v>1403</v>
      </c>
      <c r="B1407">
        <f t="shared" si="129"/>
        <v>0</v>
      </c>
      <c r="C1407" s="5">
        <f t="shared" si="132"/>
        <v>0</v>
      </c>
      <c r="D1407" s="5">
        <f t="shared" si="131"/>
        <v>0</v>
      </c>
      <c r="E1407" s="4">
        <f t="shared" si="130"/>
        <v>0</v>
      </c>
      <c r="F1407" s="5">
        <f>IF(C1407=0,0,IF(I1406+G1407&lt;=Summary!$E$20,'Loan Sch - Extra pay - With Off'!I1406+G1407,Summary!$E$20))</f>
        <v>0</v>
      </c>
      <c r="G1407" s="4">
        <f>IF(E1407&lt;=0,0,E1407*Summary!$B$7/Summary!$B$10)</f>
        <v>0</v>
      </c>
      <c r="H1407" s="5">
        <f t="shared" si="133"/>
        <v>0</v>
      </c>
      <c r="I1407" s="5">
        <f t="shared" si="134"/>
        <v>0</v>
      </c>
    </row>
    <row r="1408" spans="1:9" x14ac:dyDescent="0.25">
      <c r="A1408">
        <v>1404</v>
      </c>
      <c r="B1408">
        <f t="shared" si="129"/>
        <v>0</v>
      </c>
      <c r="C1408" s="5">
        <f t="shared" si="132"/>
        <v>0</v>
      </c>
      <c r="D1408" s="5">
        <f t="shared" si="131"/>
        <v>0</v>
      </c>
      <c r="E1408" s="4">
        <f t="shared" si="130"/>
        <v>0</v>
      </c>
      <c r="F1408" s="5">
        <f>IF(C1408=0,0,IF(I1407+G1408&lt;=Summary!$E$20,'Loan Sch - Extra pay - With Off'!I1407+G1408,Summary!$E$20))</f>
        <v>0</v>
      </c>
      <c r="G1408" s="4">
        <f>IF(E1408&lt;=0,0,E1408*Summary!$B$7/Summary!$B$10)</f>
        <v>0</v>
      </c>
      <c r="H1408" s="5">
        <f t="shared" si="133"/>
        <v>0</v>
      </c>
      <c r="I1408" s="5">
        <f t="shared" si="134"/>
        <v>0</v>
      </c>
    </row>
    <row r="1409" spans="1:9" x14ac:dyDescent="0.25">
      <c r="A1409">
        <v>1405</v>
      </c>
      <c r="B1409">
        <f t="shared" si="129"/>
        <v>0</v>
      </c>
      <c r="C1409" s="5">
        <f t="shared" si="132"/>
        <v>0</v>
      </c>
      <c r="D1409" s="5">
        <f t="shared" si="131"/>
        <v>0</v>
      </c>
      <c r="E1409" s="4">
        <f t="shared" si="130"/>
        <v>0</v>
      </c>
      <c r="F1409" s="5">
        <f>IF(C1409=0,0,IF(I1408+G1409&lt;=Summary!$E$20,'Loan Sch - Extra pay - With Off'!I1408+G1409,Summary!$E$20))</f>
        <v>0</v>
      </c>
      <c r="G1409" s="4">
        <f>IF(E1409&lt;=0,0,E1409*Summary!$B$7/Summary!$B$10)</f>
        <v>0</v>
      </c>
      <c r="H1409" s="5">
        <f t="shared" si="133"/>
        <v>0</v>
      </c>
      <c r="I1409" s="5">
        <f t="shared" si="134"/>
        <v>0</v>
      </c>
    </row>
    <row r="1410" spans="1:9" x14ac:dyDescent="0.25">
      <c r="A1410">
        <v>1406</v>
      </c>
      <c r="B1410">
        <f t="shared" si="129"/>
        <v>0</v>
      </c>
      <c r="C1410" s="5">
        <f t="shared" si="132"/>
        <v>0</v>
      </c>
      <c r="D1410" s="5">
        <f t="shared" si="131"/>
        <v>0</v>
      </c>
      <c r="E1410" s="4">
        <f t="shared" si="130"/>
        <v>0</v>
      </c>
      <c r="F1410" s="5">
        <f>IF(C1410=0,0,IF(I1409+G1410&lt;=Summary!$E$20,'Loan Sch - Extra pay - With Off'!I1409+G1410,Summary!$E$20))</f>
        <v>0</v>
      </c>
      <c r="G1410" s="4">
        <f>IF(E1410&lt;=0,0,E1410*Summary!$B$7/Summary!$B$10)</f>
        <v>0</v>
      </c>
      <c r="H1410" s="5">
        <f t="shared" si="133"/>
        <v>0</v>
      </c>
      <c r="I1410" s="5">
        <f t="shared" si="134"/>
        <v>0</v>
      </c>
    </row>
    <row r="1411" spans="1:9" x14ac:dyDescent="0.25">
      <c r="A1411">
        <v>1407</v>
      </c>
      <c r="B1411">
        <f t="shared" si="129"/>
        <v>0</v>
      </c>
      <c r="C1411" s="5">
        <f t="shared" si="132"/>
        <v>0</v>
      </c>
      <c r="D1411" s="5">
        <f t="shared" si="131"/>
        <v>0</v>
      </c>
      <c r="E1411" s="4">
        <f t="shared" si="130"/>
        <v>0</v>
      </c>
      <c r="F1411" s="5">
        <f>IF(C1411=0,0,IF(I1410+G1411&lt;=Summary!$E$20,'Loan Sch - Extra pay - With Off'!I1410+G1411,Summary!$E$20))</f>
        <v>0</v>
      </c>
      <c r="G1411" s="4">
        <f>IF(E1411&lt;=0,0,E1411*Summary!$B$7/Summary!$B$10)</f>
        <v>0</v>
      </c>
      <c r="H1411" s="5">
        <f t="shared" si="133"/>
        <v>0</v>
      </c>
      <c r="I1411" s="5">
        <f t="shared" si="134"/>
        <v>0</v>
      </c>
    </row>
    <row r="1412" spans="1:9" x14ac:dyDescent="0.25">
      <c r="A1412">
        <v>1408</v>
      </c>
      <c r="B1412">
        <f t="shared" si="129"/>
        <v>0</v>
      </c>
      <c r="C1412" s="5">
        <f t="shared" si="132"/>
        <v>0</v>
      </c>
      <c r="D1412" s="5">
        <f t="shared" si="131"/>
        <v>0</v>
      </c>
      <c r="E1412" s="4">
        <f t="shared" si="130"/>
        <v>0</v>
      </c>
      <c r="F1412" s="5">
        <f>IF(C1412=0,0,IF(I1411+G1412&lt;=Summary!$E$20,'Loan Sch - Extra pay - With Off'!I1411+G1412,Summary!$E$20))</f>
        <v>0</v>
      </c>
      <c r="G1412" s="4">
        <f>IF(E1412&lt;=0,0,E1412*Summary!$B$7/Summary!$B$10)</f>
        <v>0</v>
      </c>
      <c r="H1412" s="5">
        <f t="shared" si="133"/>
        <v>0</v>
      </c>
      <c r="I1412" s="5">
        <f t="shared" si="134"/>
        <v>0</v>
      </c>
    </row>
    <row r="1413" spans="1:9" x14ac:dyDescent="0.25">
      <c r="A1413">
        <v>1409</v>
      </c>
      <c r="B1413">
        <f t="shared" si="129"/>
        <v>0</v>
      </c>
      <c r="C1413" s="5">
        <f t="shared" si="132"/>
        <v>0</v>
      </c>
      <c r="D1413" s="5">
        <f t="shared" si="131"/>
        <v>0</v>
      </c>
      <c r="E1413" s="4">
        <f t="shared" si="130"/>
        <v>0</v>
      </c>
      <c r="F1413" s="5">
        <f>IF(C1413=0,0,IF(I1412+G1413&lt;=Summary!$E$20,'Loan Sch - Extra pay - With Off'!I1412+G1413,Summary!$E$20))</f>
        <v>0</v>
      </c>
      <c r="G1413" s="4">
        <f>IF(E1413&lt;=0,0,E1413*Summary!$B$7/Summary!$B$10)</f>
        <v>0</v>
      </c>
      <c r="H1413" s="5">
        <f t="shared" si="133"/>
        <v>0</v>
      </c>
      <c r="I1413" s="5">
        <f t="shared" si="134"/>
        <v>0</v>
      </c>
    </row>
    <row r="1414" spans="1:9" x14ac:dyDescent="0.25">
      <c r="A1414">
        <v>1410</v>
      </c>
      <c r="B1414">
        <f t="shared" ref="B1414:B1477" si="135">IF(C1414=0,0,A1414)</f>
        <v>0</v>
      </c>
      <c r="C1414" s="5">
        <f t="shared" si="132"/>
        <v>0</v>
      </c>
      <c r="D1414" s="5">
        <f t="shared" si="131"/>
        <v>0</v>
      </c>
      <c r="E1414" s="4">
        <f t="shared" ref="E1414:E1477" si="136">C1414-D1414</f>
        <v>0</v>
      </c>
      <c r="F1414" s="5">
        <f>IF(C1414=0,0,IF(I1413+G1414&lt;=Summary!$E$20,'Loan Sch - Extra pay - With Off'!I1413+G1414,Summary!$E$20))</f>
        <v>0</v>
      </c>
      <c r="G1414" s="4">
        <f>IF(E1414&lt;=0,0,E1414*Summary!$B$7/Summary!$B$10)</f>
        <v>0</v>
      </c>
      <c r="H1414" s="5">
        <f t="shared" si="133"/>
        <v>0</v>
      </c>
      <c r="I1414" s="5">
        <f t="shared" si="134"/>
        <v>0</v>
      </c>
    </row>
    <row r="1415" spans="1:9" x14ac:dyDescent="0.25">
      <c r="A1415">
        <v>1411</v>
      </c>
      <c r="B1415">
        <f t="shared" si="135"/>
        <v>0</v>
      </c>
      <c r="C1415" s="5">
        <f t="shared" si="132"/>
        <v>0</v>
      </c>
      <c r="D1415" s="5">
        <f t="shared" ref="D1415:D1478" si="137">IF(C1415=0,0,D1414)</f>
        <v>0</v>
      </c>
      <c r="E1415" s="4">
        <f t="shared" si="136"/>
        <v>0</v>
      </c>
      <c r="F1415" s="5">
        <f>IF(C1415=0,0,IF(I1414+G1415&lt;=Summary!$E$20,'Loan Sch - Extra pay - With Off'!I1414+G1415,Summary!$E$20))</f>
        <v>0</v>
      </c>
      <c r="G1415" s="4">
        <f>IF(E1415&lt;=0,0,E1415*Summary!$B$7/Summary!$B$10)</f>
        <v>0</v>
      </c>
      <c r="H1415" s="5">
        <f t="shared" si="133"/>
        <v>0</v>
      </c>
      <c r="I1415" s="5">
        <f t="shared" si="134"/>
        <v>0</v>
      </c>
    </row>
    <row r="1416" spans="1:9" x14ac:dyDescent="0.25">
      <c r="A1416">
        <v>1412</v>
      </c>
      <c r="B1416">
        <f t="shared" si="135"/>
        <v>0</v>
      </c>
      <c r="C1416" s="5">
        <f t="shared" si="132"/>
        <v>0</v>
      </c>
      <c r="D1416" s="5">
        <f t="shared" si="137"/>
        <v>0</v>
      </c>
      <c r="E1416" s="4">
        <f t="shared" si="136"/>
        <v>0</v>
      </c>
      <c r="F1416" s="5">
        <f>IF(C1416=0,0,IF(I1415+G1416&lt;=Summary!$E$20,'Loan Sch - Extra pay - With Off'!I1415+G1416,Summary!$E$20))</f>
        <v>0</v>
      </c>
      <c r="G1416" s="4">
        <f>IF(E1416&lt;=0,0,E1416*Summary!$B$7/Summary!$B$10)</f>
        <v>0</v>
      </c>
      <c r="H1416" s="5">
        <f t="shared" si="133"/>
        <v>0</v>
      </c>
      <c r="I1416" s="5">
        <f t="shared" si="134"/>
        <v>0</v>
      </c>
    </row>
    <row r="1417" spans="1:9" x14ac:dyDescent="0.25">
      <c r="A1417">
        <v>1413</v>
      </c>
      <c r="B1417">
        <f t="shared" si="135"/>
        <v>0</v>
      </c>
      <c r="C1417" s="5">
        <f t="shared" si="132"/>
        <v>0</v>
      </c>
      <c r="D1417" s="5">
        <f t="shared" si="137"/>
        <v>0</v>
      </c>
      <c r="E1417" s="4">
        <f t="shared" si="136"/>
        <v>0</v>
      </c>
      <c r="F1417" s="5">
        <f>IF(C1417=0,0,IF(I1416+G1417&lt;=Summary!$E$20,'Loan Sch - Extra pay - With Off'!I1416+G1417,Summary!$E$20))</f>
        <v>0</v>
      </c>
      <c r="G1417" s="4">
        <f>IF(E1417&lt;=0,0,E1417*Summary!$B$7/Summary!$B$10)</f>
        <v>0</v>
      </c>
      <c r="H1417" s="5">
        <f t="shared" si="133"/>
        <v>0</v>
      </c>
      <c r="I1417" s="5">
        <f t="shared" si="134"/>
        <v>0</v>
      </c>
    </row>
    <row r="1418" spans="1:9" x14ac:dyDescent="0.25">
      <c r="A1418">
        <v>1414</v>
      </c>
      <c r="B1418">
        <f t="shared" si="135"/>
        <v>0</v>
      </c>
      <c r="C1418" s="5">
        <f t="shared" si="132"/>
        <v>0</v>
      </c>
      <c r="D1418" s="5">
        <f t="shared" si="137"/>
        <v>0</v>
      </c>
      <c r="E1418" s="4">
        <f t="shared" si="136"/>
        <v>0</v>
      </c>
      <c r="F1418" s="5">
        <f>IF(C1418=0,0,IF(I1417+G1418&lt;=Summary!$E$20,'Loan Sch - Extra pay - With Off'!I1417+G1418,Summary!$E$20))</f>
        <v>0</v>
      </c>
      <c r="G1418" s="4">
        <f>IF(E1418&lt;=0,0,E1418*Summary!$B$7/Summary!$B$10)</f>
        <v>0</v>
      </c>
      <c r="H1418" s="5">
        <f t="shared" si="133"/>
        <v>0</v>
      </c>
      <c r="I1418" s="5">
        <f t="shared" si="134"/>
        <v>0</v>
      </c>
    </row>
    <row r="1419" spans="1:9" x14ac:dyDescent="0.25">
      <c r="A1419">
        <v>1415</v>
      </c>
      <c r="B1419">
        <f t="shared" si="135"/>
        <v>0</v>
      </c>
      <c r="C1419" s="5">
        <f t="shared" si="132"/>
        <v>0</v>
      </c>
      <c r="D1419" s="5">
        <f t="shared" si="137"/>
        <v>0</v>
      </c>
      <c r="E1419" s="4">
        <f t="shared" si="136"/>
        <v>0</v>
      </c>
      <c r="F1419" s="5">
        <f>IF(C1419=0,0,IF(I1418+G1419&lt;=Summary!$E$20,'Loan Sch - Extra pay - With Off'!I1418+G1419,Summary!$E$20))</f>
        <v>0</v>
      </c>
      <c r="G1419" s="4">
        <f>IF(E1419&lt;=0,0,E1419*Summary!$B$7/Summary!$B$10)</f>
        <v>0</v>
      </c>
      <c r="H1419" s="5">
        <f t="shared" si="133"/>
        <v>0</v>
      </c>
      <c r="I1419" s="5">
        <f t="shared" si="134"/>
        <v>0</v>
      </c>
    </row>
    <row r="1420" spans="1:9" x14ac:dyDescent="0.25">
      <c r="A1420">
        <v>1416</v>
      </c>
      <c r="B1420">
        <f t="shared" si="135"/>
        <v>0</v>
      </c>
      <c r="C1420" s="5">
        <f t="shared" si="132"/>
        <v>0</v>
      </c>
      <c r="D1420" s="5">
        <f t="shared" si="137"/>
        <v>0</v>
      </c>
      <c r="E1420" s="4">
        <f t="shared" si="136"/>
        <v>0</v>
      </c>
      <c r="F1420" s="5">
        <f>IF(C1420=0,0,IF(I1419+G1420&lt;=Summary!$E$20,'Loan Sch - Extra pay - With Off'!I1419+G1420,Summary!$E$20))</f>
        <v>0</v>
      </c>
      <c r="G1420" s="4">
        <f>IF(E1420&lt;=0,0,E1420*Summary!$B$7/Summary!$B$10)</f>
        <v>0</v>
      </c>
      <c r="H1420" s="5">
        <f t="shared" si="133"/>
        <v>0</v>
      </c>
      <c r="I1420" s="5">
        <f t="shared" si="134"/>
        <v>0</v>
      </c>
    </row>
    <row r="1421" spans="1:9" x14ac:dyDescent="0.25">
      <c r="A1421">
        <v>1417</v>
      </c>
      <c r="B1421">
        <f t="shared" si="135"/>
        <v>0</v>
      </c>
      <c r="C1421" s="5">
        <f t="shared" si="132"/>
        <v>0</v>
      </c>
      <c r="D1421" s="5">
        <f t="shared" si="137"/>
        <v>0</v>
      </c>
      <c r="E1421" s="4">
        <f t="shared" si="136"/>
        <v>0</v>
      </c>
      <c r="F1421" s="5">
        <f>IF(C1421=0,0,IF(I1420+G1421&lt;=Summary!$E$20,'Loan Sch - Extra pay - With Off'!I1420+G1421,Summary!$E$20))</f>
        <v>0</v>
      </c>
      <c r="G1421" s="4">
        <f>IF(E1421&lt;=0,0,E1421*Summary!$B$7/Summary!$B$10)</f>
        <v>0</v>
      </c>
      <c r="H1421" s="5">
        <f t="shared" si="133"/>
        <v>0</v>
      </c>
      <c r="I1421" s="5">
        <f t="shared" si="134"/>
        <v>0</v>
      </c>
    </row>
    <row r="1422" spans="1:9" x14ac:dyDescent="0.25">
      <c r="A1422">
        <v>1418</v>
      </c>
      <c r="B1422">
        <f t="shared" si="135"/>
        <v>0</v>
      </c>
      <c r="C1422" s="5">
        <f t="shared" si="132"/>
        <v>0</v>
      </c>
      <c r="D1422" s="5">
        <f t="shared" si="137"/>
        <v>0</v>
      </c>
      <c r="E1422" s="4">
        <f t="shared" si="136"/>
        <v>0</v>
      </c>
      <c r="F1422" s="5">
        <f>IF(C1422=0,0,IF(I1421+G1422&lt;=Summary!$E$20,'Loan Sch - Extra pay - With Off'!I1421+G1422,Summary!$E$20))</f>
        <v>0</v>
      </c>
      <c r="G1422" s="4">
        <f>IF(E1422&lt;=0,0,E1422*Summary!$B$7/Summary!$B$10)</f>
        <v>0</v>
      </c>
      <c r="H1422" s="5">
        <f t="shared" si="133"/>
        <v>0</v>
      </c>
      <c r="I1422" s="5">
        <f t="shared" si="134"/>
        <v>0</v>
      </c>
    </row>
    <row r="1423" spans="1:9" x14ac:dyDescent="0.25">
      <c r="A1423">
        <v>1419</v>
      </c>
      <c r="B1423">
        <f t="shared" si="135"/>
        <v>0</v>
      </c>
      <c r="C1423" s="5">
        <f t="shared" si="132"/>
        <v>0</v>
      </c>
      <c r="D1423" s="5">
        <f t="shared" si="137"/>
        <v>0</v>
      </c>
      <c r="E1423" s="4">
        <f t="shared" si="136"/>
        <v>0</v>
      </c>
      <c r="F1423" s="5">
        <f>IF(C1423=0,0,IF(I1422+G1423&lt;=Summary!$E$20,'Loan Sch - Extra pay - With Off'!I1422+G1423,Summary!$E$20))</f>
        <v>0</v>
      </c>
      <c r="G1423" s="4">
        <f>IF(E1423&lt;=0,0,E1423*Summary!$B$7/Summary!$B$10)</f>
        <v>0</v>
      </c>
      <c r="H1423" s="5">
        <f t="shared" si="133"/>
        <v>0</v>
      </c>
      <c r="I1423" s="5">
        <f t="shared" si="134"/>
        <v>0</v>
      </c>
    </row>
    <row r="1424" spans="1:9" x14ac:dyDescent="0.25">
      <c r="A1424">
        <v>1420</v>
      </c>
      <c r="B1424">
        <f t="shared" si="135"/>
        <v>0</v>
      </c>
      <c r="C1424" s="5">
        <f t="shared" si="132"/>
        <v>0</v>
      </c>
      <c r="D1424" s="5">
        <f t="shared" si="137"/>
        <v>0</v>
      </c>
      <c r="E1424" s="4">
        <f t="shared" si="136"/>
        <v>0</v>
      </c>
      <c r="F1424" s="5">
        <f>IF(C1424=0,0,IF(I1423+G1424&lt;=Summary!$E$20,'Loan Sch - Extra pay - With Off'!I1423+G1424,Summary!$E$20))</f>
        <v>0</v>
      </c>
      <c r="G1424" s="4">
        <f>IF(E1424&lt;=0,0,E1424*Summary!$B$7/Summary!$B$10)</f>
        <v>0</v>
      </c>
      <c r="H1424" s="5">
        <f t="shared" si="133"/>
        <v>0</v>
      </c>
      <c r="I1424" s="5">
        <f t="shared" si="134"/>
        <v>0</v>
      </c>
    </row>
    <row r="1425" spans="1:9" x14ac:dyDescent="0.25">
      <c r="A1425">
        <v>1421</v>
      </c>
      <c r="B1425">
        <f t="shared" si="135"/>
        <v>0</v>
      </c>
      <c r="C1425" s="5">
        <f t="shared" si="132"/>
        <v>0</v>
      </c>
      <c r="D1425" s="5">
        <f t="shared" si="137"/>
        <v>0</v>
      </c>
      <c r="E1425" s="4">
        <f t="shared" si="136"/>
        <v>0</v>
      </c>
      <c r="F1425" s="5">
        <f>IF(C1425=0,0,IF(I1424+G1425&lt;=Summary!$E$20,'Loan Sch - Extra pay - With Off'!I1424+G1425,Summary!$E$20))</f>
        <v>0</v>
      </c>
      <c r="G1425" s="4">
        <f>IF(E1425&lt;=0,0,E1425*Summary!$B$7/Summary!$B$10)</f>
        <v>0</v>
      </c>
      <c r="H1425" s="5">
        <f t="shared" si="133"/>
        <v>0</v>
      </c>
      <c r="I1425" s="5">
        <f t="shared" si="134"/>
        <v>0</v>
      </c>
    </row>
    <row r="1426" spans="1:9" x14ac:dyDescent="0.25">
      <c r="A1426">
        <v>1422</v>
      </c>
      <c r="B1426">
        <f t="shared" si="135"/>
        <v>0</v>
      </c>
      <c r="C1426" s="5">
        <f t="shared" si="132"/>
        <v>0</v>
      </c>
      <c r="D1426" s="5">
        <f t="shared" si="137"/>
        <v>0</v>
      </c>
      <c r="E1426" s="4">
        <f t="shared" si="136"/>
        <v>0</v>
      </c>
      <c r="F1426" s="5">
        <f>IF(C1426=0,0,IF(I1425+G1426&lt;=Summary!$E$20,'Loan Sch - Extra pay - With Off'!I1425+G1426,Summary!$E$20))</f>
        <v>0</v>
      </c>
      <c r="G1426" s="4">
        <f>IF(E1426&lt;=0,0,E1426*Summary!$B$7/Summary!$B$10)</f>
        <v>0</v>
      </c>
      <c r="H1426" s="5">
        <f t="shared" si="133"/>
        <v>0</v>
      </c>
      <c r="I1426" s="5">
        <f t="shared" si="134"/>
        <v>0</v>
      </c>
    </row>
    <row r="1427" spans="1:9" x14ac:dyDescent="0.25">
      <c r="A1427">
        <v>1423</v>
      </c>
      <c r="B1427">
        <f t="shared" si="135"/>
        <v>0</v>
      </c>
      <c r="C1427" s="5">
        <f t="shared" si="132"/>
        <v>0</v>
      </c>
      <c r="D1427" s="5">
        <f t="shared" si="137"/>
        <v>0</v>
      </c>
      <c r="E1427" s="4">
        <f t="shared" si="136"/>
        <v>0</v>
      </c>
      <c r="F1427" s="5">
        <f>IF(C1427=0,0,IF(I1426+G1427&lt;=Summary!$E$20,'Loan Sch - Extra pay - With Off'!I1426+G1427,Summary!$E$20))</f>
        <v>0</v>
      </c>
      <c r="G1427" s="4">
        <f>IF(E1427&lt;=0,0,E1427*Summary!$B$7/Summary!$B$10)</f>
        <v>0</v>
      </c>
      <c r="H1427" s="5">
        <f t="shared" si="133"/>
        <v>0</v>
      </c>
      <c r="I1427" s="5">
        <f t="shared" si="134"/>
        <v>0</v>
      </c>
    </row>
    <row r="1428" spans="1:9" x14ac:dyDescent="0.25">
      <c r="A1428">
        <v>1424</v>
      </c>
      <c r="B1428">
        <f t="shared" si="135"/>
        <v>0</v>
      </c>
      <c r="C1428" s="5">
        <f t="shared" si="132"/>
        <v>0</v>
      </c>
      <c r="D1428" s="5">
        <f t="shared" si="137"/>
        <v>0</v>
      </c>
      <c r="E1428" s="4">
        <f t="shared" si="136"/>
        <v>0</v>
      </c>
      <c r="F1428" s="5">
        <f>IF(C1428=0,0,IF(I1427+G1428&lt;=Summary!$E$20,'Loan Sch - Extra pay - With Off'!I1427+G1428,Summary!$E$20))</f>
        <v>0</v>
      </c>
      <c r="G1428" s="4">
        <f>IF(E1428&lt;=0,0,E1428*Summary!$B$7/Summary!$B$10)</f>
        <v>0</v>
      </c>
      <c r="H1428" s="5">
        <f t="shared" si="133"/>
        <v>0</v>
      </c>
      <c r="I1428" s="5">
        <f t="shared" si="134"/>
        <v>0</v>
      </c>
    </row>
    <row r="1429" spans="1:9" x14ac:dyDescent="0.25">
      <c r="A1429">
        <v>1425</v>
      </c>
      <c r="B1429">
        <f t="shared" si="135"/>
        <v>0</v>
      </c>
      <c r="C1429" s="5">
        <f t="shared" si="132"/>
        <v>0</v>
      </c>
      <c r="D1429" s="5">
        <f t="shared" si="137"/>
        <v>0</v>
      </c>
      <c r="E1429" s="4">
        <f t="shared" si="136"/>
        <v>0</v>
      </c>
      <c r="F1429" s="5">
        <f>IF(C1429=0,0,IF(I1428+G1429&lt;=Summary!$E$20,'Loan Sch - Extra pay - With Off'!I1428+G1429,Summary!$E$20))</f>
        <v>0</v>
      </c>
      <c r="G1429" s="4">
        <f>IF(E1429&lt;=0,0,E1429*Summary!$B$7/Summary!$B$10)</f>
        <v>0</v>
      </c>
      <c r="H1429" s="5">
        <f t="shared" si="133"/>
        <v>0</v>
      </c>
      <c r="I1429" s="5">
        <f t="shared" si="134"/>
        <v>0</v>
      </c>
    </row>
    <row r="1430" spans="1:9" x14ac:dyDescent="0.25">
      <c r="A1430">
        <v>1426</v>
      </c>
      <c r="B1430">
        <f t="shared" si="135"/>
        <v>0</v>
      </c>
      <c r="C1430" s="5">
        <f t="shared" si="132"/>
        <v>0</v>
      </c>
      <c r="D1430" s="5">
        <f t="shared" si="137"/>
        <v>0</v>
      </c>
      <c r="E1430" s="4">
        <f t="shared" si="136"/>
        <v>0</v>
      </c>
      <c r="F1430" s="5">
        <f>IF(C1430=0,0,IF(I1429+G1430&lt;=Summary!$E$20,'Loan Sch - Extra pay - With Off'!I1429+G1430,Summary!$E$20))</f>
        <v>0</v>
      </c>
      <c r="G1430" s="4">
        <f>IF(E1430&lt;=0,0,E1430*Summary!$B$7/Summary!$B$10)</f>
        <v>0</v>
      </c>
      <c r="H1430" s="5">
        <f t="shared" si="133"/>
        <v>0</v>
      </c>
      <c r="I1430" s="5">
        <f t="shared" si="134"/>
        <v>0</v>
      </c>
    </row>
    <row r="1431" spans="1:9" x14ac:dyDescent="0.25">
      <c r="A1431">
        <v>1427</v>
      </c>
      <c r="B1431">
        <f t="shared" si="135"/>
        <v>0</v>
      </c>
      <c r="C1431" s="5">
        <f t="shared" si="132"/>
        <v>0</v>
      </c>
      <c r="D1431" s="5">
        <f t="shared" si="137"/>
        <v>0</v>
      </c>
      <c r="E1431" s="4">
        <f t="shared" si="136"/>
        <v>0</v>
      </c>
      <c r="F1431" s="5">
        <f>IF(C1431=0,0,IF(I1430+G1431&lt;=Summary!$E$20,'Loan Sch - Extra pay - With Off'!I1430+G1431,Summary!$E$20))</f>
        <v>0</v>
      </c>
      <c r="G1431" s="4">
        <f>IF(E1431&lt;=0,0,E1431*Summary!$B$7/Summary!$B$10)</f>
        <v>0</v>
      </c>
      <c r="H1431" s="5">
        <f t="shared" si="133"/>
        <v>0</v>
      </c>
      <c r="I1431" s="5">
        <f t="shared" si="134"/>
        <v>0</v>
      </c>
    </row>
    <row r="1432" spans="1:9" x14ac:dyDescent="0.25">
      <c r="A1432">
        <v>1428</v>
      </c>
      <c r="B1432">
        <f t="shared" si="135"/>
        <v>0</v>
      </c>
      <c r="C1432" s="5">
        <f t="shared" si="132"/>
        <v>0</v>
      </c>
      <c r="D1432" s="5">
        <f t="shared" si="137"/>
        <v>0</v>
      </c>
      <c r="E1432" s="4">
        <f t="shared" si="136"/>
        <v>0</v>
      </c>
      <c r="F1432" s="5">
        <f>IF(C1432=0,0,IF(I1431+G1432&lt;=Summary!$E$20,'Loan Sch - Extra pay - With Off'!I1431+G1432,Summary!$E$20))</f>
        <v>0</v>
      </c>
      <c r="G1432" s="4">
        <f>IF(E1432&lt;=0,0,E1432*Summary!$B$7/Summary!$B$10)</f>
        <v>0</v>
      </c>
      <c r="H1432" s="5">
        <f t="shared" si="133"/>
        <v>0</v>
      </c>
      <c r="I1432" s="5">
        <f t="shared" si="134"/>
        <v>0</v>
      </c>
    </row>
    <row r="1433" spans="1:9" x14ac:dyDescent="0.25">
      <c r="A1433">
        <v>1429</v>
      </c>
      <c r="B1433">
        <f t="shared" si="135"/>
        <v>0</v>
      </c>
      <c r="C1433" s="5">
        <f t="shared" si="132"/>
        <v>0</v>
      </c>
      <c r="D1433" s="5">
        <f t="shared" si="137"/>
        <v>0</v>
      </c>
      <c r="E1433" s="4">
        <f t="shared" si="136"/>
        <v>0</v>
      </c>
      <c r="F1433" s="5">
        <f>IF(C1433=0,0,IF(I1432+G1433&lt;=Summary!$E$20,'Loan Sch - Extra pay - With Off'!I1432+G1433,Summary!$E$20))</f>
        <v>0</v>
      </c>
      <c r="G1433" s="4">
        <f>IF(E1433&lt;=0,0,E1433*Summary!$B$7/Summary!$B$10)</f>
        <v>0</v>
      </c>
      <c r="H1433" s="5">
        <f t="shared" si="133"/>
        <v>0</v>
      </c>
      <c r="I1433" s="5">
        <f t="shared" si="134"/>
        <v>0</v>
      </c>
    </row>
    <row r="1434" spans="1:9" x14ac:dyDescent="0.25">
      <c r="A1434">
        <v>1430</v>
      </c>
      <c r="B1434">
        <f t="shared" si="135"/>
        <v>0</v>
      </c>
      <c r="C1434" s="5">
        <f t="shared" si="132"/>
        <v>0</v>
      </c>
      <c r="D1434" s="5">
        <f t="shared" si="137"/>
        <v>0</v>
      </c>
      <c r="E1434" s="4">
        <f t="shared" si="136"/>
        <v>0</v>
      </c>
      <c r="F1434" s="5">
        <f>IF(C1434=0,0,IF(I1433+G1434&lt;=Summary!$E$20,'Loan Sch - Extra pay - With Off'!I1433+G1434,Summary!$E$20))</f>
        <v>0</v>
      </c>
      <c r="G1434" s="4">
        <f>IF(E1434&lt;=0,0,E1434*Summary!$B$7/Summary!$B$10)</f>
        <v>0</v>
      </c>
      <c r="H1434" s="5">
        <f t="shared" si="133"/>
        <v>0</v>
      </c>
      <c r="I1434" s="5">
        <f t="shared" si="134"/>
        <v>0</v>
      </c>
    </row>
    <row r="1435" spans="1:9" x14ac:dyDescent="0.25">
      <c r="A1435">
        <v>1431</v>
      </c>
      <c r="B1435">
        <f t="shared" si="135"/>
        <v>0</v>
      </c>
      <c r="C1435" s="5">
        <f t="shared" si="132"/>
        <v>0</v>
      </c>
      <c r="D1435" s="5">
        <f t="shared" si="137"/>
        <v>0</v>
      </c>
      <c r="E1435" s="4">
        <f t="shared" si="136"/>
        <v>0</v>
      </c>
      <c r="F1435" s="5">
        <f>IF(C1435=0,0,IF(I1434+G1435&lt;=Summary!$E$20,'Loan Sch - Extra pay - With Off'!I1434+G1435,Summary!$E$20))</f>
        <v>0</v>
      </c>
      <c r="G1435" s="4">
        <f>IF(E1435&lt;=0,0,E1435*Summary!$B$7/Summary!$B$10)</f>
        <v>0</v>
      </c>
      <c r="H1435" s="5">
        <f t="shared" si="133"/>
        <v>0</v>
      </c>
      <c r="I1435" s="5">
        <f t="shared" si="134"/>
        <v>0</v>
      </c>
    </row>
    <row r="1436" spans="1:9" x14ac:dyDescent="0.25">
      <c r="A1436">
        <v>1432</v>
      </c>
      <c r="B1436">
        <f t="shared" si="135"/>
        <v>0</v>
      </c>
      <c r="C1436" s="5">
        <f t="shared" si="132"/>
        <v>0</v>
      </c>
      <c r="D1436" s="5">
        <f t="shared" si="137"/>
        <v>0</v>
      </c>
      <c r="E1436" s="4">
        <f t="shared" si="136"/>
        <v>0</v>
      </c>
      <c r="F1436" s="5">
        <f>IF(C1436=0,0,IF(I1435+G1436&lt;=Summary!$E$20,'Loan Sch - Extra pay - With Off'!I1435+G1436,Summary!$E$20))</f>
        <v>0</v>
      </c>
      <c r="G1436" s="4">
        <f>IF(E1436&lt;=0,0,E1436*Summary!$B$7/Summary!$B$10)</f>
        <v>0</v>
      </c>
      <c r="H1436" s="5">
        <f t="shared" si="133"/>
        <v>0</v>
      </c>
      <c r="I1436" s="5">
        <f t="shared" si="134"/>
        <v>0</v>
      </c>
    </row>
    <row r="1437" spans="1:9" x14ac:dyDescent="0.25">
      <c r="A1437">
        <v>1433</v>
      </c>
      <c r="B1437">
        <f t="shared" si="135"/>
        <v>0</v>
      </c>
      <c r="C1437" s="5">
        <f t="shared" si="132"/>
        <v>0</v>
      </c>
      <c r="D1437" s="5">
        <f t="shared" si="137"/>
        <v>0</v>
      </c>
      <c r="E1437" s="4">
        <f t="shared" si="136"/>
        <v>0</v>
      </c>
      <c r="F1437" s="5">
        <f>IF(C1437=0,0,IF(I1436+G1437&lt;=Summary!$E$20,'Loan Sch - Extra pay - With Off'!I1436+G1437,Summary!$E$20))</f>
        <v>0</v>
      </c>
      <c r="G1437" s="4">
        <f>IF(E1437&lt;=0,0,E1437*Summary!$B$7/Summary!$B$10)</f>
        <v>0</v>
      </c>
      <c r="H1437" s="5">
        <f t="shared" si="133"/>
        <v>0</v>
      </c>
      <c r="I1437" s="5">
        <f t="shared" si="134"/>
        <v>0</v>
      </c>
    </row>
    <row r="1438" spans="1:9" x14ac:dyDescent="0.25">
      <c r="A1438">
        <v>1434</v>
      </c>
      <c r="B1438">
        <f t="shared" si="135"/>
        <v>0</v>
      </c>
      <c r="C1438" s="5">
        <f t="shared" si="132"/>
        <v>0</v>
      </c>
      <c r="D1438" s="5">
        <f t="shared" si="137"/>
        <v>0</v>
      </c>
      <c r="E1438" s="4">
        <f t="shared" si="136"/>
        <v>0</v>
      </c>
      <c r="F1438" s="5">
        <f>IF(C1438=0,0,IF(I1437+G1438&lt;=Summary!$E$20,'Loan Sch - Extra pay - With Off'!I1437+G1438,Summary!$E$20))</f>
        <v>0</v>
      </c>
      <c r="G1438" s="4">
        <f>IF(E1438&lt;=0,0,E1438*Summary!$B$7/Summary!$B$10)</f>
        <v>0</v>
      </c>
      <c r="H1438" s="5">
        <f t="shared" si="133"/>
        <v>0</v>
      </c>
      <c r="I1438" s="5">
        <f t="shared" si="134"/>
        <v>0</v>
      </c>
    </row>
    <row r="1439" spans="1:9" x14ac:dyDescent="0.25">
      <c r="A1439">
        <v>1435</v>
      </c>
      <c r="B1439">
        <f t="shared" si="135"/>
        <v>0</v>
      </c>
      <c r="C1439" s="5">
        <f t="shared" si="132"/>
        <v>0</v>
      </c>
      <c r="D1439" s="5">
        <f t="shared" si="137"/>
        <v>0</v>
      </c>
      <c r="E1439" s="4">
        <f t="shared" si="136"/>
        <v>0</v>
      </c>
      <c r="F1439" s="5">
        <f>IF(C1439=0,0,IF(I1438+G1439&lt;=Summary!$E$20,'Loan Sch - Extra pay - With Off'!I1438+G1439,Summary!$E$20))</f>
        <v>0</v>
      </c>
      <c r="G1439" s="4">
        <f>IF(E1439&lt;=0,0,E1439*Summary!$B$7/Summary!$B$10)</f>
        <v>0</v>
      </c>
      <c r="H1439" s="5">
        <f t="shared" si="133"/>
        <v>0</v>
      </c>
      <c r="I1439" s="5">
        <f t="shared" si="134"/>
        <v>0</v>
      </c>
    </row>
    <row r="1440" spans="1:9" x14ac:dyDescent="0.25">
      <c r="A1440">
        <v>1436</v>
      </c>
      <c r="B1440">
        <f t="shared" si="135"/>
        <v>0</v>
      </c>
      <c r="C1440" s="5">
        <f t="shared" si="132"/>
        <v>0</v>
      </c>
      <c r="D1440" s="5">
        <f t="shared" si="137"/>
        <v>0</v>
      </c>
      <c r="E1440" s="4">
        <f t="shared" si="136"/>
        <v>0</v>
      </c>
      <c r="F1440" s="5">
        <f>IF(C1440=0,0,IF(I1439+G1440&lt;=Summary!$E$20,'Loan Sch - Extra pay - With Off'!I1439+G1440,Summary!$E$20))</f>
        <v>0</v>
      </c>
      <c r="G1440" s="4">
        <f>IF(E1440&lt;=0,0,E1440*Summary!$B$7/Summary!$B$10)</f>
        <v>0</v>
      </c>
      <c r="H1440" s="5">
        <f t="shared" si="133"/>
        <v>0</v>
      </c>
      <c r="I1440" s="5">
        <f t="shared" si="134"/>
        <v>0</v>
      </c>
    </row>
    <row r="1441" spans="1:9" x14ac:dyDescent="0.25">
      <c r="A1441">
        <v>1437</v>
      </c>
      <c r="B1441">
        <f t="shared" si="135"/>
        <v>0</v>
      </c>
      <c r="C1441" s="5">
        <f t="shared" si="132"/>
        <v>0</v>
      </c>
      <c r="D1441" s="5">
        <f t="shared" si="137"/>
        <v>0</v>
      </c>
      <c r="E1441" s="4">
        <f t="shared" si="136"/>
        <v>0</v>
      </c>
      <c r="F1441" s="5">
        <f>IF(C1441=0,0,IF(I1440+G1441&lt;=Summary!$E$20,'Loan Sch - Extra pay - With Off'!I1440+G1441,Summary!$E$20))</f>
        <v>0</v>
      </c>
      <c r="G1441" s="4">
        <f>IF(E1441&lt;=0,0,E1441*Summary!$B$7/Summary!$B$10)</f>
        <v>0</v>
      </c>
      <c r="H1441" s="5">
        <f t="shared" si="133"/>
        <v>0</v>
      </c>
      <c r="I1441" s="5">
        <f t="shared" si="134"/>
        <v>0</v>
      </c>
    </row>
    <row r="1442" spans="1:9" x14ac:dyDescent="0.25">
      <c r="A1442">
        <v>1438</v>
      </c>
      <c r="B1442">
        <f t="shared" si="135"/>
        <v>0</v>
      </c>
      <c r="C1442" s="5">
        <f t="shared" si="132"/>
        <v>0</v>
      </c>
      <c r="D1442" s="5">
        <f t="shared" si="137"/>
        <v>0</v>
      </c>
      <c r="E1442" s="4">
        <f t="shared" si="136"/>
        <v>0</v>
      </c>
      <c r="F1442" s="5">
        <f>IF(C1442=0,0,IF(I1441+G1442&lt;=Summary!$E$20,'Loan Sch - Extra pay - With Off'!I1441+G1442,Summary!$E$20))</f>
        <v>0</v>
      </c>
      <c r="G1442" s="4">
        <f>IF(E1442&lt;=0,0,E1442*Summary!$B$7/Summary!$B$10)</f>
        <v>0</v>
      </c>
      <c r="H1442" s="5">
        <f t="shared" si="133"/>
        <v>0</v>
      </c>
      <c r="I1442" s="5">
        <f t="shared" si="134"/>
        <v>0</v>
      </c>
    </row>
    <row r="1443" spans="1:9" x14ac:dyDescent="0.25">
      <c r="A1443">
        <v>1439</v>
      </c>
      <c r="B1443">
        <f t="shared" si="135"/>
        <v>0</v>
      </c>
      <c r="C1443" s="5">
        <f t="shared" si="132"/>
        <v>0</v>
      </c>
      <c r="D1443" s="5">
        <f t="shared" si="137"/>
        <v>0</v>
      </c>
      <c r="E1443" s="4">
        <f t="shared" si="136"/>
        <v>0</v>
      </c>
      <c r="F1443" s="5">
        <f>IF(C1443=0,0,IF(I1442+G1443&lt;=Summary!$E$20,'Loan Sch - Extra pay - With Off'!I1442+G1443,Summary!$E$20))</f>
        <v>0</v>
      </c>
      <c r="G1443" s="4">
        <f>IF(E1443&lt;=0,0,E1443*Summary!$B$7/Summary!$B$10)</f>
        <v>0</v>
      </c>
      <c r="H1443" s="5">
        <f t="shared" si="133"/>
        <v>0</v>
      </c>
      <c r="I1443" s="5">
        <f t="shared" si="134"/>
        <v>0</v>
      </c>
    </row>
    <row r="1444" spans="1:9" x14ac:dyDescent="0.25">
      <c r="A1444">
        <v>1440</v>
      </c>
      <c r="B1444">
        <f t="shared" si="135"/>
        <v>0</v>
      </c>
      <c r="C1444" s="5">
        <f t="shared" si="132"/>
        <v>0</v>
      </c>
      <c r="D1444" s="5">
        <f t="shared" si="137"/>
        <v>0</v>
      </c>
      <c r="E1444" s="4">
        <f t="shared" si="136"/>
        <v>0</v>
      </c>
      <c r="F1444" s="5">
        <f>IF(C1444=0,0,IF(I1443+G1444&lt;=Summary!$E$20,'Loan Sch - Extra pay - With Off'!I1443+G1444,Summary!$E$20))</f>
        <v>0</v>
      </c>
      <c r="G1444" s="4">
        <f>IF(E1444&lt;=0,0,E1444*Summary!$B$7/Summary!$B$10)</f>
        <v>0</v>
      </c>
      <c r="H1444" s="5">
        <f t="shared" si="133"/>
        <v>0</v>
      </c>
      <c r="I1444" s="5">
        <f t="shared" si="134"/>
        <v>0</v>
      </c>
    </row>
    <row r="1445" spans="1:9" x14ac:dyDescent="0.25">
      <c r="A1445">
        <v>1441</v>
      </c>
      <c r="B1445">
        <f t="shared" si="135"/>
        <v>0</v>
      </c>
      <c r="C1445" s="5">
        <f t="shared" si="132"/>
        <v>0</v>
      </c>
      <c r="D1445" s="5">
        <f t="shared" si="137"/>
        <v>0</v>
      </c>
      <c r="E1445" s="4">
        <f t="shared" si="136"/>
        <v>0</v>
      </c>
      <c r="F1445" s="5">
        <f>IF(C1445=0,0,IF(I1444+G1445&lt;=Summary!$E$20,'Loan Sch - Extra pay - With Off'!I1444+G1445,Summary!$E$20))</f>
        <v>0</v>
      </c>
      <c r="G1445" s="4">
        <f>IF(E1445&lt;=0,0,E1445*Summary!$B$7/Summary!$B$10)</f>
        <v>0</v>
      </c>
      <c r="H1445" s="5">
        <f t="shared" si="133"/>
        <v>0</v>
      </c>
      <c r="I1445" s="5">
        <f t="shared" si="134"/>
        <v>0</v>
      </c>
    </row>
    <row r="1446" spans="1:9" x14ac:dyDescent="0.25">
      <c r="A1446">
        <v>1442</v>
      </c>
      <c r="B1446">
        <f t="shared" si="135"/>
        <v>0</v>
      </c>
      <c r="C1446" s="5">
        <f t="shared" si="132"/>
        <v>0</v>
      </c>
      <c r="D1446" s="5">
        <f t="shared" si="137"/>
        <v>0</v>
      </c>
      <c r="E1446" s="4">
        <f t="shared" si="136"/>
        <v>0</v>
      </c>
      <c r="F1446" s="5">
        <f>IF(C1446=0,0,IF(I1445+G1446&lt;=Summary!$E$20,'Loan Sch - Extra pay - With Off'!I1445+G1446,Summary!$E$20))</f>
        <v>0</v>
      </c>
      <c r="G1446" s="4">
        <f>IF(E1446&lt;=0,0,E1446*Summary!$B$7/Summary!$B$10)</f>
        <v>0</v>
      </c>
      <c r="H1446" s="5">
        <f t="shared" si="133"/>
        <v>0</v>
      </c>
      <c r="I1446" s="5">
        <f t="shared" si="134"/>
        <v>0</v>
      </c>
    </row>
    <row r="1447" spans="1:9" x14ac:dyDescent="0.25">
      <c r="A1447">
        <v>1443</v>
      </c>
      <c r="B1447">
        <f t="shared" si="135"/>
        <v>0</v>
      </c>
      <c r="C1447" s="5">
        <f t="shared" si="132"/>
        <v>0</v>
      </c>
      <c r="D1447" s="5">
        <f t="shared" si="137"/>
        <v>0</v>
      </c>
      <c r="E1447" s="4">
        <f t="shared" si="136"/>
        <v>0</v>
      </c>
      <c r="F1447" s="5">
        <f>IF(C1447=0,0,IF(I1446+G1447&lt;=Summary!$E$20,'Loan Sch - Extra pay - With Off'!I1446+G1447,Summary!$E$20))</f>
        <v>0</v>
      </c>
      <c r="G1447" s="4">
        <f>IF(E1447&lt;=0,0,E1447*Summary!$B$7/Summary!$B$10)</f>
        <v>0</v>
      </c>
      <c r="H1447" s="5">
        <f t="shared" si="133"/>
        <v>0</v>
      </c>
      <c r="I1447" s="5">
        <f t="shared" si="134"/>
        <v>0</v>
      </c>
    </row>
    <row r="1448" spans="1:9" x14ac:dyDescent="0.25">
      <c r="A1448">
        <v>1444</v>
      </c>
      <c r="B1448">
        <f t="shared" si="135"/>
        <v>0</v>
      </c>
      <c r="C1448" s="5">
        <f t="shared" si="132"/>
        <v>0</v>
      </c>
      <c r="D1448" s="5">
        <f t="shared" si="137"/>
        <v>0</v>
      </c>
      <c r="E1448" s="4">
        <f t="shared" si="136"/>
        <v>0</v>
      </c>
      <c r="F1448" s="5">
        <f>IF(C1448=0,0,IF(I1447+G1448&lt;=Summary!$E$20,'Loan Sch - Extra pay - With Off'!I1447+G1448,Summary!$E$20))</f>
        <v>0</v>
      </c>
      <c r="G1448" s="4">
        <f>IF(E1448&lt;=0,0,E1448*Summary!$B$7/Summary!$B$10)</f>
        <v>0</v>
      </c>
      <c r="H1448" s="5">
        <f t="shared" si="133"/>
        <v>0</v>
      </c>
      <c r="I1448" s="5">
        <f t="shared" si="134"/>
        <v>0</v>
      </c>
    </row>
    <row r="1449" spans="1:9" x14ac:dyDescent="0.25">
      <c r="A1449">
        <v>1445</v>
      </c>
      <c r="B1449">
        <f t="shared" si="135"/>
        <v>0</v>
      </c>
      <c r="C1449" s="5">
        <f t="shared" si="132"/>
        <v>0</v>
      </c>
      <c r="D1449" s="5">
        <f t="shared" si="137"/>
        <v>0</v>
      </c>
      <c r="E1449" s="4">
        <f t="shared" si="136"/>
        <v>0</v>
      </c>
      <c r="F1449" s="5">
        <f>IF(C1449=0,0,IF(I1448+G1449&lt;=Summary!$E$20,'Loan Sch - Extra pay - With Off'!I1448+G1449,Summary!$E$20))</f>
        <v>0</v>
      </c>
      <c r="G1449" s="4">
        <f>IF(E1449&lt;=0,0,E1449*Summary!$B$7/Summary!$B$10)</f>
        <v>0</v>
      </c>
      <c r="H1449" s="5">
        <f t="shared" si="133"/>
        <v>0</v>
      </c>
      <c r="I1449" s="5">
        <f t="shared" si="134"/>
        <v>0</v>
      </c>
    </row>
    <row r="1450" spans="1:9" x14ac:dyDescent="0.25">
      <c r="A1450">
        <v>1446</v>
      </c>
      <c r="B1450">
        <f t="shared" si="135"/>
        <v>0</v>
      </c>
      <c r="C1450" s="5">
        <f t="shared" si="132"/>
        <v>0</v>
      </c>
      <c r="D1450" s="5">
        <f t="shared" si="137"/>
        <v>0</v>
      </c>
      <c r="E1450" s="4">
        <f t="shared" si="136"/>
        <v>0</v>
      </c>
      <c r="F1450" s="5">
        <f>IF(C1450=0,0,IF(I1449+G1450&lt;=Summary!$E$20,'Loan Sch - Extra pay - With Off'!I1449+G1450,Summary!$E$20))</f>
        <v>0</v>
      </c>
      <c r="G1450" s="4">
        <f>IF(E1450&lt;=0,0,E1450*Summary!$B$7/Summary!$B$10)</f>
        <v>0</v>
      </c>
      <c r="H1450" s="5">
        <f t="shared" si="133"/>
        <v>0</v>
      </c>
      <c r="I1450" s="5">
        <f t="shared" si="134"/>
        <v>0</v>
      </c>
    </row>
    <row r="1451" spans="1:9" x14ac:dyDescent="0.25">
      <c r="A1451">
        <v>1447</v>
      </c>
      <c r="B1451">
        <f t="shared" si="135"/>
        <v>0</v>
      </c>
      <c r="C1451" s="5">
        <f t="shared" si="132"/>
        <v>0</v>
      </c>
      <c r="D1451" s="5">
        <f t="shared" si="137"/>
        <v>0</v>
      </c>
      <c r="E1451" s="4">
        <f t="shared" si="136"/>
        <v>0</v>
      </c>
      <c r="F1451" s="5">
        <f>IF(C1451=0,0,IF(I1450+G1451&lt;=Summary!$E$20,'Loan Sch - Extra pay - With Off'!I1450+G1451,Summary!$E$20))</f>
        <v>0</v>
      </c>
      <c r="G1451" s="4">
        <f>IF(E1451&lt;=0,0,E1451*Summary!$B$7/Summary!$B$10)</f>
        <v>0</v>
      </c>
      <c r="H1451" s="5">
        <f t="shared" si="133"/>
        <v>0</v>
      </c>
      <c r="I1451" s="5">
        <f t="shared" si="134"/>
        <v>0</v>
      </c>
    </row>
    <row r="1452" spans="1:9" x14ac:dyDescent="0.25">
      <c r="A1452">
        <v>1448</v>
      </c>
      <c r="B1452">
        <f t="shared" si="135"/>
        <v>0</v>
      </c>
      <c r="C1452" s="5">
        <f t="shared" si="132"/>
        <v>0</v>
      </c>
      <c r="D1452" s="5">
        <f t="shared" si="137"/>
        <v>0</v>
      </c>
      <c r="E1452" s="4">
        <f t="shared" si="136"/>
        <v>0</v>
      </c>
      <c r="F1452" s="5">
        <f>IF(C1452=0,0,IF(I1451+G1452&lt;=Summary!$E$20,'Loan Sch - Extra pay - With Off'!I1451+G1452,Summary!$E$20))</f>
        <v>0</v>
      </c>
      <c r="G1452" s="4">
        <f>IF(E1452&lt;=0,0,E1452*Summary!$B$7/Summary!$B$10)</f>
        <v>0</v>
      </c>
      <c r="H1452" s="5">
        <f t="shared" si="133"/>
        <v>0</v>
      </c>
      <c r="I1452" s="5">
        <f t="shared" si="134"/>
        <v>0</v>
      </c>
    </row>
    <row r="1453" spans="1:9" x14ac:dyDescent="0.25">
      <c r="A1453">
        <v>1449</v>
      </c>
      <c r="B1453">
        <f t="shared" si="135"/>
        <v>0</v>
      </c>
      <c r="C1453" s="5">
        <f t="shared" si="132"/>
        <v>0</v>
      </c>
      <c r="D1453" s="5">
        <f t="shared" si="137"/>
        <v>0</v>
      </c>
      <c r="E1453" s="4">
        <f t="shared" si="136"/>
        <v>0</v>
      </c>
      <c r="F1453" s="5">
        <f>IF(C1453=0,0,IF(I1452+G1453&lt;=Summary!$E$20,'Loan Sch - Extra pay - With Off'!I1452+G1453,Summary!$E$20))</f>
        <v>0</v>
      </c>
      <c r="G1453" s="4">
        <f>IF(E1453&lt;=0,0,E1453*Summary!$B$7/Summary!$B$10)</f>
        <v>0</v>
      </c>
      <c r="H1453" s="5">
        <f t="shared" si="133"/>
        <v>0</v>
      </c>
      <c r="I1453" s="5">
        <f t="shared" si="134"/>
        <v>0</v>
      </c>
    </row>
    <row r="1454" spans="1:9" x14ac:dyDescent="0.25">
      <c r="A1454">
        <v>1450</v>
      </c>
      <c r="B1454">
        <f t="shared" si="135"/>
        <v>0</v>
      </c>
      <c r="C1454" s="5">
        <f t="shared" si="132"/>
        <v>0</v>
      </c>
      <c r="D1454" s="5">
        <f t="shared" si="137"/>
        <v>0</v>
      </c>
      <c r="E1454" s="4">
        <f t="shared" si="136"/>
        <v>0</v>
      </c>
      <c r="F1454" s="5">
        <f>IF(C1454=0,0,IF(I1453+G1454&lt;=Summary!$E$20,'Loan Sch - Extra pay - With Off'!I1453+G1454,Summary!$E$20))</f>
        <v>0</v>
      </c>
      <c r="G1454" s="4">
        <f>IF(E1454&lt;=0,0,E1454*Summary!$B$7/Summary!$B$10)</f>
        <v>0</v>
      </c>
      <c r="H1454" s="5">
        <f t="shared" si="133"/>
        <v>0</v>
      </c>
      <c r="I1454" s="5">
        <f t="shared" si="134"/>
        <v>0</v>
      </c>
    </row>
    <row r="1455" spans="1:9" x14ac:dyDescent="0.25">
      <c r="A1455">
        <v>1451</v>
      </c>
      <c r="B1455">
        <f t="shared" si="135"/>
        <v>0</v>
      </c>
      <c r="C1455" s="5">
        <f t="shared" si="132"/>
        <v>0</v>
      </c>
      <c r="D1455" s="5">
        <f t="shared" si="137"/>
        <v>0</v>
      </c>
      <c r="E1455" s="4">
        <f t="shared" si="136"/>
        <v>0</v>
      </c>
      <c r="F1455" s="5">
        <f>IF(C1455=0,0,IF(I1454+G1455&lt;=Summary!$E$20,'Loan Sch - Extra pay - With Off'!I1454+G1455,Summary!$E$20))</f>
        <v>0</v>
      </c>
      <c r="G1455" s="4">
        <f>IF(E1455&lt;=0,0,E1455*Summary!$B$7/Summary!$B$10)</f>
        <v>0</v>
      </c>
      <c r="H1455" s="5">
        <f t="shared" si="133"/>
        <v>0</v>
      </c>
      <c r="I1455" s="5">
        <f t="shared" si="134"/>
        <v>0</v>
      </c>
    </row>
    <row r="1456" spans="1:9" x14ac:dyDescent="0.25">
      <c r="A1456">
        <v>1452</v>
      </c>
      <c r="B1456">
        <f t="shared" si="135"/>
        <v>0</v>
      </c>
      <c r="C1456" s="5">
        <f t="shared" si="132"/>
        <v>0</v>
      </c>
      <c r="D1456" s="5">
        <f t="shared" si="137"/>
        <v>0</v>
      </c>
      <c r="E1456" s="4">
        <f t="shared" si="136"/>
        <v>0</v>
      </c>
      <c r="F1456" s="5">
        <f>IF(C1456=0,0,IF(I1455+G1456&lt;=Summary!$E$20,'Loan Sch - Extra pay - With Off'!I1455+G1456,Summary!$E$20))</f>
        <v>0</v>
      </c>
      <c r="G1456" s="4">
        <f>IF(E1456&lt;=0,0,E1456*Summary!$B$7/Summary!$B$10)</f>
        <v>0</v>
      </c>
      <c r="H1456" s="5">
        <f t="shared" si="133"/>
        <v>0</v>
      </c>
      <c r="I1456" s="5">
        <f t="shared" si="134"/>
        <v>0</v>
      </c>
    </row>
    <row r="1457" spans="1:9" x14ac:dyDescent="0.25">
      <c r="A1457">
        <v>1453</v>
      </c>
      <c r="B1457">
        <f t="shared" si="135"/>
        <v>0</v>
      </c>
      <c r="C1457" s="5">
        <f t="shared" si="132"/>
        <v>0</v>
      </c>
      <c r="D1457" s="5">
        <f t="shared" si="137"/>
        <v>0</v>
      </c>
      <c r="E1457" s="4">
        <f t="shared" si="136"/>
        <v>0</v>
      </c>
      <c r="F1457" s="5">
        <f>IF(C1457=0,0,IF(I1456+G1457&lt;=Summary!$E$20,'Loan Sch - Extra pay - With Off'!I1456+G1457,Summary!$E$20))</f>
        <v>0</v>
      </c>
      <c r="G1457" s="4">
        <f>IF(E1457&lt;=0,0,E1457*Summary!$B$7/Summary!$B$10)</f>
        <v>0</v>
      </c>
      <c r="H1457" s="5">
        <f t="shared" si="133"/>
        <v>0</v>
      </c>
      <c r="I1457" s="5">
        <f t="shared" si="134"/>
        <v>0</v>
      </c>
    </row>
    <row r="1458" spans="1:9" x14ac:dyDescent="0.25">
      <c r="A1458">
        <v>1454</v>
      </c>
      <c r="B1458">
        <f t="shared" si="135"/>
        <v>0</v>
      </c>
      <c r="C1458" s="5">
        <f t="shared" si="132"/>
        <v>0</v>
      </c>
      <c r="D1458" s="5">
        <f t="shared" si="137"/>
        <v>0</v>
      </c>
      <c r="E1458" s="4">
        <f t="shared" si="136"/>
        <v>0</v>
      </c>
      <c r="F1458" s="5">
        <f>IF(C1458=0,0,IF(I1457+G1458&lt;=Summary!$E$20,'Loan Sch - Extra pay - With Off'!I1457+G1458,Summary!$E$20))</f>
        <v>0</v>
      </c>
      <c r="G1458" s="4">
        <f>IF(E1458&lt;=0,0,E1458*Summary!$B$7/Summary!$B$10)</f>
        <v>0</v>
      </c>
      <c r="H1458" s="5">
        <f t="shared" si="133"/>
        <v>0</v>
      </c>
      <c r="I1458" s="5">
        <f t="shared" si="134"/>
        <v>0</v>
      </c>
    </row>
    <row r="1459" spans="1:9" x14ac:dyDescent="0.25">
      <c r="A1459">
        <v>1455</v>
      </c>
      <c r="B1459">
        <f t="shared" si="135"/>
        <v>0</v>
      </c>
      <c r="C1459" s="5">
        <f t="shared" si="132"/>
        <v>0</v>
      </c>
      <c r="D1459" s="5">
        <f t="shared" si="137"/>
        <v>0</v>
      </c>
      <c r="E1459" s="4">
        <f t="shared" si="136"/>
        <v>0</v>
      </c>
      <c r="F1459" s="5">
        <f>IF(C1459=0,0,IF(I1458+G1459&lt;=Summary!$E$20,'Loan Sch - Extra pay - With Off'!I1458+G1459,Summary!$E$20))</f>
        <v>0</v>
      </c>
      <c r="G1459" s="4">
        <f>IF(E1459&lt;=0,0,E1459*Summary!$B$7/Summary!$B$10)</f>
        <v>0</v>
      </c>
      <c r="H1459" s="5">
        <f t="shared" si="133"/>
        <v>0</v>
      </c>
      <c r="I1459" s="5">
        <f t="shared" si="134"/>
        <v>0</v>
      </c>
    </row>
    <row r="1460" spans="1:9" x14ac:dyDescent="0.25">
      <c r="A1460">
        <v>1456</v>
      </c>
      <c r="B1460">
        <f t="shared" si="135"/>
        <v>0</v>
      </c>
      <c r="C1460" s="5">
        <f t="shared" si="132"/>
        <v>0</v>
      </c>
      <c r="D1460" s="5">
        <f t="shared" si="137"/>
        <v>0</v>
      </c>
      <c r="E1460" s="4">
        <f t="shared" si="136"/>
        <v>0</v>
      </c>
      <c r="F1460" s="5">
        <f>IF(C1460=0,0,IF(I1459+G1460&lt;=Summary!$E$20,'Loan Sch - Extra pay - With Off'!I1459+G1460,Summary!$E$20))</f>
        <v>0</v>
      </c>
      <c r="G1460" s="4">
        <f>IF(E1460&lt;=0,0,E1460*Summary!$B$7/Summary!$B$10)</f>
        <v>0</v>
      </c>
      <c r="H1460" s="5">
        <f t="shared" si="133"/>
        <v>0</v>
      </c>
      <c r="I1460" s="5">
        <f t="shared" si="134"/>
        <v>0</v>
      </c>
    </row>
    <row r="1461" spans="1:9" x14ac:dyDescent="0.25">
      <c r="A1461">
        <v>1457</v>
      </c>
      <c r="B1461">
        <f t="shared" si="135"/>
        <v>0</v>
      </c>
      <c r="C1461" s="5">
        <f t="shared" ref="C1461:C1524" si="138">I1460</f>
        <v>0</v>
      </c>
      <c r="D1461" s="5">
        <f t="shared" si="137"/>
        <v>0</v>
      </c>
      <c r="E1461" s="4">
        <f t="shared" si="136"/>
        <v>0</v>
      </c>
      <c r="F1461" s="5">
        <f>IF(C1461=0,0,IF(I1460+G1461&lt;=Summary!$E$20,'Loan Sch - Extra pay - With Off'!I1460+G1461,Summary!$E$20))</f>
        <v>0</v>
      </c>
      <c r="G1461" s="4">
        <f>IF(E1461&lt;=0,0,E1461*Summary!$B$7/Summary!$B$10)</f>
        <v>0</v>
      </c>
      <c r="H1461" s="5">
        <f t="shared" ref="H1461:H1524" si="139">F1461-G1461</f>
        <v>0</v>
      </c>
      <c r="I1461" s="5">
        <f t="shared" ref="I1461:I1524" si="140">IF(ROUND(C1461-H1461,0)=0,0,C1461-H1461)</f>
        <v>0</v>
      </c>
    </row>
    <row r="1462" spans="1:9" x14ac:dyDescent="0.25">
      <c r="A1462">
        <v>1458</v>
      </c>
      <c r="B1462">
        <f t="shared" si="135"/>
        <v>0</v>
      </c>
      <c r="C1462" s="5">
        <f t="shared" si="138"/>
        <v>0</v>
      </c>
      <c r="D1462" s="5">
        <f t="shared" si="137"/>
        <v>0</v>
      </c>
      <c r="E1462" s="4">
        <f t="shared" si="136"/>
        <v>0</v>
      </c>
      <c r="F1462" s="5">
        <f>IF(C1462=0,0,IF(I1461+G1462&lt;=Summary!$E$20,'Loan Sch - Extra pay - With Off'!I1461+G1462,Summary!$E$20))</f>
        <v>0</v>
      </c>
      <c r="G1462" s="4">
        <f>IF(E1462&lt;=0,0,E1462*Summary!$B$7/Summary!$B$10)</f>
        <v>0</v>
      </c>
      <c r="H1462" s="5">
        <f t="shared" si="139"/>
        <v>0</v>
      </c>
      <c r="I1462" s="5">
        <f t="shared" si="140"/>
        <v>0</v>
      </c>
    </row>
    <row r="1463" spans="1:9" x14ac:dyDescent="0.25">
      <c r="A1463">
        <v>1459</v>
      </c>
      <c r="B1463">
        <f t="shared" si="135"/>
        <v>0</v>
      </c>
      <c r="C1463" s="5">
        <f t="shared" si="138"/>
        <v>0</v>
      </c>
      <c r="D1463" s="5">
        <f t="shared" si="137"/>
        <v>0</v>
      </c>
      <c r="E1463" s="4">
        <f t="shared" si="136"/>
        <v>0</v>
      </c>
      <c r="F1463" s="5">
        <f>IF(C1463=0,0,IF(I1462+G1463&lt;=Summary!$E$20,'Loan Sch - Extra pay - With Off'!I1462+G1463,Summary!$E$20))</f>
        <v>0</v>
      </c>
      <c r="G1463" s="4">
        <f>IF(E1463&lt;=0,0,E1463*Summary!$B$7/Summary!$B$10)</f>
        <v>0</v>
      </c>
      <c r="H1463" s="5">
        <f t="shared" si="139"/>
        <v>0</v>
      </c>
      <c r="I1463" s="5">
        <f t="shared" si="140"/>
        <v>0</v>
      </c>
    </row>
    <row r="1464" spans="1:9" x14ac:dyDescent="0.25">
      <c r="A1464">
        <v>1460</v>
      </c>
      <c r="B1464">
        <f t="shared" si="135"/>
        <v>0</v>
      </c>
      <c r="C1464" s="5">
        <f t="shared" si="138"/>
        <v>0</v>
      </c>
      <c r="D1464" s="5">
        <f t="shared" si="137"/>
        <v>0</v>
      </c>
      <c r="E1464" s="4">
        <f t="shared" si="136"/>
        <v>0</v>
      </c>
      <c r="F1464" s="5">
        <f>IF(C1464=0,0,IF(I1463+G1464&lt;=Summary!$E$20,'Loan Sch - Extra pay - With Off'!I1463+G1464,Summary!$E$20))</f>
        <v>0</v>
      </c>
      <c r="G1464" s="4">
        <f>IF(E1464&lt;=0,0,E1464*Summary!$B$7/Summary!$B$10)</f>
        <v>0</v>
      </c>
      <c r="H1464" s="5">
        <f t="shared" si="139"/>
        <v>0</v>
      </c>
      <c r="I1464" s="5">
        <f t="shared" si="140"/>
        <v>0</v>
      </c>
    </row>
    <row r="1465" spans="1:9" x14ac:dyDescent="0.25">
      <c r="A1465">
        <v>1461</v>
      </c>
      <c r="B1465">
        <f t="shared" si="135"/>
        <v>0</v>
      </c>
      <c r="C1465" s="5">
        <f t="shared" si="138"/>
        <v>0</v>
      </c>
      <c r="D1465" s="5">
        <f t="shared" si="137"/>
        <v>0</v>
      </c>
      <c r="E1465" s="4">
        <f t="shared" si="136"/>
        <v>0</v>
      </c>
      <c r="F1465" s="5">
        <f>IF(C1465=0,0,IF(I1464+G1465&lt;=Summary!$E$20,'Loan Sch - Extra pay - With Off'!I1464+G1465,Summary!$E$20))</f>
        <v>0</v>
      </c>
      <c r="G1465" s="4">
        <f>IF(E1465&lt;=0,0,E1465*Summary!$B$7/Summary!$B$10)</f>
        <v>0</v>
      </c>
      <c r="H1465" s="5">
        <f t="shared" si="139"/>
        <v>0</v>
      </c>
      <c r="I1465" s="5">
        <f t="shared" si="140"/>
        <v>0</v>
      </c>
    </row>
    <row r="1466" spans="1:9" x14ac:dyDescent="0.25">
      <c r="A1466">
        <v>1462</v>
      </c>
      <c r="B1466">
        <f t="shared" si="135"/>
        <v>0</v>
      </c>
      <c r="C1466" s="5">
        <f t="shared" si="138"/>
        <v>0</v>
      </c>
      <c r="D1466" s="5">
        <f t="shared" si="137"/>
        <v>0</v>
      </c>
      <c r="E1466" s="4">
        <f t="shared" si="136"/>
        <v>0</v>
      </c>
      <c r="F1466" s="5">
        <f>IF(C1466=0,0,IF(I1465+G1466&lt;=Summary!$E$20,'Loan Sch - Extra pay - With Off'!I1465+G1466,Summary!$E$20))</f>
        <v>0</v>
      </c>
      <c r="G1466" s="4">
        <f>IF(E1466&lt;=0,0,E1466*Summary!$B$7/Summary!$B$10)</f>
        <v>0</v>
      </c>
      <c r="H1466" s="5">
        <f t="shared" si="139"/>
        <v>0</v>
      </c>
      <c r="I1466" s="5">
        <f t="shared" si="140"/>
        <v>0</v>
      </c>
    </row>
    <row r="1467" spans="1:9" x14ac:dyDescent="0.25">
      <c r="A1467">
        <v>1463</v>
      </c>
      <c r="B1467">
        <f t="shared" si="135"/>
        <v>0</v>
      </c>
      <c r="C1467" s="5">
        <f t="shared" si="138"/>
        <v>0</v>
      </c>
      <c r="D1467" s="5">
        <f t="shared" si="137"/>
        <v>0</v>
      </c>
      <c r="E1467" s="4">
        <f t="shared" si="136"/>
        <v>0</v>
      </c>
      <c r="F1467" s="5">
        <f>IF(C1467=0,0,IF(I1466+G1467&lt;=Summary!$E$20,'Loan Sch - Extra pay - With Off'!I1466+G1467,Summary!$E$20))</f>
        <v>0</v>
      </c>
      <c r="G1467" s="4">
        <f>IF(E1467&lt;=0,0,E1467*Summary!$B$7/Summary!$B$10)</f>
        <v>0</v>
      </c>
      <c r="H1467" s="5">
        <f t="shared" si="139"/>
        <v>0</v>
      </c>
      <c r="I1467" s="5">
        <f t="shared" si="140"/>
        <v>0</v>
      </c>
    </row>
    <row r="1468" spans="1:9" x14ac:dyDescent="0.25">
      <c r="A1468">
        <v>1464</v>
      </c>
      <c r="B1468">
        <f t="shared" si="135"/>
        <v>0</v>
      </c>
      <c r="C1468" s="5">
        <f t="shared" si="138"/>
        <v>0</v>
      </c>
      <c r="D1468" s="5">
        <f t="shared" si="137"/>
        <v>0</v>
      </c>
      <c r="E1468" s="4">
        <f t="shared" si="136"/>
        <v>0</v>
      </c>
      <c r="F1468" s="5">
        <f>IF(C1468=0,0,IF(I1467+G1468&lt;=Summary!$E$20,'Loan Sch - Extra pay - With Off'!I1467+G1468,Summary!$E$20))</f>
        <v>0</v>
      </c>
      <c r="G1468" s="4">
        <f>IF(E1468&lt;=0,0,E1468*Summary!$B$7/Summary!$B$10)</f>
        <v>0</v>
      </c>
      <c r="H1468" s="5">
        <f t="shared" si="139"/>
        <v>0</v>
      </c>
      <c r="I1468" s="5">
        <f t="shared" si="140"/>
        <v>0</v>
      </c>
    </row>
    <row r="1469" spans="1:9" x14ac:dyDescent="0.25">
      <c r="A1469">
        <v>1465</v>
      </c>
      <c r="B1469">
        <f t="shared" si="135"/>
        <v>0</v>
      </c>
      <c r="C1469" s="5">
        <f t="shared" si="138"/>
        <v>0</v>
      </c>
      <c r="D1469" s="5">
        <f t="shared" si="137"/>
        <v>0</v>
      </c>
      <c r="E1469" s="4">
        <f t="shared" si="136"/>
        <v>0</v>
      </c>
      <c r="F1469" s="5">
        <f>IF(C1469=0,0,IF(I1468+G1469&lt;=Summary!$E$20,'Loan Sch - Extra pay - With Off'!I1468+G1469,Summary!$E$20))</f>
        <v>0</v>
      </c>
      <c r="G1469" s="4">
        <f>IF(E1469&lt;=0,0,E1469*Summary!$B$7/Summary!$B$10)</f>
        <v>0</v>
      </c>
      <c r="H1469" s="5">
        <f t="shared" si="139"/>
        <v>0</v>
      </c>
      <c r="I1469" s="5">
        <f t="shared" si="140"/>
        <v>0</v>
      </c>
    </row>
    <row r="1470" spans="1:9" x14ac:dyDescent="0.25">
      <c r="A1470">
        <v>1466</v>
      </c>
      <c r="B1470">
        <f t="shared" si="135"/>
        <v>0</v>
      </c>
      <c r="C1470" s="5">
        <f t="shared" si="138"/>
        <v>0</v>
      </c>
      <c r="D1470" s="5">
        <f t="shared" si="137"/>
        <v>0</v>
      </c>
      <c r="E1470" s="4">
        <f t="shared" si="136"/>
        <v>0</v>
      </c>
      <c r="F1470" s="5">
        <f>IF(C1470=0,0,IF(I1469+G1470&lt;=Summary!$E$20,'Loan Sch - Extra pay - With Off'!I1469+G1470,Summary!$E$20))</f>
        <v>0</v>
      </c>
      <c r="G1470" s="4">
        <f>IF(E1470&lt;=0,0,E1470*Summary!$B$7/Summary!$B$10)</f>
        <v>0</v>
      </c>
      <c r="H1470" s="5">
        <f t="shared" si="139"/>
        <v>0</v>
      </c>
      <c r="I1470" s="5">
        <f t="shared" si="140"/>
        <v>0</v>
      </c>
    </row>
    <row r="1471" spans="1:9" x14ac:dyDescent="0.25">
      <c r="A1471">
        <v>1467</v>
      </c>
      <c r="B1471">
        <f t="shared" si="135"/>
        <v>0</v>
      </c>
      <c r="C1471" s="5">
        <f t="shared" si="138"/>
        <v>0</v>
      </c>
      <c r="D1471" s="5">
        <f t="shared" si="137"/>
        <v>0</v>
      </c>
      <c r="E1471" s="4">
        <f t="shared" si="136"/>
        <v>0</v>
      </c>
      <c r="F1471" s="5">
        <f>IF(C1471=0,0,IF(I1470+G1471&lt;=Summary!$E$20,'Loan Sch - Extra pay - With Off'!I1470+G1471,Summary!$E$20))</f>
        <v>0</v>
      </c>
      <c r="G1471" s="4">
        <f>IF(E1471&lt;=0,0,E1471*Summary!$B$7/Summary!$B$10)</f>
        <v>0</v>
      </c>
      <c r="H1471" s="5">
        <f t="shared" si="139"/>
        <v>0</v>
      </c>
      <c r="I1471" s="5">
        <f t="shared" si="140"/>
        <v>0</v>
      </c>
    </row>
    <row r="1472" spans="1:9" x14ac:dyDescent="0.25">
      <c r="A1472">
        <v>1468</v>
      </c>
      <c r="B1472">
        <f t="shared" si="135"/>
        <v>0</v>
      </c>
      <c r="C1472" s="5">
        <f t="shared" si="138"/>
        <v>0</v>
      </c>
      <c r="D1472" s="5">
        <f t="shared" si="137"/>
        <v>0</v>
      </c>
      <c r="E1472" s="4">
        <f t="shared" si="136"/>
        <v>0</v>
      </c>
      <c r="F1472" s="5">
        <f>IF(C1472=0,0,IF(I1471+G1472&lt;=Summary!$E$20,'Loan Sch - Extra pay - With Off'!I1471+G1472,Summary!$E$20))</f>
        <v>0</v>
      </c>
      <c r="G1472" s="4">
        <f>IF(E1472&lt;=0,0,E1472*Summary!$B$7/Summary!$B$10)</f>
        <v>0</v>
      </c>
      <c r="H1472" s="5">
        <f t="shared" si="139"/>
        <v>0</v>
      </c>
      <c r="I1472" s="5">
        <f t="shared" si="140"/>
        <v>0</v>
      </c>
    </row>
    <row r="1473" spans="1:9" x14ac:dyDescent="0.25">
      <c r="A1473">
        <v>1469</v>
      </c>
      <c r="B1473">
        <f t="shared" si="135"/>
        <v>0</v>
      </c>
      <c r="C1473" s="5">
        <f t="shared" si="138"/>
        <v>0</v>
      </c>
      <c r="D1473" s="5">
        <f t="shared" si="137"/>
        <v>0</v>
      </c>
      <c r="E1473" s="4">
        <f t="shared" si="136"/>
        <v>0</v>
      </c>
      <c r="F1473" s="5">
        <f>IF(C1473=0,0,IF(I1472+G1473&lt;=Summary!$E$20,'Loan Sch - Extra pay - With Off'!I1472+G1473,Summary!$E$20))</f>
        <v>0</v>
      </c>
      <c r="G1473" s="4">
        <f>IF(E1473&lt;=0,0,E1473*Summary!$B$7/Summary!$B$10)</f>
        <v>0</v>
      </c>
      <c r="H1473" s="5">
        <f t="shared" si="139"/>
        <v>0</v>
      </c>
      <c r="I1473" s="5">
        <f t="shared" si="140"/>
        <v>0</v>
      </c>
    </row>
    <row r="1474" spans="1:9" x14ac:dyDescent="0.25">
      <c r="A1474">
        <v>1470</v>
      </c>
      <c r="B1474">
        <f t="shared" si="135"/>
        <v>0</v>
      </c>
      <c r="C1474" s="5">
        <f t="shared" si="138"/>
        <v>0</v>
      </c>
      <c r="D1474" s="5">
        <f t="shared" si="137"/>
        <v>0</v>
      </c>
      <c r="E1474" s="4">
        <f t="shared" si="136"/>
        <v>0</v>
      </c>
      <c r="F1474" s="5">
        <f>IF(C1474=0,0,IF(I1473+G1474&lt;=Summary!$E$20,'Loan Sch - Extra pay - With Off'!I1473+G1474,Summary!$E$20))</f>
        <v>0</v>
      </c>
      <c r="G1474" s="4">
        <f>IF(E1474&lt;=0,0,E1474*Summary!$B$7/Summary!$B$10)</f>
        <v>0</v>
      </c>
      <c r="H1474" s="5">
        <f t="shared" si="139"/>
        <v>0</v>
      </c>
      <c r="I1474" s="5">
        <f t="shared" si="140"/>
        <v>0</v>
      </c>
    </row>
    <row r="1475" spans="1:9" x14ac:dyDescent="0.25">
      <c r="A1475">
        <v>1471</v>
      </c>
      <c r="B1475">
        <f t="shared" si="135"/>
        <v>0</v>
      </c>
      <c r="C1475" s="5">
        <f t="shared" si="138"/>
        <v>0</v>
      </c>
      <c r="D1475" s="5">
        <f t="shared" si="137"/>
        <v>0</v>
      </c>
      <c r="E1475" s="4">
        <f t="shared" si="136"/>
        <v>0</v>
      </c>
      <c r="F1475" s="5">
        <f>IF(C1475=0,0,IF(I1474+G1475&lt;=Summary!$E$20,'Loan Sch - Extra pay - With Off'!I1474+G1475,Summary!$E$20))</f>
        <v>0</v>
      </c>
      <c r="G1475" s="4">
        <f>IF(E1475&lt;=0,0,E1475*Summary!$B$7/Summary!$B$10)</f>
        <v>0</v>
      </c>
      <c r="H1475" s="5">
        <f t="shared" si="139"/>
        <v>0</v>
      </c>
      <c r="I1475" s="5">
        <f t="shared" si="140"/>
        <v>0</v>
      </c>
    </row>
    <row r="1476" spans="1:9" x14ac:dyDescent="0.25">
      <c r="A1476">
        <v>1472</v>
      </c>
      <c r="B1476">
        <f t="shared" si="135"/>
        <v>0</v>
      </c>
      <c r="C1476" s="5">
        <f t="shared" si="138"/>
        <v>0</v>
      </c>
      <c r="D1476" s="5">
        <f t="shared" si="137"/>
        <v>0</v>
      </c>
      <c r="E1476" s="4">
        <f t="shared" si="136"/>
        <v>0</v>
      </c>
      <c r="F1476" s="5">
        <f>IF(C1476=0,0,IF(I1475+G1476&lt;=Summary!$E$20,'Loan Sch - Extra pay - With Off'!I1475+G1476,Summary!$E$20))</f>
        <v>0</v>
      </c>
      <c r="G1476" s="4">
        <f>IF(E1476&lt;=0,0,E1476*Summary!$B$7/Summary!$B$10)</f>
        <v>0</v>
      </c>
      <c r="H1476" s="5">
        <f t="shared" si="139"/>
        <v>0</v>
      </c>
      <c r="I1476" s="5">
        <f t="shared" si="140"/>
        <v>0</v>
      </c>
    </row>
    <row r="1477" spans="1:9" x14ac:dyDescent="0.25">
      <c r="A1477">
        <v>1473</v>
      </c>
      <c r="B1477">
        <f t="shared" si="135"/>
        <v>0</v>
      </c>
      <c r="C1477" s="5">
        <f t="shared" si="138"/>
        <v>0</v>
      </c>
      <c r="D1477" s="5">
        <f t="shared" si="137"/>
        <v>0</v>
      </c>
      <c r="E1477" s="4">
        <f t="shared" si="136"/>
        <v>0</v>
      </c>
      <c r="F1477" s="5">
        <f>IF(C1477=0,0,IF(I1476+G1477&lt;=Summary!$E$20,'Loan Sch - Extra pay - With Off'!I1476+G1477,Summary!$E$20))</f>
        <v>0</v>
      </c>
      <c r="G1477" s="4">
        <f>IF(E1477&lt;=0,0,E1477*Summary!$B$7/Summary!$B$10)</f>
        <v>0</v>
      </c>
      <c r="H1477" s="5">
        <f t="shared" si="139"/>
        <v>0</v>
      </c>
      <c r="I1477" s="5">
        <f t="shared" si="140"/>
        <v>0</v>
      </c>
    </row>
    <row r="1478" spans="1:9" x14ac:dyDescent="0.25">
      <c r="A1478">
        <v>1474</v>
      </c>
      <c r="B1478">
        <f t="shared" ref="B1478:B1541" si="141">IF(C1478=0,0,A1478)</f>
        <v>0</v>
      </c>
      <c r="C1478" s="5">
        <f t="shared" si="138"/>
        <v>0</v>
      </c>
      <c r="D1478" s="5">
        <f t="shared" si="137"/>
        <v>0</v>
      </c>
      <c r="E1478" s="4">
        <f t="shared" ref="E1478:E1541" si="142">C1478-D1478</f>
        <v>0</v>
      </c>
      <c r="F1478" s="5">
        <f>IF(C1478=0,0,IF(I1477+G1478&lt;=Summary!$E$20,'Loan Sch - Extra pay - With Off'!I1477+G1478,Summary!$E$20))</f>
        <v>0</v>
      </c>
      <c r="G1478" s="4">
        <f>IF(E1478&lt;=0,0,E1478*Summary!$B$7/Summary!$B$10)</f>
        <v>0</v>
      </c>
      <c r="H1478" s="5">
        <f t="shared" si="139"/>
        <v>0</v>
      </c>
      <c r="I1478" s="5">
        <f t="shared" si="140"/>
        <v>0</v>
      </c>
    </row>
    <row r="1479" spans="1:9" x14ac:dyDescent="0.25">
      <c r="A1479">
        <v>1475</v>
      </c>
      <c r="B1479">
        <f t="shared" si="141"/>
        <v>0</v>
      </c>
      <c r="C1479" s="5">
        <f t="shared" si="138"/>
        <v>0</v>
      </c>
      <c r="D1479" s="5">
        <f t="shared" ref="D1479:D1542" si="143">IF(C1479=0,0,D1478)</f>
        <v>0</v>
      </c>
      <c r="E1479" s="4">
        <f t="shared" si="142"/>
        <v>0</v>
      </c>
      <c r="F1479" s="5">
        <f>IF(C1479=0,0,IF(I1478+G1479&lt;=Summary!$E$20,'Loan Sch - Extra pay - With Off'!I1478+G1479,Summary!$E$20))</f>
        <v>0</v>
      </c>
      <c r="G1479" s="4">
        <f>IF(E1479&lt;=0,0,E1479*Summary!$B$7/Summary!$B$10)</f>
        <v>0</v>
      </c>
      <c r="H1479" s="5">
        <f t="shared" si="139"/>
        <v>0</v>
      </c>
      <c r="I1479" s="5">
        <f t="shared" si="140"/>
        <v>0</v>
      </c>
    </row>
    <row r="1480" spans="1:9" x14ac:dyDescent="0.25">
      <c r="A1480">
        <v>1476</v>
      </c>
      <c r="B1480">
        <f t="shared" si="141"/>
        <v>0</v>
      </c>
      <c r="C1480" s="5">
        <f t="shared" si="138"/>
        <v>0</v>
      </c>
      <c r="D1480" s="5">
        <f t="shared" si="143"/>
        <v>0</v>
      </c>
      <c r="E1480" s="4">
        <f t="shared" si="142"/>
        <v>0</v>
      </c>
      <c r="F1480" s="5">
        <f>IF(C1480=0,0,IF(I1479+G1480&lt;=Summary!$E$20,'Loan Sch - Extra pay - With Off'!I1479+G1480,Summary!$E$20))</f>
        <v>0</v>
      </c>
      <c r="G1480" s="4">
        <f>IF(E1480&lt;=0,0,E1480*Summary!$B$7/Summary!$B$10)</f>
        <v>0</v>
      </c>
      <c r="H1480" s="5">
        <f t="shared" si="139"/>
        <v>0</v>
      </c>
      <c r="I1480" s="5">
        <f t="shared" si="140"/>
        <v>0</v>
      </c>
    </row>
    <row r="1481" spans="1:9" x14ac:dyDescent="0.25">
      <c r="A1481">
        <v>1477</v>
      </c>
      <c r="B1481">
        <f t="shared" si="141"/>
        <v>0</v>
      </c>
      <c r="C1481" s="5">
        <f t="shared" si="138"/>
        <v>0</v>
      </c>
      <c r="D1481" s="5">
        <f t="shared" si="143"/>
        <v>0</v>
      </c>
      <c r="E1481" s="4">
        <f t="shared" si="142"/>
        <v>0</v>
      </c>
      <c r="F1481" s="5">
        <f>IF(C1481=0,0,IF(I1480+G1481&lt;=Summary!$E$20,'Loan Sch - Extra pay - With Off'!I1480+G1481,Summary!$E$20))</f>
        <v>0</v>
      </c>
      <c r="G1481" s="4">
        <f>IF(E1481&lt;=0,0,E1481*Summary!$B$7/Summary!$B$10)</f>
        <v>0</v>
      </c>
      <c r="H1481" s="5">
        <f t="shared" si="139"/>
        <v>0</v>
      </c>
      <c r="I1481" s="5">
        <f t="shared" si="140"/>
        <v>0</v>
      </c>
    </row>
    <row r="1482" spans="1:9" x14ac:dyDescent="0.25">
      <c r="A1482">
        <v>1478</v>
      </c>
      <c r="B1482">
        <f t="shared" si="141"/>
        <v>0</v>
      </c>
      <c r="C1482" s="5">
        <f t="shared" si="138"/>
        <v>0</v>
      </c>
      <c r="D1482" s="5">
        <f t="shared" si="143"/>
        <v>0</v>
      </c>
      <c r="E1482" s="4">
        <f t="shared" si="142"/>
        <v>0</v>
      </c>
      <c r="F1482" s="5">
        <f>IF(C1482=0,0,IF(I1481+G1482&lt;=Summary!$E$20,'Loan Sch - Extra pay - With Off'!I1481+G1482,Summary!$E$20))</f>
        <v>0</v>
      </c>
      <c r="G1482" s="4">
        <f>IF(E1482&lt;=0,0,E1482*Summary!$B$7/Summary!$B$10)</f>
        <v>0</v>
      </c>
      <c r="H1482" s="5">
        <f t="shared" si="139"/>
        <v>0</v>
      </c>
      <c r="I1482" s="5">
        <f t="shared" si="140"/>
        <v>0</v>
      </c>
    </row>
    <row r="1483" spans="1:9" x14ac:dyDescent="0.25">
      <c r="A1483">
        <v>1479</v>
      </c>
      <c r="B1483">
        <f t="shared" si="141"/>
        <v>0</v>
      </c>
      <c r="C1483" s="5">
        <f t="shared" si="138"/>
        <v>0</v>
      </c>
      <c r="D1483" s="5">
        <f t="shared" si="143"/>
        <v>0</v>
      </c>
      <c r="E1483" s="4">
        <f t="shared" si="142"/>
        <v>0</v>
      </c>
      <c r="F1483" s="5">
        <f>IF(C1483=0,0,IF(I1482+G1483&lt;=Summary!$E$20,'Loan Sch - Extra pay - With Off'!I1482+G1483,Summary!$E$20))</f>
        <v>0</v>
      </c>
      <c r="G1483" s="4">
        <f>IF(E1483&lt;=0,0,E1483*Summary!$B$7/Summary!$B$10)</f>
        <v>0</v>
      </c>
      <c r="H1483" s="5">
        <f t="shared" si="139"/>
        <v>0</v>
      </c>
      <c r="I1483" s="5">
        <f t="shared" si="140"/>
        <v>0</v>
      </c>
    </row>
    <row r="1484" spans="1:9" x14ac:dyDescent="0.25">
      <c r="A1484">
        <v>1480</v>
      </c>
      <c r="B1484">
        <f t="shared" si="141"/>
        <v>0</v>
      </c>
      <c r="C1484" s="5">
        <f t="shared" si="138"/>
        <v>0</v>
      </c>
      <c r="D1484" s="5">
        <f t="shared" si="143"/>
        <v>0</v>
      </c>
      <c r="E1484" s="4">
        <f t="shared" si="142"/>
        <v>0</v>
      </c>
      <c r="F1484" s="5">
        <f>IF(C1484=0,0,IF(I1483+G1484&lt;=Summary!$E$20,'Loan Sch - Extra pay - With Off'!I1483+G1484,Summary!$E$20))</f>
        <v>0</v>
      </c>
      <c r="G1484" s="4">
        <f>IF(E1484&lt;=0,0,E1484*Summary!$B$7/Summary!$B$10)</f>
        <v>0</v>
      </c>
      <c r="H1484" s="5">
        <f t="shared" si="139"/>
        <v>0</v>
      </c>
      <c r="I1484" s="5">
        <f t="shared" si="140"/>
        <v>0</v>
      </c>
    </row>
    <row r="1485" spans="1:9" x14ac:dyDescent="0.25">
      <c r="A1485">
        <v>1481</v>
      </c>
      <c r="B1485">
        <f t="shared" si="141"/>
        <v>0</v>
      </c>
      <c r="C1485" s="5">
        <f t="shared" si="138"/>
        <v>0</v>
      </c>
      <c r="D1485" s="5">
        <f t="shared" si="143"/>
        <v>0</v>
      </c>
      <c r="E1485" s="4">
        <f t="shared" si="142"/>
        <v>0</v>
      </c>
      <c r="F1485" s="5">
        <f>IF(C1485=0,0,IF(I1484+G1485&lt;=Summary!$E$20,'Loan Sch - Extra pay - With Off'!I1484+G1485,Summary!$E$20))</f>
        <v>0</v>
      </c>
      <c r="G1485" s="4">
        <f>IF(E1485&lt;=0,0,E1485*Summary!$B$7/Summary!$B$10)</f>
        <v>0</v>
      </c>
      <c r="H1485" s="5">
        <f t="shared" si="139"/>
        <v>0</v>
      </c>
      <c r="I1485" s="5">
        <f t="shared" si="140"/>
        <v>0</v>
      </c>
    </row>
    <row r="1486" spans="1:9" x14ac:dyDescent="0.25">
      <c r="A1486">
        <v>1482</v>
      </c>
      <c r="B1486">
        <f t="shared" si="141"/>
        <v>0</v>
      </c>
      <c r="C1486" s="5">
        <f t="shared" si="138"/>
        <v>0</v>
      </c>
      <c r="D1486" s="5">
        <f t="shared" si="143"/>
        <v>0</v>
      </c>
      <c r="E1486" s="4">
        <f t="shared" si="142"/>
        <v>0</v>
      </c>
      <c r="F1486" s="5">
        <f>IF(C1486=0,0,IF(I1485+G1486&lt;=Summary!$E$20,'Loan Sch - Extra pay - With Off'!I1485+G1486,Summary!$E$20))</f>
        <v>0</v>
      </c>
      <c r="G1486" s="4">
        <f>IF(E1486&lt;=0,0,E1486*Summary!$B$7/Summary!$B$10)</f>
        <v>0</v>
      </c>
      <c r="H1486" s="5">
        <f t="shared" si="139"/>
        <v>0</v>
      </c>
      <c r="I1486" s="5">
        <f t="shared" si="140"/>
        <v>0</v>
      </c>
    </row>
    <row r="1487" spans="1:9" x14ac:dyDescent="0.25">
      <c r="A1487">
        <v>1483</v>
      </c>
      <c r="B1487">
        <f t="shared" si="141"/>
        <v>0</v>
      </c>
      <c r="C1487" s="5">
        <f t="shared" si="138"/>
        <v>0</v>
      </c>
      <c r="D1487" s="5">
        <f t="shared" si="143"/>
        <v>0</v>
      </c>
      <c r="E1487" s="4">
        <f t="shared" si="142"/>
        <v>0</v>
      </c>
      <c r="F1487" s="5">
        <f>IF(C1487=0,0,IF(I1486+G1487&lt;=Summary!$E$20,'Loan Sch - Extra pay - With Off'!I1486+G1487,Summary!$E$20))</f>
        <v>0</v>
      </c>
      <c r="G1487" s="4">
        <f>IF(E1487&lt;=0,0,E1487*Summary!$B$7/Summary!$B$10)</f>
        <v>0</v>
      </c>
      <c r="H1487" s="5">
        <f t="shared" si="139"/>
        <v>0</v>
      </c>
      <c r="I1487" s="5">
        <f t="shared" si="140"/>
        <v>0</v>
      </c>
    </row>
    <row r="1488" spans="1:9" x14ac:dyDescent="0.25">
      <c r="A1488">
        <v>1484</v>
      </c>
      <c r="B1488">
        <f t="shared" si="141"/>
        <v>0</v>
      </c>
      <c r="C1488" s="5">
        <f t="shared" si="138"/>
        <v>0</v>
      </c>
      <c r="D1488" s="5">
        <f t="shared" si="143"/>
        <v>0</v>
      </c>
      <c r="E1488" s="4">
        <f t="shared" si="142"/>
        <v>0</v>
      </c>
      <c r="F1488" s="5">
        <f>IF(C1488=0,0,IF(I1487+G1488&lt;=Summary!$E$20,'Loan Sch - Extra pay - With Off'!I1487+G1488,Summary!$E$20))</f>
        <v>0</v>
      </c>
      <c r="G1488" s="4">
        <f>IF(E1488&lt;=0,0,E1488*Summary!$B$7/Summary!$B$10)</f>
        <v>0</v>
      </c>
      <c r="H1488" s="5">
        <f t="shared" si="139"/>
        <v>0</v>
      </c>
      <c r="I1488" s="5">
        <f t="shared" si="140"/>
        <v>0</v>
      </c>
    </row>
    <row r="1489" spans="1:9" x14ac:dyDescent="0.25">
      <c r="A1489">
        <v>1485</v>
      </c>
      <c r="B1489">
        <f t="shared" si="141"/>
        <v>0</v>
      </c>
      <c r="C1489" s="5">
        <f t="shared" si="138"/>
        <v>0</v>
      </c>
      <c r="D1489" s="5">
        <f t="shared" si="143"/>
        <v>0</v>
      </c>
      <c r="E1489" s="4">
        <f t="shared" si="142"/>
        <v>0</v>
      </c>
      <c r="F1489" s="5">
        <f>IF(C1489=0,0,IF(I1488+G1489&lt;=Summary!$E$20,'Loan Sch - Extra pay - With Off'!I1488+G1489,Summary!$E$20))</f>
        <v>0</v>
      </c>
      <c r="G1489" s="4">
        <f>IF(E1489&lt;=0,0,E1489*Summary!$B$7/Summary!$B$10)</f>
        <v>0</v>
      </c>
      <c r="H1489" s="5">
        <f t="shared" si="139"/>
        <v>0</v>
      </c>
      <c r="I1489" s="5">
        <f t="shared" si="140"/>
        <v>0</v>
      </c>
    </row>
    <row r="1490" spans="1:9" x14ac:dyDescent="0.25">
      <c r="A1490">
        <v>1486</v>
      </c>
      <c r="B1490">
        <f t="shared" si="141"/>
        <v>0</v>
      </c>
      <c r="C1490" s="5">
        <f t="shared" si="138"/>
        <v>0</v>
      </c>
      <c r="D1490" s="5">
        <f t="shared" si="143"/>
        <v>0</v>
      </c>
      <c r="E1490" s="4">
        <f t="shared" si="142"/>
        <v>0</v>
      </c>
      <c r="F1490" s="5">
        <f>IF(C1490=0,0,IF(I1489+G1490&lt;=Summary!$E$20,'Loan Sch - Extra pay - With Off'!I1489+G1490,Summary!$E$20))</f>
        <v>0</v>
      </c>
      <c r="G1490" s="4">
        <f>IF(E1490&lt;=0,0,E1490*Summary!$B$7/Summary!$B$10)</f>
        <v>0</v>
      </c>
      <c r="H1490" s="5">
        <f t="shared" si="139"/>
        <v>0</v>
      </c>
      <c r="I1490" s="5">
        <f t="shared" si="140"/>
        <v>0</v>
      </c>
    </row>
    <row r="1491" spans="1:9" x14ac:dyDescent="0.25">
      <c r="A1491">
        <v>1487</v>
      </c>
      <c r="B1491">
        <f t="shared" si="141"/>
        <v>0</v>
      </c>
      <c r="C1491" s="5">
        <f t="shared" si="138"/>
        <v>0</v>
      </c>
      <c r="D1491" s="5">
        <f t="shared" si="143"/>
        <v>0</v>
      </c>
      <c r="E1491" s="4">
        <f t="shared" si="142"/>
        <v>0</v>
      </c>
      <c r="F1491" s="5">
        <f>IF(C1491=0,0,IF(I1490+G1491&lt;=Summary!$E$20,'Loan Sch - Extra pay - With Off'!I1490+G1491,Summary!$E$20))</f>
        <v>0</v>
      </c>
      <c r="G1491" s="4">
        <f>IF(E1491&lt;=0,0,E1491*Summary!$B$7/Summary!$B$10)</f>
        <v>0</v>
      </c>
      <c r="H1491" s="5">
        <f t="shared" si="139"/>
        <v>0</v>
      </c>
      <c r="I1491" s="5">
        <f t="shared" si="140"/>
        <v>0</v>
      </c>
    </row>
    <row r="1492" spans="1:9" x14ac:dyDescent="0.25">
      <c r="A1492">
        <v>1488</v>
      </c>
      <c r="B1492">
        <f t="shared" si="141"/>
        <v>0</v>
      </c>
      <c r="C1492" s="5">
        <f t="shared" si="138"/>
        <v>0</v>
      </c>
      <c r="D1492" s="5">
        <f t="shared" si="143"/>
        <v>0</v>
      </c>
      <c r="E1492" s="4">
        <f t="shared" si="142"/>
        <v>0</v>
      </c>
      <c r="F1492" s="5">
        <f>IF(C1492=0,0,IF(I1491+G1492&lt;=Summary!$E$20,'Loan Sch - Extra pay - With Off'!I1491+G1492,Summary!$E$20))</f>
        <v>0</v>
      </c>
      <c r="G1492" s="4">
        <f>IF(E1492&lt;=0,0,E1492*Summary!$B$7/Summary!$B$10)</f>
        <v>0</v>
      </c>
      <c r="H1492" s="5">
        <f t="shared" si="139"/>
        <v>0</v>
      </c>
      <c r="I1492" s="5">
        <f t="shared" si="140"/>
        <v>0</v>
      </c>
    </row>
    <row r="1493" spans="1:9" x14ac:dyDescent="0.25">
      <c r="A1493">
        <v>1489</v>
      </c>
      <c r="B1493">
        <f t="shared" si="141"/>
        <v>0</v>
      </c>
      <c r="C1493" s="5">
        <f t="shared" si="138"/>
        <v>0</v>
      </c>
      <c r="D1493" s="5">
        <f t="shared" si="143"/>
        <v>0</v>
      </c>
      <c r="E1493" s="4">
        <f t="shared" si="142"/>
        <v>0</v>
      </c>
      <c r="F1493" s="5">
        <f>IF(C1493=0,0,IF(I1492+G1493&lt;=Summary!$E$20,'Loan Sch - Extra pay - With Off'!I1492+G1493,Summary!$E$20))</f>
        <v>0</v>
      </c>
      <c r="G1493" s="4">
        <f>IF(E1493&lt;=0,0,E1493*Summary!$B$7/Summary!$B$10)</f>
        <v>0</v>
      </c>
      <c r="H1493" s="5">
        <f t="shared" si="139"/>
        <v>0</v>
      </c>
      <c r="I1493" s="5">
        <f t="shared" si="140"/>
        <v>0</v>
      </c>
    </row>
    <row r="1494" spans="1:9" x14ac:dyDescent="0.25">
      <c r="A1494">
        <v>1490</v>
      </c>
      <c r="B1494">
        <f t="shared" si="141"/>
        <v>0</v>
      </c>
      <c r="C1494" s="5">
        <f t="shared" si="138"/>
        <v>0</v>
      </c>
      <c r="D1494" s="5">
        <f t="shared" si="143"/>
        <v>0</v>
      </c>
      <c r="E1494" s="4">
        <f t="shared" si="142"/>
        <v>0</v>
      </c>
      <c r="F1494" s="5">
        <f>IF(C1494=0,0,IF(I1493+G1494&lt;=Summary!$E$20,'Loan Sch - Extra pay - With Off'!I1493+G1494,Summary!$E$20))</f>
        <v>0</v>
      </c>
      <c r="G1494" s="4">
        <f>IF(E1494&lt;=0,0,E1494*Summary!$B$7/Summary!$B$10)</f>
        <v>0</v>
      </c>
      <c r="H1494" s="5">
        <f t="shared" si="139"/>
        <v>0</v>
      </c>
      <c r="I1494" s="5">
        <f t="shared" si="140"/>
        <v>0</v>
      </c>
    </row>
    <row r="1495" spans="1:9" x14ac:dyDescent="0.25">
      <c r="A1495">
        <v>1491</v>
      </c>
      <c r="B1495">
        <f t="shared" si="141"/>
        <v>0</v>
      </c>
      <c r="C1495" s="5">
        <f t="shared" si="138"/>
        <v>0</v>
      </c>
      <c r="D1495" s="5">
        <f t="shared" si="143"/>
        <v>0</v>
      </c>
      <c r="E1495" s="4">
        <f t="shared" si="142"/>
        <v>0</v>
      </c>
      <c r="F1495" s="5">
        <f>IF(C1495=0,0,IF(I1494+G1495&lt;=Summary!$E$20,'Loan Sch - Extra pay - With Off'!I1494+G1495,Summary!$E$20))</f>
        <v>0</v>
      </c>
      <c r="G1495" s="4">
        <f>IF(E1495&lt;=0,0,E1495*Summary!$B$7/Summary!$B$10)</f>
        <v>0</v>
      </c>
      <c r="H1495" s="5">
        <f t="shared" si="139"/>
        <v>0</v>
      </c>
      <c r="I1495" s="5">
        <f t="shared" si="140"/>
        <v>0</v>
      </c>
    </row>
    <row r="1496" spans="1:9" x14ac:dyDescent="0.25">
      <c r="A1496">
        <v>1492</v>
      </c>
      <c r="B1496">
        <f t="shared" si="141"/>
        <v>0</v>
      </c>
      <c r="C1496" s="5">
        <f t="shared" si="138"/>
        <v>0</v>
      </c>
      <c r="D1496" s="5">
        <f t="shared" si="143"/>
        <v>0</v>
      </c>
      <c r="E1496" s="4">
        <f t="shared" si="142"/>
        <v>0</v>
      </c>
      <c r="F1496" s="5">
        <f>IF(C1496=0,0,IF(I1495+G1496&lt;=Summary!$E$20,'Loan Sch - Extra pay - With Off'!I1495+G1496,Summary!$E$20))</f>
        <v>0</v>
      </c>
      <c r="G1496" s="4">
        <f>IF(E1496&lt;=0,0,E1496*Summary!$B$7/Summary!$B$10)</f>
        <v>0</v>
      </c>
      <c r="H1496" s="5">
        <f t="shared" si="139"/>
        <v>0</v>
      </c>
      <c r="I1496" s="5">
        <f t="shared" si="140"/>
        <v>0</v>
      </c>
    </row>
    <row r="1497" spans="1:9" x14ac:dyDescent="0.25">
      <c r="A1497">
        <v>1493</v>
      </c>
      <c r="B1497">
        <f t="shared" si="141"/>
        <v>0</v>
      </c>
      <c r="C1497" s="5">
        <f t="shared" si="138"/>
        <v>0</v>
      </c>
      <c r="D1497" s="5">
        <f t="shared" si="143"/>
        <v>0</v>
      </c>
      <c r="E1497" s="4">
        <f t="shared" si="142"/>
        <v>0</v>
      </c>
      <c r="F1497" s="5">
        <f>IF(C1497=0,0,IF(I1496+G1497&lt;=Summary!$E$20,'Loan Sch - Extra pay - With Off'!I1496+G1497,Summary!$E$20))</f>
        <v>0</v>
      </c>
      <c r="G1497" s="4">
        <f>IF(E1497&lt;=0,0,E1497*Summary!$B$7/Summary!$B$10)</f>
        <v>0</v>
      </c>
      <c r="H1497" s="5">
        <f t="shared" si="139"/>
        <v>0</v>
      </c>
      <c r="I1497" s="5">
        <f t="shared" si="140"/>
        <v>0</v>
      </c>
    </row>
    <row r="1498" spans="1:9" x14ac:dyDescent="0.25">
      <c r="A1498">
        <v>1494</v>
      </c>
      <c r="B1498">
        <f t="shared" si="141"/>
        <v>0</v>
      </c>
      <c r="C1498" s="5">
        <f t="shared" si="138"/>
        <v>0</v>
      </c>
      <c r="D1498" s="5">
        <f t="shared" si="143"/>
        <v>0</v>
      </c>
      <c r="E1498" s="4">
        <f t="shared" si="142"/>
        <v>0</v>
      </c>
      <c r="F1498" s="5">
        <f>IF(C1498=0,0,IF(I1497+G1498&lt;=Summary!$E$20,'Loan Sch - Extra pay - With Off'!I1497+G1498,Summary!$E$20))</f>
        <v>0</v>
      </c>
      <c r="G1498" s="4">
        <f>IF(E1498&lt;=0,0,E1498*Summary!$B$7/Summary!$B$10)</f>
        <v>0</v>
      </c>
      <c r="H1498" s="5">
        <f t="shared" si="139"/>
        <v>0</v>
      </c>
      <c r="I1498" s="5">
        <f t="shared" si="140"/>
        <v>0</v>
      </c>
    </row>
    <row r="1499" spans="1:9" x14ac:dyDescent="0.25">
      <c r="A1499">
        <v>1495</v>
      </c>
      <c r="B1499">
        <f t="shared" si="141"/>
        <v>0</v>
      </c>
      <c r="C1499" s="5">
        <f t="shared" si="138"/>
        <v>0</v>
      </c>
      <c r="D1499" s="5">
        <f t="shared" si="143"/>
        <v>0</v>
      </c>
      <c r="E1499" s="4">
        <f t="shared" si="142"/>
        <v>0</v>
      </c>
      <c r="F1499" s="5">
        <f>IF(C1499=0,0,IF(I1498+G1499&lt;=Summary!$E$20,'Loan Sch - Extra pay - With Off'!I1498+G1499,Summary!$E$20))</f>
        <v>0</v>
      </c>
      <c r="G1499" s="4">
        <f>IF(E1499&lt;=0,0,E1499*Summary!$B$7/Summary!$B$10)</f>
        <v>0</v>
      </c>
      <c r="H1499" s="5">
        <f t="shared" si="139"/>
        <v>0</v>
      </c>
      <c r="I1499" s="5">
        <f t="shared" si="140"/>
        <v>0</v>
      </c>
    </row>
    <row r="1500" spans="1:9" x14ac:dyDescent="0.25">
      <c r="A1500">
        <v>1496</v>
      </c>
      <c r="B1500">
        <f t="shared" si="141"/>
        <v>0</v>
      </c>
      <c r="C1500" s="5">
        <f t="shared" si="138"/>
        <v>0</v>
      </c>
      <c r="D1500" s="5">
        <f t="shared" si="143"/>
        <v>0</v>
      </c>
      <c r="E1500" s="4">
        <f t="shared" si="142"/>
        <v>0</v>
      </c>
      <c r="F1500" s="5">
        <f>IF(C1500=0,0,IF(I1499+G1500&lt;=Summary!$E$20,'Loan Sch - Extra pay - With Off'!I1499+G1500,Summary!$E$20))</f>
        <v>0</v>
      </c>
      <c r="G1500" s="4">
        <f>IF(E1500&lt;=0,0,E1500*Summary!$B$7/Summary!$B$10)</f>
        <v>0</v>
      </c>
      <c r="H1500" s="5">
        <f t="shared" si="139"/>
        <v>0</v>
      </c>
      <c r="I1500" s="5">
        <f t="shared" si="140"/>
        <v>0</v>
      </c>
    </row>
    <row r="1501" spans="1:9" x14ac:dyDescent="0.25">
      <c r="A1501">
        <v>1497</v>
      </c>
      <c r="B1501">
        <f t="shared" si="141"/>
        <v>0</v>
      </c>
      <c r="C1501" s="5">
        <f t="shared" si="138"/>
        <v>0</v>
      </c>
      <c r="D1501" s="5">
        <f t="shared" si="143"/>
        <v>0</v>
      </c>
      <c r="E1501" s="4">
        <f t="shared" si="142"/>
        <v>0</v>
      </c>
      <c r="F1501" s="5">
        <f>IF(C1501=0,0,IF(I1500+G1501&lt;=Summary!$E$20,'Loan Sch - Extra pay - With Off'!I1500+G1501,Summary!$E$20))</f>
        <v>0</v>
      </c>
      <c r="G1501" s="4">
        <f>IF(E1501&lt;=0,0,E1501*Summary!$B$7/Summary!$B$10)</f>
        <v>0</v>
      </c>
      <c r="H1501" s="5">
        <f t="shared" si="139"/>
        <v>0</v>
      </c>
      <c r="I1501" s="5">
        <f t="shared" si="140"/>
        <v>0</v>
      </c>
    </row>
    <row r="1502" spans="1:9" x14ac:dyDescent="0.25">
      <c r="A1502">
        <v>1498</v>
      </c>
      <c r="B1502">
        <f t="shared" si="141"/>
        <v>0</v>
      </c>
      <c r="C1502" s="5">
        <f t="shared" si="138"/>
        <v>0</v>
      </c>
      <c r="D1502" s="5">
        <f t="shared" si="143"/>
        <v>0</v>
      </c>
      <c r="E1502" s="4">
        <f t="shared" si="142"/>
        <v>0</v>
      </c>
      <c r="F1502" s="5">
        <f>IF(C1502=0,0,IF(I1501+G1502&lt;=Summary!$E$20,'Loan Sch - Extra pay - With Off'!I1501+G1502,Summary!$E$20))</f>
        <v>0</v>
      </c>
      <c r="G1502" s="4">
        <f>IF(E1502&lt;=0,0,E1502*Summary!$B$7/Summary!$B$10)</f>
        <v>0</v>
      </c>
      <c r="H1502" s="5">
        <f t="shared" si="139"/>
        <v>0</v>
      </c>
      <c r="I1502" s="5">
        <f t="shared" si="140"/>
        <v>0</v>
      </c>
    </row>
    <row r="1503" spans="1:9" x14ac:dyDescent="0.25">
      <c r="A1503">
        <v>1499</v>
      </c>
      <c r="B1503">
        <f t="shared" si="141"/>
        <v>0</v>
      </c>
      <c r="C1503" s="5">
        <f t="shared" si="138"/>
        <v>0</v>
      </c>
      <c r="D1503" s="5">
        <f t="shared" si="143"/>
        <v>0</v>
      </c>
      <c r="E1503" s="4">
        <f t="shared" si="142"/>
        <v>0</v>
      </c>
      <c r="F1503" s="5">
        <f>IF(C1503=0,0,IF(I1502+G1503&lt;=Summary!$E$20,'Loan Sch - Extra pay - With Off'!I1502+G1503,Summary!$E$20))</f>
        <v>0</v>
      </c>
      <c r="G1503" s="4">
        <f>IF(E1503&lt;=0,0,E1503*Summary!$B$7/Summary!$B$10)</f>
        <v>0</v>
      </c>
      <c r="H1503" s="5">
        <f t="shared" si="139"/>
        <v>0</v>
      </c>
      <c r="I1503" s="5">
        <f t="shared" si="140"/>
        <v>0</v>
      </c>
    </row>
    <row r="1504" spans="1:9" x14ac:dyDescent="0.25">
      <c r="A1504">
        <v>1500</v>
      </c>
      <c r="B1504">
        <f t="shared" si="141"/>
        <v>0</v>
      </c>
      <c r="C1504" s="5">
        <f t="shared" si="138"/>
        <v>0</v>
      </c>
      <c r="D1504" s="5">
        <f t="shared" si="143"/>
        <v>0</v>
      </c>
      <c r="E1504" s="4">
        <f t="shared" si="142"/>
        <v>0</v>
      </c>
      <c r="F1504" s="5">
        <f>IF(C1504=0,0,IF(I1503+G1504&lt;=Summary!$E$20,'Loan Sch - Extra pay - With Off'!I1503+G1504,Summary!$E$20))</f>
        <v>0</v>
      </c>
      <c r="G1504" s="4">
        <f>IF(E1504&lt;=0,0,E1504*Summary!$B$7/Summary!$B$10)</f>
        <v>0</v>
      </c>
      <c r="H1504" s="5">
        <f t="shared" si="139"/>
        <v>0</v>
      </c>
      <c r="I1504" s="5">
        <f t="shared" si="140"/>
        <v>0</v>
      </c>
    </row>
    <row r="1505" spans="1:9" x14ac:dyDescent="0.25">
      <c r="A1505">
        <v>1501</v>
      </c>
      <c r="B1505">
        <f t="shared" si="141"/>
        <v>0</v>
      </c>
      <c r="C1505" s="5">
        <f t="shared" si="138"/>
        <v>0</v>
      </c>
      <c r="D1505" s="5">
        <f t="shared" si="143"/>
        <v>0</v>
      </c>
      <c r="E1505" s="4">
        <f t="shared" si="142"/>
        <v>0</v>
      </c>
      <c r="F1505" s="5">
        <f>IF(C1505=0,0,IF(I1504+G1505&lt;=Summary!$E$20,'Loan Sch - Extra pay - With Off'!I1504+G1505,Summary!$E$20))</f>
        <v>0</v>
      </c>
      <c r="G1505" s="4">
        <f>IF(E1505&lt;=0,0,E1505*Summary!$B$7/Summary!$B$10)</f>
        <v>0</v>
      </c>
      <c r="H1505" s="5">
        <f t="shared" si="139"/>
        <v>0</v>
      </c>
      <c r="I1505" s="5">
        <f t="shared" si="140"/>
        <v>0</v>
      </c>
    </row>
    <row r="1506" spans="1:9" x14ac:dyDescent="0.25">
      <c r="A1506">
        <v>1502</v>
      </c>
      <c r="B1506">
        <f t="shared" si="141"/>
        <v>0</v>
      </c>
      <c r="C1506" s="5">
        <f t="shared" si="138"/>
        <v>0</v>
      </c>
      <c r="D1506" s="5">
        <f t="shared" si="143"/>
        <v>0</v>
      </c>
      <c r="E1506" s="4">
        <f t="shared" si="142"/>
        <v>0</v>
      </c>
      <c r="F1506" s="5">
        <f>IF(C1506=0,0,IF(I1505+G1506&lt;=Summary!$E$20,'Loan Sch - Extra pay - With Off'!I1505+G1506,Summary!$E$20))</f>
        <v>0</v>
      </c>
      <c r="G1506" s="4">
        <f>IF(E1506&lt;=0,0,E1506*Summary!$B$7/Summary!$B$10)</f>
        <v>0</v>
      </c>
      <c r="H1506" s="5">
        <f t="shared" si="139"/>
        <v>0</v>
      </c>
      <c r="I1506" s="5">
        <f t="shared" si="140"/>
        <v>0</v>
      </c>
    </row>
    <row r="1507" spans="1:9" x14ac:dyDescent="0.25">
      <c r="A1507">
        <v>1503</v>
      </c>
      <c r="B1507">
        <f t="shared" si="141"/>
        <v>0</v>
      </c>
      <c r="C1507" s="5">
        <f t="shared" si="138"/>
        <v>0</v>
      </c>
      <c r="D1507" s="5">
        <f t="shared" si="143"/>
        <v>0</v>
      </c>
      <c r="E1507" s="4">
        <f t="shared" si="142"/>
        <v>0</v>
      </c>
      <c r="F1507" s="5">
        <f>IF(C1507=0,0,IF(I1506+G1507&lt;=Summary!$E$20,'Loan Sch - Extra pay - With Off'!I1506+G1507,Summary!$E$20))</f>
        <v>0</v>
      </c>
      <c r="G1507" s="4">
        <f>IF(E1507&lt;=0,0,E1507*Summary!$B$7/Summary!$B$10)</f>
        <v>0</v>
      </c>
      <c r="H1507" s="5">
        <f t="shared" si="139"/>
        <v>0</v>
      </c>
      <c r="I1507" s="5">
        <f t="shared" si="140"/>
        <v>0</v>
      </c>
    </row>
    <row r="1508" spans="1:9" x14ac:dyDescent="0.25">
      <c r="A1508">
        <v>1504</v>
      </c>
      <c r="B1508">
        <f t="shared" si="141"/>
        <v>0</v>
      </c>
      <c r="C1508" s="5">
        <f t="shared" si="138"/>
        <v>0</v>
      </c>
      <c r="D1508" s="5">
        <f t="shared" si="143"/>
        <v>0</v>
      </c>
      <c r="E1508" s="4">
        <f t="shared" si="142"/>
        <v>0</v>
      </c>
      <c r="F1508" s="5">
        <f>IF(C1508=0,0,IF(I1507+G1508&lt;=Summary!$E$20,'Loan Sch - Extra pay - With Off'!I1507+G1508,Summary!$E$20))</f>
        <v>0</v>
      </c>
      <c r="G1508" s="4">
        <f>IF(E1508&lt;=0,0,E1508*Summary!$B$7/Summary!$B$10)</f>
        <v>0</v>
      </c>
      <c r="H1508" s="5">
        <f t="shared" si="139"/>
        <v>0</v>
      </c>
      <c r="I1508" s="5">
        <f t="shared" si="140"/>
        <v>0</v>
      </c>
    </row>
    <row r="1509" spans="1:9" x14ac:dyDescent="0.25">
      <c r="A1509">
        <v>1505</v>
      </c>
      <c r="B1509">
        <f t="shared" si="141"/>
        <v>0</v>
      </c>
      <c r="C1509" s="5">
        <f t="shared" si="138"/>
        <v>0</v>
      </c>
      <c r="D1509" s="5">
        <f t="shared" si="143"/>
        <v>0</v>
      </c>
      <c r="E1509" s="4">
        <f t="shared" si="142"/>
        <v>0</v>
      </c>
      <c r="F1509" s="5">
        <f>IF(C1509=0,0,IF(I1508+G1509&lt;=Summary!$E$20,'Loan Sch - Extra pay - With Off'!I1508+G1509,Summary!$E$20))</f>
        <v>0</v>
      </c>
      <c r="G1509" s="4">
        <f>IF(E1509&lt;=0,0,E1509*Summary!$B$7/Summary!$B$10)</f>
        <v>0</v>
      </c>
      <c r="H1509" s="5">
        <f t="shared" si="139"/>
        <v>0</v>
      </c>
      <c r="I1509" s="5">
        <f t="shared" si="140"/>
        <v>0</v>
      </c>
    </row>
    <row r="1510" spans="1:9" x14ac:dyDescent="0.25">
      <c r="A1510">
        <v>1506</v>
      </c>
      <c r="B1510">
        <f t="shared" si="141"/>
        <v>0</v>
      </c>
      <c r="C1510" s="5">
        <f t="shared" si="138"/>
        <v>0</v>
      </c>
      <c r="D1510" s="5">
        <f t="shared" si="143"/>
        <v>0</v>
      </c>
      <c r="E1510" s="4">
        <f t="shared" si="142"/>
        <v>0</v>
      </c>
      <c r="F1510" s="5">
        <f>IF(C1510=0,0,IF(I1509+G1510&lt;=Summary!$E$20,'Loan Sch - Extra pay - With Off'!I1509+G1510,Summary!$E$20))</f>
        <v>0</v>
      </c>
      <c r="G1510" s="4">
        <f>IF(E1510&lt;=0,0,E1510*Summary!$B$7/Summary!$B$10)</f>
        <v>0</v>
      </c>
      <c r="H1510" s="5">
        <f t="shared" si="139"/>
        <v>0</v>
      </c>
      <c r="I1510" s="5">
        <f t="shared" si="140"/>
        <v>0</v>
      </c>
    </row>
    <row r="1511" spans="1:9" x14ac:dyDescent="0.25">
      <c r="A1511">
        <v>1507</v>
      </c>
      <c r="B1511">
        <f t="shared" si="141"/>
        <v>0</v>
      </c>
      <c r="C1511" s="5">
        <f t="shared" si="138"/>
        <v>0</v>
      </c>
      <c r="D1511" s="5">
        <f t="shared" si="143"/>
        <v>0</v>
      </c>
      <c r="E1511" s="4">
        <f t="shared" si="142"/>
        <v>0</v>
      </c>
      <c r="F1511" s="5">
        <f>IF(C1511=0,0,IF(I1510+G1511&lt;=Summary!$E$20,'Loan Sch - Extra pay - With Off'!I1510+G1511,Summary!$E$20))</f>
        <v>0</v>
      </c>
      <c r="G1511" s="4">
        <f>IF(E1511&lt;=0,0,E1511*Summary!$B$7/Summary!$B$10)</f>
        <v>0</v>
      </c>
      <c r="H1511" s="5">
        <f t="shared" si="139"/>
        <v>0</v>
      </c>
      <c r="I1511" s="5">
        <f t="shared" si="140"/>
        <v>0</v>
      </c>
    </row>
    <row r="1512" spans="1:9" x14ac:dyDescent="0.25">
      <c r="A1512">
        <v>1508</v>
      </c>
      <c r="B1512">
        <f t="shared" si="141"/>
        <v>0</v>
      </c>
      <c r="C1512" s="5">
        <f t="shared" si="138"/>
        <v>0</v>
      </c>
      <c r="D1512" s="5">
        <f t="shared" si="143"/>
        <v>0</v>
      </c>
      <c r="E1512" s="4">
        <f t="shared" si="142"/>
        <v>0</v>
      </c>
      <c r="F1512" s="5">
        <f>IF(C1512=0,0,IF(I1511+G1512&lt;=Summary!$E$20,'Loan Sch - Extra pay - With Off'!I1511+G1512,Summary!$E$20))</f>
        <v>0</v>
      </c>
      <c r="G1512" s="4">
        <f>IF(E1512&lt;=0,0,E1512*Summary!$B$7/Summary!$B$10)</f>
        <v>0</v>
      </c>
      <c r="H1512" s="5">
        <f t="shared" si="139"/>
        <v>0</v>
      </c>
      <c r="I1512" s="5">
        <f t="shared" si="140"/>
        <v>0</v>
      </c>
    </row>
    <row r="1513" spans="1:9" x14ac:dyDescent="0.25">
      <c r="A1513">
        <v>1509</v>
      </c>
      <c r="B1513">
        <f t="shared" si="141"/>
        <v>0</v>
      </c>
      <c r="C1513" s="5">
        <f t="shared" si="138"/>
        <v>0</v>
      </c>
      <c r="D1513" s="5">
        <f t="shared" si="143"/>
        <v>0</v>
      </c>
      <c r="E1513" s="4">
        <f t="shared" si="142"/>
        <v>0</v>
      </c>
      <c r="F1513" s="5">
        <f>IF(C1513=0,0,IF(I1512+G1513&lt;=Summary!$E$20,'Loan Sch - Extra pay - With Off'!I1512+G1513,Summary!$E$20))</f>
        <v>0</v>
      </c>
      <c r="G1513" s="4">
        <f>IF(E1513&lt;=0,0,E1513*Summary!$B$7/Summary!$B$10)</f>
        <v>0</v>
      </c>
      <c r="H1513" s="5">
        <f t="shared" si="139"/>
        <v>0</v>
      </c>
      <c r="I1513" s="5">
        <f t="shared" si="140"/>
        <v>0</v>
      </c>
    </row>
    <row r="1514" spans="1:9" x14ac:dyDescent="0.25">
      <c r="A1514">
        <v>1510</v>
      </c>
      <c r="B1514">
        <f t="shared" si="141"/>
        <v>0</v>
      </c>
      <c r="C1514" s="5">
        <f t="shared" si="138"/>
        <v>0</v>
      </c>
      <c r="D1514" s="5">
        <f t="shared" si="143"/>
        <v>0</v>
      </c>
      <c r="E1514" s="4">
        <f t="shared" si="142"/>
        <v>0</v>
      </c>
      <c r="F1514" s="5">
        <f>IF(C1514=0,0,IF(I1513+G1514&lt;=Summary!$E$20,'Loan Sch - Extra pay - With Off'!I1513+G1514,Summary!$E$20))</f>
        <v>0</v>
      </c>
      <c r="G1514" s="4">
        <f>IF(E1514&lt;=0,0,E1514*Summary!$B$7/Summary!$B$10)</f>
        <v>0</v>
      </c>
      <c r="H1514" s="5">
        <f t="shared" si="139"/>
        <v>0</v>
      </c>
      <c r="I1514" s="5">
        <f t="shared" si="140"/>
        <v>0</v>
      </c>
    </row>
    <row r="1515" spans="1:9" x14ac:dyDescent="0.25">
      <c r="A1515">
        <v>1511</v>
      </c>
      <c r="B1515">
        <f t="shared" si="141"/>
        <v>0</v>
      </c>
      <c r="C1515" s="5">
        <f t="shared" si="138"/>
        <v>0</v>
      </c>
      <c r="D1515" s="5">
        <f t="shared" si="143"/>
        <v>0</v>
      </c>
      <c r="E1515" s="4">
        <f t="shared" si="142"/>
        <v>0</v>
      </c>
      <c r="F1515" s="5">
        <f>IF(C1515=0,0,IF(I1514+G1515&lt;=Summary!$E$20,'Loan Sch - Extra pay - With Off'!I1514+G1515,Summary!$E$20))</f>
        <v>0</v>
      </c>
      <c r="G1515" s="4">
        <f>IF(E1515&lt;=0,0,E1515*Summary!$B$7/Summary!$B$10)</f>
        <v>0</v>
      </c>
      <c r="H1515" s="5">
        <f t="shared" si="139"/>
        <v>0</v>
      </c>
      <c r="I1515" s="5">
        <f t="shared" si="140"/>
        <v>0</v>
      </c>
    </row>
    <row r="1516" spans="1:9" x14ac:dyDescent="0.25">
      <c r="A1516">
        <v>1512</v>
      </c>
      <c r="B1516">
        <f t="shared" si="141"/>
        <v>0</v>
      </c>
      <c r="C1516" s="5">
        <f t="shared" si="138"/>
        <v>0</v>
      </c>
      <c r="D1516" s="5">
        <f t="shared" si="143"/>
        <v>0</v>
      </c>
      <c r="E1516" s="4">
        <f t="shared" si="142"/>
        <v>0</v>
      </c>
      <c r="F1516" s="5">
        <f>IF(C1516=0,0,IF(I1515+G1516&lt;=Summary!$E$20,'Loan Sch - Extra pay - With Off'!I1515+G1516,Summary!$E$20))</f>
        <v>0</v>
      </c>
      <c r="G1516" s="4">
        <f>IF(E1516&lt;=0,0,E1516*Summary!$B$7/Summary!$B$10)</f>
        <v>0</v>
      </c>
      <c r="H1516" s="5">
        <f t="shared" si="139"/>
        <v>0</v>
      </c>
      <c r="I1516" s="5">
        <f t="shared" si="140"/>
        <v>0</v>
      </c>
    </row>
    <row r="1517" spans="1:9" x14ac:dyDescent="0.25">
      <c r="A1517">
        <v>1513</v>
      </c>
      <c r="B1517">
        <f t="shared" si="141"/>
        <v>0</v>
      </c>
      <c r="C1517" s="5">
        <f t="shared" si="138"/>
        <v>0</v>
      </c>
      <c r="D1517" s="5">
        <f t="shared" si="143"/>
        <v>0</v>
      </c>
      <c r="E1517" s="4">
        <f t="shared" si="142"/>
        <v>0</v>
      </c>
      <c r="F1517" s="5">
        <f>IF(C1517=0,0,IF(I1516+G1517&lt;=Summary!$E$20,'Loan Sch - Extra pay - With Off'!I1516+G1517,Summary!$E$20))</f>
        <v>0</v>
      </c>
      <c r="G1517" s="4">
        <f>IF(E1517&lt;=0,0,E1517*Summary!$B$7/Summary!$B$10)</f>
        <v>0</v>
      </c>
      <c r="H1517" s="5">
        <f t="shared" si="139"/>
        <v>0</v>
      </c>
      <c r="I1517" s="5">
        <f t="shared" si="140"/>
        <v>0</v>
      </c>
    </row>
    <row r="1518" spans="1:9" x14ac:dyDescent="0.25">
      <c r="A1518">
        <v>1514</v>
      </c>
      <c r="B1518">
        <f t="shared" si="141"/>
        <v>0</v>
      </c>
      <c r="C1518" s="5">
        <f t="shared" si="138"/>
        <v>0</v>
      </c>
      <c r="D1518" s="5">
        <f t="shared" si="143"/>
        <v>0</v>
      </c>
      <c r="E1518" s="4">
        <f t="shared" si="142"/>
        <v>0</v>
      </c>
      <c r="F1518" s="5">
        <f>IF(C1518=0,0,IF(I1517+G1518&lt;=Summary!$E$20,'Loan Sch - Extra pay - With Off'!I1517+G1518,Summary!$E$20))</f>
        <v>0</v>
      </c>
      <c r="G1518" s="4">
        <f>IF(E1518&lt;=0,0,E1518*Summary!$B$7/Summary!$B$10)</f>
        <v>0</v>
      </c>
      <c r="H1518" s="5">
        <f t="shared" si="139"/>
        <v>0</v>
      </c>
      <c r="I1518" s="5">
        <f t="shared" si="140"/>
        <v>0</v>
      </c>
    </row>
    <row r="1519" spans="1:9" x14ac:dyDescent="0.25">
      <c r="A1519">
        <v>1515</v>
      </c>
      <c r="B1519">
        <f t="shared" si="141"/>
        <v>0</v>
      </c>
      <c r="C1519" s="5">
        <f t="shared" si="138"/>
        <v>0</v>
      </c>
      <c r="D1519" s="5">
        <f t="shared" si="143"/>
        <v>0</v>
      </c>
      <c r="E1519" s="4">
        <f t="shared" si="142"/>
        <v>0</v>
      </c>
      <c r="F1519" s="5">
        <f>IF(C1519=0,0,IF(I1518+G1519&lt;=Summary!$E$20,'Loan Sch - Extra pay - With Off'!I1518+G1519,Summary!$E$20))</f>
        <v>0</v>
      </c>
      <c r="G1519" s="4">
        <f>IF(E1519&lt;=0,0,E1519*Summary!$B$7/Summary!$B$10)</f>
        <v>0</v>
      </c>
      <c r="H1519" s="5">
        <f t="shared" si="139"/>
        <v>0</v>
      </c>
      <c r="I1519" s="5">
        <f t="shared" si="140"/>
        <v>0</v>
      </c>
    </row>
    <row r="1520" spans="1:9" x14ac:dyDescent="0.25">
      <c r="A1520">
        <v>1516</v>
      </c>
      <c r="B1520">
        <f t="shared" si="141"/>
        <v>0</v>
      </c>
      <c r="C1520" s="5">
        <f t="shared" si="138"/>
        <v>0</v>
      </c>
      <c r="D1520" s="5">
        <f t="shared" si="143"/>
        <v>0</v>
      </c>
      <c r="E1520" s="4">
        <f t="shared" si="142"/>
        <v>0</v>
      </c>
      <c r="F1520" s="5">
        <f>IF(C1520=0,0,IF(I1519+G1520&lt;=Summary!$E$20,'Loan Sch - Extra pay - With Off'!I1519+G1520,Summary!$E$20))</f>
        <v>0</v>
      </c>
      <c r="G1520" s="4">
        <f>IF(E1520&lt;=0,0,E1520*Summary!$B$7/Summary!$B$10)</f>
        <v>0</v>
      </c>
      <c r="H1520" s="5">
        <f t="shared" si="139"/>
        <v>0</v>
      </c>
      <c r="I1520" s="5">
        <f t="shared" si="140"/>
        <v>0</v>
      </c>
    </row>
    <row r="1521" spans="1:9" x14ac:dyDescent="0.25">
      <c r="A1521">
        <v>1517</v>
      </c>
      <c r="B1521">
        <f t="shared" si="141"/>
        <v>0</v>
      </c>
      <c r="C1521" s="5">
        <f t="shared" si="138"/>
        <v>0</v>
      </c>
      <c r="D1521" s="5">
        <f t="shared" si="143"/>
        <v>0</v>
      </c>
      <c r="E1521" s="4">
        <f t="shared" si="142"/>
        <v>0</v>
      </c>
      <c r="F1521" s="5">
        <f>IF(C1521=0,0,IF(I1520+G1521&lt;=Summary!$E$20,'Loan Sch - Extra pay - With Off'!I1520+G1521,Summary!$E$20))</f>
        <v>0</v>
      </c>
      <c r="G1521" s="4">
        <f>IF(E1521&lt;=0,0,E1521*Summary!$B$7/Summary!$B$10)</f>
        <v>0</v>
      </c>
      <c r="H1521" s="5">
        <f t="shared" si="139"/>
        <v>0</v>
      </c>
      <c r="I1521" s="5">
        <f t="shared" si="140"/>
        <v>0</v>
      </c>
    </row>
    <row r="1522" spans="1:9" x14ac:dyDescent="0.25">
      <c r="A1522">
        <v>1518</v>
      </c>
      <c r="B1522">
        <f t="shared" si="141"/>
        <v>0</v>
      </c>
      <c r="C1522" s="5">
        <f t="shared" si="138"/>
        <v>0</v>
      </c>
      <c r="D1522" s="5">
        <f t="shared" si="143"/>
        <v>0</v>
      </c>
      <c r="E1522" s="4">
        <f t="shared" si="142"/>
        <v>0</v>
      </c>
      <c r="F1522" s="5">
        <f>IF(C1522=0,0,IF(I1521+G1522&lt;=Summary!$E$20,'Loan Sch - Extra pay - With Off'!I1521+G1522,Summary!$E$20))</f>
        <v>0</v>
      </c>
      <c r="G1522" s="4">
        <f>IF(E1522&lt;=0,0,E1522*Summary!$B$7/Summary!$B$10)</f>
        <v>0</v>
      </c>
      <c r="H1522" s="5">
        <f t="shared" si="139"/>
        <v>0</v>
      </c>
      <c r="I1522" s="5">
        <f t="shared" si="140"/>
        <v>0</v>
      </c>
    </row>
    <row r="1523" spans="1:9" x14ac:dyDescent="0.25">
      <c r="A1523">
        <v>1519</v>
      </c>
      <c r="B1523">
        <f t="shared" si="141"/>
        <v>0</v>
      </c>
      <c r="C1523" s="5">
        <f t="shared" si="138"/>
        <v>0</v>
      </c>
      <c r="D1523" s="5">
        <f t="shared" si="143"/>
        <v>0</v>
      </c>
      <c r="E1523" s="4">
        <f t="shared" si="142"/>
        <v>0</v>
      </c>
      <c r="F1523" s="5">
        <f>IF(C1523=0,0,IF(I1522+G1523&lt;=Summary!$E$20,'Loan Sch - Extra pay - With Off'!I1522+G1523,Summary!$E$20))</f>
        <v>0</v>
      </c>
      <c r="G1523" s="4">
        <f>IF(E1523&lt;=0,0,E1523*Summary!$B$7/Summary!$B$10)</f>
        <v>0</v>
      </c>
      <c r="H1523" s="5">
        <f t="shared" si="139"/>
        <v>0</v>
      </c>
      <c r="I1523" s="5">
        <f t="shared" si="140"/>
        <v>0</v>
      </c>
    </row>
    <row r="1524" spans="1:9" x14ac:dyDescent="0.25">
      <c r="A1524">
        <v>1520</v>
      </c>
      <c r="B1524">
        <f t="shared" si="141"/>
        <v>0</v>
      </c>
      <c r="C1524" s="5">
        <f t="shared" si="138"/>
        <v>0</v>
      </c>
      <c r="D1524" s="5">
        <f t="shared" si="143"/>
        <v>0</v>
      </c>
      <c r="E1524" s="4">
        <f t="shared" si="142"/>
        <v>0</v>
      </c>
      <c r="F1524" s="5">
        <f>IF(C1524=0,0,IF(I1523+G1524&lt;=Summary!$E$20,'Loan Sch - Extra pay - With Off'!I1523+G1524,Summary!$E$20))</f>
        <v>0</v>
      </c>
      <c r="G1524" s="4">
        <f>IF(E1524&lt;=0,0,E1524*Summary!$B$7/Summary!$B$10)</f>
        <v>0</v>
      </c>
      <c r="H1524" s="5">
        <f t="shared" si="139"/>
        <v>0</v>
      </c>
      <c r="I1524" s="5">
        <f t="shared" si="140"/>
        <v>0</v>
      </c>
    </row>
    <row r="1525" spans="1:9" x14ac:dyDescent="0.25">
      <c r="A1525">
        <v>1521</v>
      </c>
      <c r="B1525">
        <f t="shared" si="141"/>
        <v>0</v>
      </c>
      <c r="C1525" s="5">
        <f t="shared" ref="C1525:C1564" si="144">I1524</f>
        <v>0</v>
      </c>
      <c r="D1525" s="5">
        <f t="shared" si="143"/>
        <v>0</v>
      </c>
      <c r="E1525" s="4">
        <f t="shared" si="142"/>
        <v>0</v>
      </c>
      <c r="F1525" s="5">
        <f>IF(C1525=0,0,IF(I1524+G1525&lt;=Summary!$E$20,'Loan Sch - Extra pay - With Off'!I1524+G1525,Summary!$E$20))</f>
        <v>0</v>
      </c>
      <c r="G1525" s="4">
        <f>IF(E1525&lt;=0,0,E1525*Summary!$B$7/Summary!$B$10)</f>
        <v>0</v>
      </c>
      <c r="H1525" s="5">
        <f t="shared" ref="H1525:H1564" si="145">F1525-G1525</f>
        <v>0</v>
      </c>
      <c r="I1525" s="5">
        <f t="shared" ref="I1525:I1564" si="146">IF(ROUND(C1525-H1525,0)=0,0,C1525-H1525)</f>
        <v>0</v>
      </c>
    </row>
    <row r="1526" spans="1:9" x14ac:dyDescent="0.25">
      <c r="A1526">
        <v>1522</v>
      </c>
      <c r="B1526">
        <f t="shared" si="141"/>
        <v>0</v>
      </c>
      <c r="C1526" s="5">
        <f t="shared" si="144"/>
        <v>0</v>
      </c>
      <c r="D1526" s="5">
        <f t="shared" si="143"/>
        <v>0</v>
      </c>
      <c r="E1526" s="4">
        <f t="shared" si="142"/>
        <v>0</v>
      </c>
      <c r="F1526" s="5">
        <f>IF(C1526=0,0,IF(I1525+G1526&lt;=Summary!$E$20,'Loan Sch - Extra pay - With Off'!I1525+G1526,Summary!$E$20))</f>
        <v>0</v>
      </c>
      <c r="G1526" s="4">
        <f>IF(E1526&lt;=0,0,E1526*Summary!$B$7/Summary!$B$10)</f>
        <v>0</v>
      </c>
      <c r="H1526" s="5">
        <f t="shared" si="145"/>
        <v>0</v>
      </c>
      <c r="I1526" s="5">
        <f t="shared" si="146"/>
        <v>0</v>
      </c>
    </row>
    <row r="1527" spans="1:9" x14ac:dyDescent="0.25">
      <c r="A1527">
        <v>1523</v>
      </c>
      <c r="B1527">
        <f t="shared" si="141"/>
        <v>0</v>
      </c>
      <c r="C1527" s="5">
        <f t="shared" si="144"/>
        <v>0</v>
      </c>
      <c r="D1527" s="5">
        <f t="shared" si="143"/>
        <v>0</v>
      </c>
      <c r="E1527" s="4">
        <f t="shared" si="142"/>
        <v>0</v>
      </c>
      <c r="F1527" s="5">
        <f>IF(C1527=0,0,IF(I1526+G1527&lt;=Summary!$E$20,'Loan Sch - Extra pay - With Off'!I1526+G1527,Summary!$E$20))</f>
        <v>0</v>
      </c>
      <c r="G1527" s="4">
        <f>IF(E1527&lt;=0,0,E1527*Summary!$B$7/Summary!$B$10)</f>
        <v>0</v>
      </c>
      <c r="H1527" s="5">
        <f t="shared" si="145"/>
        <v>0</v>
      </c>
      <c r="I1527" s="5">
        <f t="shared" si="146"/>
        <v>0</v>
      </c>
    </row>
    <row r="1528" spans="1:9" x14ac:dyDescent="0.25">
      <c r="A1528">
        <v>1524</v>
      </c>
      <c r="B1528">
        <f t="shared" si="141"/>
        <v>0</v>
      </c>
      <c r="C1528" s="5">
        <f t="shared" si="144"/>
        <v>0</v>
      </c>
      <c r="D1528" s="5">
        <f t="shared" si="143"/>
        <v>0</v>
      </c>
      <c r="E1528" s="4">
        <f t="shared" si="142"/>
        <v>0</v>
      </c>
      <c r="F1528" s="5">
        <f>IF(C1528=0,0,IF(I1527+G1528&lt;=Summary!$E$20,'Loan Sch - Extra pay - With Off'!I1527+G1528,Summary!$E$20))</f>
        <v>0</v>
      </c>
      <c r="G1528" s="4">
        <f>IF(E1528&lt;=0,0,E1528*Summary!$B$7/Summary!$B$10)</f>
        <v>0</v>
      </c>
      <c r="H1528" s="5">
        <f t="shared" si="145"/>
        <v>0</v>
      </c>
      <c r="I1528" s="5">
        <f t="shared" si="146"/>
        <v>0</v>
      </c>
    </row>
    <row r="1529" spans="1:9" x14ac:dyDescent="0.25">
      <c r="A1529">
        <v>1525</v>
      </c>
      <c r="B1529">
        <f t="shared" si="141"/>
        <v>0</v>
      </c>
      <c r="C1529" s="5">
        <f t="shared" si="144"/>
        <v>0</v>
      </c>
      <c r="D1529" s="5">
        <f t="shared" si="143"/>
        <v>0</v>
      </c>
      <c r="E1529" s="4">
        <f t="shared" si="142"/>
        <v>0</v>
      </c>
      <c r="F1529" s="5">
        <f>IF(C1529=0,0,IF(I1528+G1529&lt;=Summary!$E$20,'Loan Sch - Extra pay - With Off'!I1528+G1529,Summary!$E$20))</f>
        <v>0</v>
      </c>
      <c r="G1529" s="4">
        <f>IF(E1529&lt;=0,0,E1529*Summary!$B$7/Summary!$B$10)</f>
        <v>0</v>
      </c>
      <c r="H1529" s="5">
        <f t="shared" si="145"/>
        <v>0</v>
      </c>
      <c r="I1529" s="5">
        <f t="shared" si="146"/>
        <v>0</v>
      </c>
    </row>
    <row r="1530" spans="1:9" x14ac:dyDescent="0.25">
      <c r="A1530">
        <v>1526</v>
      </c>
      <c r="B1530">
        <f t="shared" si="141"/>
        <v>0</v>
      </c>
      <c r="C1530" s="5">
        <f t="shared" si="144"/>
        <v>0</v>
      </c>
      <c r="D1530" s="5">
        <f t="shared" si="143"/>
        <v>0</v>
      </c>
      <c r="E1530" s="4">
        <f t="shared" si="142"/>
        <v>0</v>
      </c>
      <c r="F1530" s="5">
        <f>IF(C1530=0,0,IF(I1529+G1530&lt;=Summary!$E$20,'Loan Sch - Extra pay - With Off'!I1529+G1530,Summary!$E$20))</f>
        <v>0</v>
      </c>
      <c r="G1530" s="4">
        <f>IF(E1530&lt;=0,0,E1530*Summary!$B$7/Summary!$B$10)</f>
        <v>0</v>
      </c>
      <c r="H1530" s="5">
        <f t="shared" si="145"/>
        <v>0</v>
      </c>
      <c r="I1530" s="5">
        <f t="shared" si="146"/>
        <v>0</v>
      </c>
    </row>
    <row r="1531" spans="1:9" x14ac:dyDescent="0.25">
      <c r="A1531">
        <v>1527</v>
      </c>
      <c r="B1531">
        <f t="shared" si="141"/>
        <v>0</v>
      </c>
      <c r="C1531" s="5">
        <f t="shared" si="144"/>
        <v>0</v>
      </c>
      <c r="D1531" s="5">
        <f t="shared" si="143"/>
        <v>0</v>
      </c>
      <c r="E1531" s="4">
        <f t="shared" si="142"/>
        <v>0</v>
      </c>
      <c r="F1531" s="5">
        <f>IF(C1531=0,0,IF(I1530+G1531&lt;=Summary!$E$20,'Loan Sch - Extra pay - With Off'!I1530+G1531,Summary!$E$20))</f>
        <v>0</v>
      </c>
      <c r="G1531" s="4">
        <f>IF(E1531&lt;=0,0,E1531*Summary!$B$7/Summary!$B$10)</f>
        <v>0</v>
      </c>
      <c r="H1531" s="5">
        <f t="shared" si="145"/>
        <v>0</v>
      </c>
      <c r="I1531" s="5">
        <f t="shared" si="146"/>
        <v>0</v>
      </c>
    </row>
    <row r="1532" spans="1:9" x14ac:dyDescent="0.25">
      <c r="A1532">
        <v>1528</v>
      </c>
      <c r="B1532">
        <f t="shared" si="141"/>
        <v>0</v>
      </c>
      <c r="C1532" s="5">
        <f t="shared" si="144"/>
        <v>0</v>
      </c>
      <c r="D1532" s="5">
        <f t="shared" si="143"/>
        <v>0</v>
      </c>
      <c r="E1532" s="4">
        <f t="shared" si="142"/>
        <v>0</v>
      </c>
      <c r="F1532" s="5">
        <f>IF(C1532=0,0,IF(I1531+G1532&lt;=Summary!$E$20,'Loan Sch - Extra pay - With Off'!I1531+G1532,Summary!$E$20))</f>
        <v>0</v>
      </c>
      <c r="G1532" s="4">
        <f>IF(E1532&lt;=0,0,E1532*Summary!$B$7/Summary!$B$10)</f>
        <v>0</v>
      </c>
      <c r="H1532" s="5">
        <f t="shared" si="145"/>
        <v>0</v>
      </c>
      <c r="I1532" s="5">
        <f t="shared" si="146"/>
        <v>0</v>
      </c>
    </row>
    <row r="1533" spans="1:9" x14ac:dyDescent="0.25">
      <c r="A1533">
        <v>1529</v>
      </c>
      <c r="B1533">
        <f t="shared" si="141"/>
        <v>0</v>
      </c>
      <c r="C1533" s="5">
        <f t="shared" si="144"/>
        <v>0</v>
      </c>
      <c r="D1533" s="5">
        <f t="shared" si="143"/>
        <v>0</v>
      </c>
      <c r="E1533" s="4">
        <f t="shared" si="142"/>
        <v>0</v>
      </c>
      <c r="F1533" s="5">
        <f>IF(C1533=0,0,IF(I1532+G1533&lt;=Summary!$E$20,'Loan Sch - Extra pay - With Off'!I1532+G1533,Summary!$E$20))</f>
        <v>0</v>
      </c>
      <c r="G1533" s="4">
        <f>IF(E1533&lt;=0,0,E1533*Summary!$B$7/Summary!$B$10)</f>
        <v>0</v>
      </c>
      <c r="H1533" s="5">
        <f t="shared" si="145"/>
        <v>0</v>
      </c>
      <c r="I1533" s="5">
        <f t="shared" si="146"/>
        <v>0</v>
      </c>
    </row>
    <row r="1534" spans="1:9" x14ac:dyDescent="0.25">
      <c r="A1534">
        <v>1530</v>
      </c>
      <c r="B1534">
        <f t="shared" si="141"/>
        <v>0</v>
      </c>
      <c r="C1534" s="5">
        <f t="shared" si="144"/>
        <v>0</v>
      </c>
      <c r="D1534" s="5">
        <f t="shared" si="143"/>
        <v>0</v>
      </c>
      <c r="E1534" s="4">
        <f t="shared" si="142"/>
        <v>0</v>
      </c>
      <c r="F1534" s="5">
        <f>IF(C1534=0,0,IF(I1533+G1534&lt;=Summary!$E$20,'Loan Sch - Extra pay - With Off'!I1533+G1534,Summary!$E$20))</f>
        <v>0</v>
      </c>
      <c r="G1534" s="4">
        <f>IF(E1534&lt;=0,0,E1534*Summary!$B$7/Summary!$B$10)</f>
        <v>0</v>
      </c>
      <c r="H1534" s="5">
        <f t="shared" si="145"/>
        <v>0</v>
      </c>
      <c r="I1534" s="5">
        <f t="shared" si="146"/>
        <v>0</v>
      </c>
    </row>
    <row r="1535" spans="1:9" x14ac:dyDescent="0.25">
      <c r="A1535">
        <v>1531</v>
      </c>
      <c r="B1535">
        <f t="shared" si="141"/>
        <v>0</v>
      </c>
      <c r="C1535" s="5">
        <f t="shared" si="144"/>
        <v>0</v>
      </c>
      <c r="D1535" s="5">
        <f t="shared" si="143"/>
        <v>0</v>
      </c>
      <c r="E1535" s="4">
        <f t="shared" si="142"/>
        <v>0</v>
      </c>
      <c r="F1535" s="5">
        <f>IF(C1535=0,0,IF(I1534+G1535&lt;=Summary!$E$20,'Loan Sch - Extra pay - With Off'!I1534+G1535,Summary!$E$20))</f>
        <v>0</v>
      </c>
      <c r="G1535" s="4">
        <f>IF(E1535&lt;=0,0,E1535*Summary!$B$7/Summary!$B$10)</f>
        <v>0</v>
      </c>
      <c r="H1535" s="5">
        <f t="shared" si="145"/>
        <v>0</v>
      </c>
      <c r="I1535" s="5">
        <f t="shared" si="146"/>
        <v>0</v>
      </c>
    </row>
    <row r="1536" spans="1:9" x14ac:dyDescent="0.25">
      <c r="A1536">
        <v>1532</v>
      </c>
      <c r="B1536">
        <f t="shared" si="141"/>
        <v>0</v>
      </c>
      <c r="C1536" s="5">
        <f t="shared" si="144"/>
        <v>0</v>
      </c>
      <c r="D1536" s="5">
        <f t="shared" si="143"/>
        <v>0</v>
      </c>
      <c r="E1536" s="4">
        <f t="shared" si="142"/>
        <v>0</v>
      </c>
      <c r="F1536" s="5">
        <f>IF(C1536=0,0,IF(I1535+G1536&lt;=Summary!$E$20,'Loan Sch - Extra pay - With Off'!I1535+G1536,Summary!$E$20))</f>
        <v>0</v>
      </c>
      <c r="G1536" s="4">
        <f>IF(E1536&lt;=0,0,E1536*Summary!$B$7/Summary!$B$10)</f>
        <v>0</v>
      </c>
      <c r="H1536" s="5">
        <f t="shared" si="145"/>
        <v>0</v>
      </c>
      <c r="I1536" s="5">
        <f t="shared" si="146"/>
        <v>0</v>
      </c>
    </row>
    <row r="1537" spans="1:9" x14ac:dyDescent="0.25">
      <c r="A1537">
        <v>1533</v>
      </c>
      <c r="B1537">
        <f t="shared" si="141"/>
        <v>0</v>
      </c>
      <c r="C1537" s="5">
        <f t="shared" si="144"/>
        <v>0</v>
      </c>
      <c r="D1537" s="5">
        <f t="shared" si="143"/>
        <v>0</v>
      </c>
      <c r="E1537" s="4">
        <f t="shared" si="142"/>
        <v>0</v>
      </c>
      <c r="F1537" s="5">
        <f>IF(C1537=0,0,IF(I1536+G1537&lt;=Summary!$E$20,'Loan Sch - Extra pay - With Off'!I1536+G1537,Summary!$E$20))</f>
        <v>0</v>
      </c>
      <c r="G1537" s="4">
        <f>IF(E1537&lt;=0,0,E1537*Summary!$B$7/Summary!$B$10)</f>
        <v>0</v>
      </c>
      <c r="H1537" s="5">
        <f t="shared" si="145"/>
        <v>0</v>
      </c>
      <c r="I1537" s="5">
        <f t="shared" si="146"/>
        <v>0</v>
      </c>
    </row>
    <row r="1538" spans="1:9" x14ac:dyDescent="0.25">
      <c r="A1538">
        <v>1534</v>
      </c>
      <c r="B1538">
        <f t="shared" si="141"/>
        <v>0</v>
      </c>
      <c r="C1538" s="5">
        <f t="shared" si="144"/>
        <v>0</v>
      </c>
      <c r="D1538" s="5">
        <f t="shared" si="143"/>
        <v>0</v>
      </c>
      <c r="E1538" s="4">
        <f t="shared" si="142"/>
        <v>0</v>
      </c>
      <c r="F1538" s="5">
        <f>IF(C1538=0,0,IF(I1537+G1538&lt;=Summary!$E$20,'Loan Sch - Extra pay - With Off'!I1537+G1538,Summary!$E$20))</f>
        <v>0</v>
      </c>
      <c r="G1538" s="4">
        <f>IF(E1538&lt;=0,0,E1538*Summary!$B$7/Summary!$B$10)</f>
        <v>0</v>
      </c>
      <c r="H1538" s="5">
        <f t="shared" si="145"/>
        <v>0</v>
      </c>
      <c r="I1538" s="5">
        <f t="shared" si="146"/>
        <v>0</v>
      </c>
    </row>
    <row r="1539" spans="1:9" x14ac:dyDescent="0.25">
      <c r="A1539">
        <v>1535</v>
      </c>
      <c r="B1539">
        <f t="shared" si="141"/>
        <v>0</v>
      </c>
      <c r="C1539" s="5">
        <f t="shared" si="144"/>
        <v>0</v>
      </c>
      <c r="D1539" s="5">
        <f t="shared" si="143"/>
        <v>0</v>
      </c>
      <c r="E1539" s="4">
        <f t="shared" si="142"/>
        <v>0</v>
      </c>
      <c r="F1539" s="5">
        <f>IF(C1539=0,0,IF(I1538+G1539&lt;=Summary!$E$20,'Loan Sch - Extra pay - With Off'!I1538+G1539,Summary!$E$20))</f>
        <v>0</v>
      </c>
      <c r="G1539" s="4">
        <f>IF(E1539&lt;=0,0,E1539*Summary!$B$7/Summary!$B$10)</f>
        <v>0</v>
      </c>
      <c r="H1539" s="5">
        <f t="shared" si="145"/>
        <v>0</v>
      </c>
      <c r="I1539" s="5">
        <f t="shared" si="146"/>
        <v>0</v>
      </c>
    </row>
    <row r="1540" spans="1:9" x14ac:dyDescent="0.25">
      <c r="A1540">
        <v>1536</v>
      </c>
      <c r="B1540">
        <f t="shared" si="141"/>
        <v>0</v>
      </c>
      <c r="C1540" s="5">
        <f t="shared" si="144"/>
        <v>0</v>
      </c>
      <c r="D1540" s="5">
        <f t="shared" si="143"/>
        <v>0</v>
      </c>
      <c r="E1540" s="4">
        <f t="shared" si="142"/>
        <v>0</v>
      </c>
      <c r="F1540" s="5">
        <f>IF(C1540=0,0,IF(I1539+G1540&lt;=Summary!$E$20,'Loan Sch - Extra pay - With Off'!I1539+G1540,Summary!$E$20))</f>
        <v>0</v>
      </c>
      <c r="G1540" s="4">
        <f>IF(E1540&lt;=0,0,E1540*Summary!$B$7/Summary!$B$10)</f>
        <v>0</v>
      </c>
      <c r="H1540" s="5">
        <f t="shared" si="145"/>
        <v>0</v>
      </c>
      <c r="I1540" s="5">
        <f t="shared" si="146"/>
        <v>0</v>
      </c>
    </row>
    <row r="1541" spans="1:9" x14ac:dyDescent="0.25">
      <c r="A1541">
        <v>1537</v>
      </c>
      <c r="B1541">
        <f t="shared" si="141"/>
        <v>0</v>
      </c>
      <c r="C1541" s="5">
        <f t="shared" si="144"/>
        <v>0</v>
      </c>
      <c r="D1541" s="5">
        <f t="shared" si="143"/>
        <v>0</v>
      </c>
      <c r="E1541" s="4">
        <f t="shared" si="142"/>
        <v>0</v>
      </c>
      <c r="F1541" s="5">
        <f>IF(C1541=0,0,IF(I1540+G1541&lt;=Summary!$E$20,'Loan Sch - Extra pay - With Off'!I1540+G1541,Summary!$E$20))</f>
        <v>0</v>
      </c>
      <c r="G1541" s="4">
        <f>IF(E1541&lt;=0,0,E1541*Summary!$B$7/Summary!$B$10)</f>
        <v>0</v>
      </c>
      <c r="H1541" s="5">
        <f t="shared" si="145"/>
        <v>0</v>
      </c>
      <c r="I1541" s="5">
        <f t="shared" si="146"/>
        <v>0</v>
      </c>
    </row>
    <row r="1542" spans="1:9" x14ac:dyDescent="0.25">
      <c r="A1542">
        <v>1538</v>
      </c>
      <c r="B1542">
        <f t="shared" ref="B1542:B1564" si="147">IF(C1542=0,0,A1542)</f>
        <v>0</v>
      </c>
      <c r="C1542" s="5">
        <f t="shared" si="144"/>
        <v>0</v>
      </c>
      <c r="D1542" s="5">
        <f t="shared" si="143"/>
        <v>0</v>
      </c>
      <c r="E1542" s="4">
        <f t="shared" ref="E1542:E1564" si="148">C1542-D1542</f>
        <v>0</v>
      </c>
      <c r="F1542" s="5">
        <f>IF(C1542=0,0,IF(I1541+G1542&lt;=Summary!$E$20,'Loan Sch - Extra pay - With Off'!I1541+G1542,Summary!$E$20))</f>
        <v>0</v>
      </c>
      <c r="G1542" s="4">
        <f>IF(E1542&lt;=0,0,E1542*Summary!$B$7/Summary!$B$10)</f>
        <v>0</v>
      </c>
      <c r="H1542" s="5">
        <f t="shared" si="145"/>
        <v>0</v>
      </c>
      <c r="I1542" s="5">
        <f t="shared" si="146"/>
        <v>0</v>
      </c>
    </row>
    <row r="1543" spans="1:9" x14ac:dyDescent="0.25">
      <c r="A1543">
        <v>1539</v>
      </c>
      <c r="B1543">
        <f t="shared" si="147"/>
        <v>0</v>
      </c>
      <c r="C1543" s="5">
        <f t="shared" si="144"/>
        <v>0</v>
      </c>
      <c r="D1543" s="5">
        <f t="shared" ref="D1543:D1564" si="149">IF(C1543=0,0,D1542)</f>
        <v>0</v>
      </c>
      <c r="E1543" s="4">
        <f t="shared" si="148"/>
        <v>0</v>
      </c>
      <c r="F1543" s="5">
        <f>IF(C1543=0,0,IF(I1542+G1543&lt;=Summary!$E$20,'Loan Sch - Extra pay - With Off'!I1542+G1543,Summary!$E$20))</f>
        <v>0</v>
      </c>
      <c r="G1543" s="4">
        <f>IF(E1543&lt;=0,0,E1543*Summary!$B$7/Summary!$B$10)</f>
        <v>0</v>
      </c>
      <c r="H1543" s="5">
        <f t="shared" si="145"/>
        <v>0</v>
      </c>
      <c r="I1543" s="5">
        <f t="shared" si="146"/>
        <v>0</v>
      </c>
    </row>
    <row r="1544" spans="1:9" x14ac:dyDescent="0.25">
      <c r="A1544">
        <v>1540</v>
      </c>
      <c r="B1544">
        <f t="shared" si="147"/>
        <v>0</v>
      </c>
      <c r="C1544" s="5">
        <f t="shared" si="144"/>
        <v>0</v>
      </c>
      <c r="D1544" s="5">
        <f t="shared" si="149"/>
        <v>0</v>
      </c>
      <c r="E1544" s="4">
        <f t="shared" si="148"/>
        <v>0</v>
      </c>
      <c r="F1544" s="5">
        <f>IF(C1544=0,0,IF(I1543+G1544&lt;=Summary!$E$20,'Loan Sch - Extra pay - With Off'!I1543+G1544,Summary!$E$20))</f>
        <v>0</v>
      </c>
      <c r="G1544" s="4">
        <f>IF(E1544&lt;=0,0,E1544*Summary!$B$7/Summary!$B$10)</f>
        <v>0</v>
      </c>
      <c r="H1544" s="5">
        <f t="shared" si="145"/>
        <v>0</v>
      </c>
      <c r="I1544" s="5">
        <f t="shared" si="146"/>
        <v>0</v>
      </c>
    </row>
    <row r="1545" spans="1:9" x14ac:dyDescent="0.25">
      <c r="A1545">
        <v>1541</v>
      </c>
      <c r="B1545">
        <f t="shared" si="147"/>
        <v>0</v>
      </c>
      <c r="C1545" s="5">
        <f t="shared" si="144"/>
        <v>0</v>
      </c>
      <c r="D1545" s="5">
        <f t="shared" si="149"/>
        <v>0</v>
      </c>
      <c r="E1545" s="4">
        <f t="shared" si="148"/>
        <v>0</v>
      </c>
      <c r="F1545" s="5">
        <f>IF(C1545=0,0,IF(I1544+G1545&lt;=Summary!$E$20,'Loan Sch - Extra pay - With Off'!I1544+G1545,Summary!$E$20))</f>
        <v>0</v>
      </c>
      <c r="G1545" s="4">
        <f>IF(E1545&lt;=0,0,E1545*Summary!$B$7/Summary!$B$10)</f>
        <v>0</v>
      </c>
      <c r="H1545" s="5">
        <f t="shared" si="145"/>
        <v>0</v>
      </c>
      <c r="I1545" s="5">
        <f t="shared" si="146"/>
        <v>0</v>
      </c>
    </row>
    <row r="1546" spans="1:9" x14ac:dyDescent="0.25">
      <c r="A1546">
        <v>1542</v>
      </c>
      <c r="B1546">
        <f t="shared" si="147"/>
        <v>0</v>
      </c>
      <c r="C1546" s="5">
        <f t="shared" si="144"/>
        <v>0</v>
      </c>
      <c r="D1546" s="5">
        <f t="shared" si="149"/>
        <v>0</v>
      </c>
      <c r="E1546" s="4">
        <f t="shared" si="148"/>
        <v>0</v>
      </c>
      <c r="F1546" s="5">
        <f>IF(C1546=0,0,IF(I1545+G1546&lt;=Summary!$E$20,'Loan Sch - Extra pay - With Off'!I1545+G1546,Summary!$E$20))</f>
        <v>0</v>
      </c>
      <c r="G1546" s="4">
        <f>IF(E1546&lt;=0,0,E1546*Summary!$B$7/Summary!$B$10)</f>
        <v>0</v>
      </c>
      <c r="H1546" s="5">
        <f t="shared" si="145"/>
        <v>0</v>
      </c>
      <c r="I1546" s="5">
        <f t="shared" si="146"/>
        <v>0</v>
      </c>
    </row>
    <row r="1547" spans="1:9" x14ac:dyDescent="0.25">
      <c r="A1547">
        <v>1543</v>
      </c>
      <c r="B1547">
        <f t="shared" si="147"/>
        <v>0</v>
      </c>
      <c r="C1547" s="5">
        <f t="shared" si="144"/>
        <v>0</v>
      </c>
      <c r="D1547" s="5">
        <f t="shared" si="149"/>
        <v>0</v>
      </c>
      <c r="E1547" s="4">
        <f t="shared" si="148"/>
        <v>0</v>
      </c>
      <c r="F1547" s="5">
        <f>IF(C1547=0,0,IF(I1546+G1547&lt;=Summary!$E$20,'Loan Sch - Extra pay - With Off'!I1546+G1547,Summary!$E$20))</f>
        <v>0</v>
      </c>
      <c r="G1547" s="4">
        <f>IF(E1547&lt;=0,0,E1547*Summary!$B$7/Summary!$B$10)</f>
        <v>0</v>
      </c>
      <c r="H1547" s="5">
        <f t="shared" si="145"/>
        <v>0</v>
      </c>
      <c r="I1547" s="5">
        <f t="shared" si="146"/>
        <v>0</v>
      </c>
    </row>
    <row r="1548" spans="1:9" x14ac:dyDescent="0.25">
      <c r="A1548">
        <v>1544</v>
      </c>
      <c r="B1548">
        <f t="shared" si="147"/>
        <v>0</v>
      </c>
      <c r="C1548" s="5">
        <f t="shared" si="144"/>
        <v>0</v>
      </c>
      <c r="D1548" s="5">
        <f t="shared" si="149"/>
        <v>0</v>
      </c>
      <c r="E1548" s="4">
        <f t="shared" si="148"/>
        <v>0</v>
      </c>
      <c r="F1548" s="5">
        <f>IF(C1548=0,0,IF(I1547+G1548&lt;=Summary!$E$20,'Loan Sch - Extra pay - With Off'!I1547+G1548,Summary!$E$20))</f>
        <v>0</v>
      </c>
      <c r="G1548" s="4">
        <f>IF(E1548&lt;=0,0,E1548*Summary!$B$7/Summary!$B$10)</f>
        <v>0</v>
      </c>
      <c r="H1548" s="5">
        <f t="shared" si="145"/>
        <v>0</v>
      </c>
      <c r="I1548" s="5">
        <f t="shared" si="146"/>
        <v>0</v>
      </c>
    </row>
    <row r="1549" spans="1:9" x14ac:dyDescent="0.25">
      <c r="A1549">
        <v>1545</v>
      </c>
      <c r="B1549">
        <f t="shared" si="147"/>
        <v>0</v>
      </c>
      <c r="C1549" s="5">
        <f t="shared" si="144"/>
        <v>0</v>
      </c>
      <c r="D1549" s="5">
        <f t="shared" si="149"/>
        <v>0</v>
      </c>
      <c r="E1549" s="4">
        <f t="shared" si="148"/>
        <v>0</v>
      </c>
      <c r="F1549" s="5">
        <f>IF(C1549=0,0,IF(I1548+G1549&lt;=Summary!$E$20,'Loan Sch - Extra pay - With Off'!I1548+G1549,Summary!$E$20))</f>
        <v>0</v>
      </c>
      <c r="G1549" s="4">
        <f>IF(E1549&lt;=0,0,E1549*Summary!$B$7/Summary!$B$10)</f>
        <v>0</v>
      </c>
      <c r="H1549" s="5">
        <f t="shared" si="145"/>
        <v>0</v>
      </c>
      <c r="I1549" s="5">
        <f t="shared" si="146"/>
        <v>0</v>
      </c>
    </row>
    <row r="1550" spans="1:9" x14ac:dyDescent="0.25">
      <c r="A1550">
        <v>1546</v>
      </c>
      <c r="B1550">
        <f t="shared" si="147"/>
        <v>0</v>
      </c>
      <c r="C1550" s="5">
        <f t="shared" si="144"/>
        <v>0</v>
      </c>
      <c r="D1550" s="5">
        <f t="shared" si="149"/>
        <v>0</v>
      </c>
      <c r="E1550" s="4">
        <f t="shared" si="148"/>
        <v>0</v>
      </c>
      <c r="F1550" s="5">
        <f>IF(C1550=0,0,IF(I1549+G1550&lt;=Summary!$E$20,'Loan Sch - Extra pay - With Off'!I1549+G1550,Summary!$E$20))</f>
        <v>0</v>
      </c>
      <c r="G1550" s="4">
        <f>IF(E1550&lt;=0,0,E1550*Summary!$B$7/Summary!$B$10)</f>
        <v>0</v>
      </c>
      <c r="H1550" s="5">
        <f t="shared" si="145"/>
        <v>0</v>
      </c>
      <c r="I1550" s="5">
        <f t="shared" si="146"/>
        <v>0</v>
      </c>
    </row>
    <row r="1551" spans="1:9" x14ac:dyDescent="0.25">
      <c r="A1551">
        <v>1547</v>
      </c>
      <c r="B1551">
        <f t="shared" si="147"/>
        <v>0</v>
      </c>
      <c r="C1551" s="5">
        <f t="shared" si="144"/>
        <v>0</v>
      </c>
      <c r="D1551" s="5">
        <f t="shared" si="149"/>
        <v>0</v>
      </c>
      <c r="E1551" s="4">
        <f t="shared" si="148"/>
        <v>0</v>
      </c>
      <c r="F1551" s="5">
        <f>IF(C1551=0,0,IF(I1550+G1551&lt;=Summary!$E$20,'Loan Sch - Extra pay - With Off'!I1550+G1551,Summary!$E$20))</f>
        <v>0</v>
      </c>
      <c r="G1551" s="4">
        <f>IF(E1551&lt;=0,0,E1551*Summary!$B$7/Summary!$B$10)</f>
        <v>0</v>
      </c>
      <c r="H1551" s="5">
        <f t="shared" si="145"/>
        <v>0</v>
      </c>
      <c r="I1551" s="5">
        <f t="shared" si="146"/>
        <v>0</v>
      </c>
    </row>
    <row r="1552" spans="1:9" x14ac:dyDescent="0.25">
      <c r="A1552">
        <v>1548</v>
      </c>
      <c r="B1552">
        <f t="shared" si="147"/>
        <v>0</v>
      </c>
      <c r="C1552" s="5">
        <f t="shared" si="144"/>
        <v>0</v>
      </c>
      <c r="D1552" s="5">
        <f t="shared" si="149"/>
        <v>0</v>
      </c>
      <c r="E1552" s="4">
        <f t="shared" si="148"/>
        <v>0</v>
      </c>
      <c r="F1552" s="5">
        <f>IF(C1552=0,0,IF(I1551+G1552&lt;=Summary!$E$20,'Loan Sch - Extra pay - With Off'!I1551+G1552,Summary!$E$20))</f>
        <v>0</v>
      </c>
      <c r="G1552" s="4">
        <f>IF(E1552&lt;=0,0,E1552*Summary!$B$7/Summary!$B$10)</f>
        <v>0</v>
      </c>
      <c r="H1552" s="5">
        <f t="shared" si="145"/>
        <v>0</v>
      </c>
      <c r="I1552" s="5">
        <f t="shared" si="146"/>
        <v>0</v>
      </c>
    </row>
    <row r="1553" spans="1:9" x14ac:dyDescent="0.25">
      <c r="A1553">
        <v>1549</v>
      </c>
      <c r="B1553">
        <f t="shared" si="147"/>
        <v>0</v>
      </c>
      <c r="C1553" s="5">
        <f t="shared" si="144"/>
        <v>0</v>
      </c>
      <c r="D1553" s="5">
        <f t="shared" si="149"/>
        <v>0</v>
      </c>
      <c r="E1553" s="4">
        <f t="shared" si="148"/>
        <v>0</v>
      </c>
      <c r="F1553" s="5">
        <f>IF(C1553=0,0,IF(I1552+G1553&lt;=Summary!$E$20,'Loan Sch - Extra pay - With Off'!I1552+G1553,Summary!$E$20))</f>
        <v>0</v>
      </c>
      <c r="G1553" s="4">
        <f>IF(E1553&lt;=0,0,E1553*Summary!$B$7/Summary!$B$10)</f>
        <v>0</v>
      </c>
      <c r="H1553" s="5">
        <f t="shared" si="145"/>
        <v>0</v>
      </c>
      <c r="I1553" s="5">
        <f t="shared" si="146"/>
        <v>0</v>
      </c>
    </row>
    <row r="1554" spans="1:9" x14ac:dyDescent="0.25">
      <c r="A1554">
        <v>1550</v>
      </c>
      <c r="B1554">
        <f t="shared" si="147"/>
        <v>0</v>
      </c>
      <c r="C1554" s="5">
        <f t="shared" si="144"/>
        <v>0</v>
      </c>
      <c r="D1554" s="5">
        <f t="shared" si="149"/>
        <v>0</v>
      </c>
      <c r="E1554" s="4">
        <f t="shared" si="148"/>
        <v>0</v>
      </c>
      <c r="F1554" s="5">
        <f>IF(C1554=0,0,IF(I1553+G1554&lt;=Summary!$E$20,'Loan Sch - Extra pay - With Off'!I1553+G1554,Summary!$E$20))</f>
        <v>0</v>
      </c>
      <c r="G1554" s="4">
        <f>IF(E1554&lt;=0,0,E1554*Summary!$B$7/Summary!$B$10)</f>
        <v>0</v>
      </c>
      <c r="H1554" s="5">
        <f t="shared" si="145"/>
        <v>0</v>
      </c>
      <c r="I1554" s="5">
        <f t="shared" si="146"/>
        <v>0</v>
      </c>
    </row>
    <row r="1555" spans="1:9" x14ac:dyDescent="0.25">
      <c r="A1555">
        <v>1551</v>
      </c>
      <c r="B1555">
        <f t="shared" si="147"/>
        <v>0</v>
      </c>
      <c r="C1555" s="5">
        <f t="shared" si="144"/>
        <v>0</v>
      </c>
      <c r="D1555" s="5">
        <f t="shared" si="149"/>
        <v>0</v>
      </c>
      <c r="E1555" s="4">
        <f t="shared" si="148"/>
        <v>0</v>
      </c>
      <c r="F1555" s="5">
        <f>IF(C1555=0,0,IF(I1554+G1555&lt;=Summary!$E$20,'Loan Sch - Extra pay - With Off'!I1554+G1555,Summary!$E$20))</f>
        <v>0</v>
      </c>
      <c r="G1555" s="4">
        <f>IF(E1555&lt;=0,0,E1555*Summary!$B$7/Summary!$B$10)</f>
        <v>0</v>
      </c>
      <c r="H1555" s="5">
        <f t="shared" si="145"/>
        <v>0</v>
      </c>
      <c r="I1555" s="5">
        <f t="shared" si="146"/>
        <v>0</v>
      </c>
    </row>
    <row r="1556" spans="1:9" x14ac:dyDescent="0.25">
      <c r="A1556">
        <v>1552</v>
      </c>
      <c r="B1556">
        <f t="shared" si="147"/>
        <v>0</v>
      </c>
      <c r="C1556" s="5">
        <f t="shared" si="144"/>
        <v>0</v>
      </c>
      <c r="D1556" s="5">
        <f t="shared" si="149"/>
        <v>0</v>
      </c>
      <c r="E1556" s="4">
        <f t="shared" si="148"/>
        <v>0</v>
      </c>
      <c r="F1556" s="5">
        <f>IF(C1556=0,0,IF(I1555+G1556&lt;=Summary!$E$20,'Loan Sch - Extra pay - With Off'!I1555+G1556,Summary!$E$20))</f>
        <v>0</v>
      </c>
      <c r="G1556" s="4">
        <f>IF(E1556&lt;=0,0,E1556*Summary!$B$7/Summary!$B$10)</f>
        <v>0</v>
      </c>
      <c r="H1556" s="5">
        <f t="shared" si="145"/>
        <v>0</v>
      </c>
      <c r="I1556" s="5">
        <f t="shared" si="146"/>
        <v>0</v>
      </c>
    </row>
    <row r="1557" spans="1:9" x14ac:dyDescent="0.25">
      <c r="A1557">
        <v>1553</v>
      </c>
      <c r="B1557">
        <f t="shared" si="147"/>
        <v>0</v>
      </c>
      <c r="C1557" s="5">
        <f t="shared" si="144"/>
        <v>0</v>
      </c>
      <c r="D1557" s="5">
        <f t="shared" si="149"/>
        <v>0</v>
      </c>
      <c r="E1557" s="4">
        <f t="shared" si="148"/>
        <v>0</v>
      </c>
      <c r="F1557" s="5">
        <f>IF(C1557=0,0,IF(I1556+G1557&lt;=Summary!$E$20,'Loan Sch - Extra pay - With Off'!I1556+G1557,Summary!$E$20))</f>
        <v>0</v>
      </c>
      <c r="G1557" s="4">
        <f>IF(E1557&lt;=0,0,E1557*Summary!$B$7/Summary!$B$10)</f>
        <v>0</v>
      </c>
      <c r="H1557" s="5">
        <f t="shared" si="145"/>
        <v>0</v>
      </c>
      <c r="I1557" s="5">
        <f t="shared" si="146"/>
        <v>0</v>
      </c>
    </row>
    <row r="1558" spans="1:9" x14ac:dyDescent="0.25">
      <c r="A1558">
        <v>1554</v>
      </c>
      <c r="B1558">
        <f t="shared" si="147"/>
        <v>0</v>
      </c>
      <c r="C1558" s="5">
        <f t="shared" si="144"/>
        <v>0</v>
      </c>
      <c r="D1558" s="5">
        <f t="shared" si="149"/>
        <v>0</v>
      </c>
      <c r="E1558" s="4">
        <f t="shared" si="148"/>
        <v>0</v>
      </c>
      <c r="F1558" s="5">
        <f>IF(C1558=0,0,IF(I1557+G1558&lt;=Summary!$E$20,'Loan Sch - Extra pay - With Off'!I1557+G1558,Summary!$E$20))</f>
        <v>0</v>
      </c>
      <c r="G1558" s="4">
        <f>IF(E1558&lt;=0,0,E1558*Summary!$B$7/Summary!$B$10)</f>
        <v>0</v>
      </c>
      <c r="H1558" s="5">
        <f t="shared" si="145"/>
        <v>0</v>
      </c>
      <c r="I1558" s="5">
        <f t="shared" si="146"/>
        <v>0</v>
      </c>
    </row>
    <row r="1559" spans="1:9" x14ac:dyDescent="0.25">
      <c r="A1559">
        <v>1555</v>
      </c>
      <c r="B1559">
        <f t="shared" si="147"/>
        <v>0</v>
      </c>
      <c r="C1559" s="5">
        <f t="shared" si="144"/>
        <v>0</v>
      </c>
      <c r="D1559" s="5">
        <f t="shared" si="149"/>
        <v>0</v>
      </c>
      <c r="E1559" s="4">
        <f t="shared" si="148"/>
        <v>0</v>
      </c>
      <c r="F1559" s="5">
        <f>IF(C1559=0,0,IF(I1558+G1559&lt;=Summary!$E$20,'Loan Sch - Extra pay - With Off'!I1558+G1559,Summary!$E$20))</f>
        <v>0</v>
      </c>
      <c r="G1559" s="4">
        <f>IF(E1559&lt;=0,0,E1559*Summary!$B$7/Summary!$B$10)</f>
        <v>0</v>
      </c>
      <c r="H1559" s="5">
        <f t="shared" si="145"/>
        <v>0</v>
      </c>
      <c r="I1559" s="5">
        <f t="shared" si="146"/>
        <v>0</v>
      </c>
    </row>
    <row r="1560" spans="1:9" x14ac:dyDescent="0.25">
      <c r="A1560">
        <v>1556</v>
      </c>
      <c r="B1560">
        <f t="shared" si="147"/>
        <v>0</v>
      </c>
      <c r="C1560" s="5">
        <f t="shared" si="144"/>
        <v>0</v>
      </c>
      <c r="D1560" s="5">
        <f t="shared" si="149"/>
        <v>0</v>
      </c>
      <c r="E1560" s="4">
        <f t="shared" si="148"/>
        <v>0</v>
      </c>
      <c r="F1560" s="5">
        <f>IF(C1560=0,0,IF(I1559+G1560&lt;=Summary!$E$20,'Loan Sch - Extra pay - With Off'!I1559+G1560,Summary!$E$20))</f>
        <v>0</v>
      </c>
      <c r="G1560" s="4">
        <f>IF(E1560&lt;=0,0,E1560*Summary!$B$7/Summary!$B$10)</f>
        <v>0</v>
      </c>
      <c r="H1560" s="5">
        <f t="shared" si="145"/>
        <v>0</v>
      </c>
      <c r="I1560" s="5">
        <f t="shared" si="146"/>
        <v>0</v>
      </c>
    </row>
    <row r="1561" spans="1:9" x14ac:dyDescent="0.25">
      <c r="A1561">
        <v>1557</v>
      </c>
      <c r="B1561">
        <f t="shared" si="147"/>
        <v>0</v>
      </c>
      <c r="C1561" s="5">
        <f t="shared" si="144"/>
        <v>0</v>
      </c>
      <c r="D1561" s="5">
        <f t="shared" si="149"/>
        <v>0</v>
      </c>
      <c r="E1561" s="4">
        <f t="shared" si="148"/>
        <v>0</v>
      </c>
      <c r="F1561" s="5">
        <f>IF(C1561=0,0,IF(I1560+G1561&lt;=Summary!$E$20,'Loan Sch - Extra pay - With Off'!I1560+G1561,Summary!$E$20))</f>
        <v>0</v>
      </c>
      <c r="G1561" s="4">
        <f>IF(E1561&lt;=0,0,E1561*Summary!$B$7/Summary!$B$10)</f>
        <v>0</v>
      </c>
      <c r="H1561" s="5">
        <f t="shared" si="145"/>
        <v>0</v>
      </c>
      <c r="I1561" s="5">
        <f t="shared" si="146"/>
        <v>0</v>
      </c>
    </row>
    <row r="1562" spans="1:9" x14ac:dyDescent="0.25">
      <c r="A1562">
        <v>1558</v>
      </c>
      <c r="B1562">
        <f t="shared" si="147"/>
        <v>0</v>
      </c>
      <c r="C1562" s="5">
        <f t="shared" si="144"/>
        <v>0</v>
      </c>
      <c r="D1562" s="5">
        <f t="shared" si="149"/>
        <v>0</v>
      </c>
      <c r="E1562" s="4">
        <f t="shared" si="148"/>
        <v>0</v>
      </c>
      <c r="F1562" s="5">
        <f>IF(C1562=0,0,IF(I1561+G1562&lt;=Summary!$E$20,'Loan Sch - Extra pay - With Off'!I1561+G1562,Summary!$E$20))</f>
        <v>0</v>
      </c>
      <c r="G1562" s="4">
        <f>IF(E1562&lt;=0,0,E1562*Summary!$B$7/Summary!$B$10)</f>
        <v>0</v>
      </c>
      <c r="H1562" s="5">
        <f t="shared" si="145"/>
        <v>0</v>
      </c>
      <c r="I1562" s="5">
        <f t="shared" si="146"/>
        <v>0</v>
      </c>
    </row>
    <row r="1563" spans="1:9" x14ac:dyDescent="0.25">
      <c r="A1563">
        <v>1559</v>
      </c>
      <c r="B1563">
        <f t="shared" si="147"/>
        <v>0</v>
      </c>
      <c r="C1563" s="5">
        <f t="shared" si="144"/>
        <v>0</v>
      </c>
      <c r="D1563" s="5">
        <f t="shared" si="149"/>
        <v>0</v>
      </c>
      <c r="E1563" s="4">
        <f t="shared" si="148"/>
        <v>0</v>
      </c>
      <c r="F1563" s="5">
        <f>IF(C1563=0,0,IF(I1562+G1563&lt;=Summary!$E$20,'Loan Sch - Extra pay - With Off'!I1562+G1563,Summary!$E$20))</f>
        <v>0</v>
      </c>
      <c r="G1563" s="4">
        <f>IF(E1563&lt;=0,0,E1563*Summary!$B$7/Summary!$B$10)</f>
        <v>0</v>
      </c>
      <c r="H1563" s="5">
        <f t="shared" si="145"/>
        <v>0</v>
      </c>
      <c r="I1563" s="5">
        <f t="shared" si="146"/>
        <v>0</v>
      </c>
    </row>
    <row r="1564" spans="1:9" x14ac:dyDescent="0.25">
      <c r="A1564">
        <v>1560</v>
      </c>
      <c r="B1564">
        <f t="shared" si="147"/>
        <v>0</v>
      </c>
      <c r="C1564" s="5">
        <f t="shared" si="144"/>
        <v>0</v>
      </c>
      <c r="D1564" s="5">
        <f t="shared" si="149"/>
        <v>0</v>
      </c>
      <c r="E1564" s="4">
        <f t="shared" si="148"/>
        <v>0</v>
      </c>
      <c r="F1564" s="5">
        <f>IF(C1564=0,0,IF(I1563+G1564&lt;=Summary!$E$20,'Loan Sch - Extra pay - With Off'!I1563+G1564,Summary!$E$20))</f>
        <v>0</v>
      </c>
      <c r="G1564" s="4">
        <f>IF(E1564&lt;=0,0,E1564*Summary!$B$7/Summary!$B$10)</f>
        <v>0</v>
      </c>
      <c r="H1564" s="5">
        <f t="shared" si="145"/>
        <v>0</v>
      </c>
      <c r="I1564" s="5">
        <f t="shared" si="146"/>
        <v>0</v>
      </c>
    </row>
  </sheetData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Assumptions</vt:lpstr>
      <vt:lpstr>Summary</vt:lpstr>
      <vt:lpstr>Vlookup table</vt:lpstr>
      <vt:lpstr>Loan Sch - No Offset</vt:lpstr>
      <vt:lpstr>Loan Sch - With Offset</vt:lpstr>
      <vt:lpstr>Loan Sch - Extra pay No Off</vt:lpstr>
      <vt:lpstr>Loan Sch - Extra pay - With 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Fairuz Azli</dc:creator>
  <cp:lastModifiedBy>Fairuz Azli</cp:lastModifiedBy>
  <cp:lastPrinted>2018-07-13T05:58:04Z</cp:lastPrinted>
  <dcterms:created xsi:type="dcterms:W3CDTF">2018-03-08T10:22:19Z</dcterms:created>
  <dcterms:modified xsi:type="dcterms:W3CDTF">2018-07-13T05:59:42Z</dcterms:modified>
</cp:coreProperties>
</file>